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4300" windowHeight="14790"/>
  </bookViews>
  <sheets>
    <sheet name="Dict" sheetId="4" r:id="rId1"/>
    <sheet name="00101现金流1" sheetId="1" r:id="rId2"/>
    <sheet name="00102现金流2" sheetId="2" r:id="rId3"/>
    <sheet name="Sheet1" sheetId="5" r:id="rId4"/>
  </sheets>
  <definedNames>
    <definedName name="_xlnm._FilterDatabase" localSheetId="1" hidden="1">'00101现金流1'!$A$1:$J$82</definedName>
    <definedName name="_xlnm._FilterDatabase" localSheetId="2" hidden="1">'00102现金流2'!$A$1:$J$63</definedName>
  </definedNames>
  <calcPr calcId="152511"/>
</workbook>
</file>

<file path=xl/calcChain.xml><?xml version="1.0" encoding="utf-8"?>
<calcChain xmlns="http://schemas.openxmlformats.org/spreadsheetml/2006/main">
  <c r="Q12" i="4" l="1"/>
  <c r="R12" i="4"/>
  <c r="S12" i="4"/>
  <c r="T12" i="4"/>
  <c r="V12" i="4"/>
  <c r="W12" i="4"/>
  <c r="P13" i="4"/>
  <c r="Q13" i="4"/>
  <c r="R13" i="4"/>
  <c r="S13" i="4"/>
  <c r="T13" i="4"/>
  <c r="U13" i="4"/>
  <c r="V13" i="4"/>
  <c r="W13" i="4"/>
  <c r="M12" i="4"/>
  <c r="P12" i="4" s="1"/>
  <c r="M13" i="4"/>
  <c r="U12" i="4" l="1"/>
  <c r="P10" i="4"/>
  <c r="M10" i="4"/>
  <c r="U10" i="4"/>
  <c r="T10" i="4"/>
  <c r="V10" i="4"/>
  <c r="R10" i="4"/>
  <c r="S10" i="4"/>
  <c r="Q10" i="4"/>
  <c r="W10" i="4"/>
  <c r="P11" i="4"/>
  <c r="M11" i="4"/>
  <c r="U11" i="4" s="1"/>
  <c r="T11" i="4"/>
  <c r="V11" i="4"/>
  <c r="R11" i="4"/>
  <c r="S11" i="4"/>
  <c r="Q11" i="4"/>
  <c r="W11" i="4"/>
  <c r="P3" i="4"/>
  <c r="Q3" i="4"/>
  <c r="R3" i="4"/>
  <c r="S3" i="4"/>
  <c r="T3" i="4"/>
  <c r="U3" i="4"/>
  <c r="V3" i="4"/>
  <c r="W3" i="4"/>
  <c r="M3" i="4"/>
  <c r="P18" i="4"/>
  <c r="M18" i="4"/>
  <c r="U18" i="4"/>
  <c r="T18" i="4"/>
  <c r="V18" i="4"/>
  <c r="Q18" i="4"/>
  <c r="W18" i="4"/>
  <c r="M14" i="4" l="1"/>
  <c r="U14" i="4" s="1"/>
  <c r="T14" i="4"/>
  <c r="V14" i="4"/>
  <c r="R14" i="4"/>
  <c r="S14" i="4"/>
  <c r="Q14" i="4"/>
  <c r="W14" i="4"/>
  <c r="W4" i="4"/>
  <c r="W5" i="4"/>
  <c r="W6" i="4"/>
  <c r="W7" i="4"/>
  <c r="W8" i="4"/>
  <c r="W9" i="4"/>
  <c r="W15" i="4"/>
  <c r="W16" i="4"/>
  <c r="W19" i="4"/>
  <c r="W20" i="4"/>
  <c r="W21" i="4"/>
  <c r="W17" i="4"/>
  <c r="W23" i="4"/>
  <c r="W24" i="4"/>
  <c r="W25" i="4"/>
  <c r="W26" i="4"/>
  <c r="W27" i="4"/>
  <c r="W28" i="4"/>
  <c r="W29" i="4"/>
  <c r="W2" i="4"/>
  <c r="V4" i="4"/>
  <c r="V5" i="4"/>
  <c r="V6" i="4"/>
  <c r="V7" i="4"/>
  <c r="V8" i="4"/>
  <c r="V9" i="4"/>
  <c r="V15" i="4"/>
  <c r="V16" i="4"/>
  <c r="V19" i="4"/>
  <c r="V20" i="4"/>
  <c r="V21" i="4"/>
  <c r="V17" i="4"/>
  <c r="V23" i="4"/>
  <c r="V24" i="4"/>
  <c r="V25" i="4"/>
  <c r="V26" i="4"/>
  <c r="V27" i="4"/>
  <c r="V28" i="4"/>
  <c r="V29" i="4"/>
  <c r="V2" i="4"/>
  <c r="T4" i="4"/>
  <c r="T5" i="4"/>
  <c r="T6" i="4"/>
  <c r="T7" i="4"/>
  <c r="T8" i="4"/>
  <c r="T9" i="4"/>
  <c r="T15" i="4"/>
  <c r="T16" i="4"/>
  <c r="T19" i="4"/>
  <c r="T20" i="4"/>
  <c r="T21" i="4"/>
  <c r="T17" i="4"/>
  <c r="T23" i="4"/>
  <c r="T24" i="4"/>
  <c r="T25" i="4"/>
  <c r="T26" i="4"/>
  <c r="T27" i="4"/>
  <c r="T28" i="4"/>
  <c r="T29" i="4"/>
  <c r="T30" i="4"/>
  <c r="T2" i="4"/>
  <c r="S5" i="4"/>
  <c r="R5" i="4"/>
  <c r="Q5" i="4"/>
  <c r="P5" i="4"/>
  <c r="M5" i="4"/>
  <c r="U5" i="4" s="1"/>
  <c r="P14" i="4" l="1"/>
  <c r="M16" i="4"/>
  <c r="U16" i="4" s="1"/>
  <c r="R16" i="4"/>
  <c r="S16" i="4"/>
  <c r="Q16" i="4"/>
  <c r="P16" i="4" l="1"/>
  <c r="S4" i="4"/>
  <c r="R4" i="4"/>
  <c r="Q4" i="4"/>
  <c r="P4" i="4"/>
  <c r="M4" i="4"/>
  <c r="U4" i="4" s="1"/>
  <c r="R6" i="4"/>
  <c r="R7" i="4"/>
  <c r="R8" i="4"/>
  <c r="R9" i="4"/>
  <c r="R15" i="4"/>
  <c r="R19" i="4"/>
  <c r="R20" i="4"/>
  <c r="R21" i="4"/>
  <c r="R17" i="4"/>
  <c r="R23" i="4"/>
  <c r="R24" i="4"/>
  <c r="R25" i="4"/>
  <c r="R26" i="4"/>
  <c r="R27" i="4"/>
  <c r="R28" i="4"/>
  <c r="R29" i="4"/>
  <c r="R30" i="4"/>
  <c r="R2" i="4"/>
  <c r="S6" i="4"/>
  <c r="S7" i="4"/>
  <c r="S8" i="4"/>
  <c r="S9" i="4"/>
  <c r="S15" i="4"/>
  <c r="S19" i="4"/>
  <c r="S20" i="4"/>
  <c r="S21" i="4"/>
  <c r="S17" i="4"/>
  <c r="S23" i="4"/>
  <c r="S24" i="4"/>
  <c r="S25" i="4"/>
  <c r="S26" i="4"/>
  <c r="S27" i="4"/>
  <c r="S28" i="4"/>
  <c r="S29" i="4"/>
  <c r="S30" i="4"/>
  <c r="S2" i="4"/>
  <c r="Q6" i="4"/>
  <c r="Q7" i="4"/>
  <c r="Q8" i="4"/>
  <c r="Q9" i="4"/>
  <c r="Q15" i="4"/>
  <c r="Q19" i="4"/>
  <c r="Q20" i="4"/>
  <c r="Q21" i="4"/>
  <c r="Q17" i="4"/>
  <c r="Q23" i="4"/>
  <c r="Q24" i="4"/>
  <c r="Q25" i="4"/>
  <c r="Q26" i="4"/>
  <c r="Q27" i="4"/>
  <c r="Q28" i="4"/>
  <c r="Q29" i="4"/>
  <c r="Q30" i="4"/>
  <c r="Q2" i="4"/>
  <c r="M8" i="4"/>
  <c r="U8" i="4" s="1"/>
  <c r="M9" i="4"/>
  <c r="U9" i="4" s="1"/>
  <c r="M15" i="4"/>
  <c r="U15" i="4" s="1"/>
  <c r="M19" i="4"/>
  <c r="U19" i="4" s="1"/>
  <c r="M20" i="4"/>
  <c r="U20" i="4" s="1"/>
  <c r="M21" i="4"/>
  <c r="U21" i="4" s="1"/>
  <c r="M2" i="4"/>
  <c r="U2" i="4" s="1"/>
  <c r="M17" i="4"/>
  <c r="U17" i="4" s="1"/>
  <c r="M7" i="4"/>
  <c r="U7" i="4" s="1"/>
  <c r="M23" i="4"/>
  <c r="U23" i="4" s="1"/>
  <c r="M24" i="4"/>
  <c r="U24" i="4" s="1"/>
  <c r="M25" i="4"/>
  <c r="M26" i="4"/>
  <c r="M27" i="4"/>
  <c r="M28" i="4"/>
  <c r="M29" i="4"/>
  <c r="M30" i="4"/>
  <c r="M31" i="4"/>
  <c r="M32" i="4"/>
  <c r="M33" i="4"/>
  <c r="M6" i="4"/>
  <c r="U6" i="4" s="1"/>
  <c r="P9" i="4"/>
  <c r="P20" i="4" l="1"/>
  <c r="P23" i="4"/>
  <c r="P24" i="4"/>
  <c r="P25" i="4"/>
  <c r="P26" i="4"/>
  <c r="P27" i="4"/>
  <c r="P28" i="4"/>
  <c r="P29" i="4"/>
  <c r="P30" i="4"/>
  <c r="P31" i="4"/>
  <c r="P19" i="4"/>
  <c r="P21" i="4"/>
  <c r="P2" i="4"/>
  <c r="P17" i="4"/>
  <c r="P7" i="4"/>
  <c r="P6" i="4"/>
  <c r="P8" i="4"/>
  <c r="P15" i="4" l="1"/>
  <c r="J52" i="2" l="1"/>
  <c r="J53" i="2"/>
  <c r="J54" i="2"/>
  <c r="J55" i="2"/>
  <c r="J56" i="2"/>
  <c r="J57" i="2"/>
  <c r="J58" i="2"/>
  <c r="J59" i="2"/>
  <c r="J60" i="2"/>
  <c r="J61" i="2"/>
  <c r="J62" i="2"/>
  <c r="J63" i="2"/>
  <c r="J45" i="2"/>
  <c r="J46" i="2"/>
  <c r="J47" i="2"/>
  <c r="J48" i="2"/>
  <c r="J49" i="2"/>
  <c r="J50" i="2"/>
  <c r="J51" i="2"/>
  <c r="J4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J66" i="1"/>
  <c r="J68" i="1"/>
  <c r="J71" i="1"/>
  <c r="J70" i="1"/>
  <c r="J69" i="1"/>
  <c r="J67" i="1"/>
  <c r="J65" i="1"/>
  <c r="J64" i="1"/>
  <c r="J63" i="1"/>
  <c r="J62" i="1"/>
  <c r="J61" i="1"/>
  <c r="J60" i="1"/>
  <c r="J59" i="1"/>
  <c r="J58" i="1"/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<sst xmlns="http://schemas.openxmlformats.org/spreadsheetml/2006/main" count="714" uniqueCount="213">
  <si>
    <t>Account</t>
  </si>
  <si>
    <t>Year</t>
  </si>
  <si>
    <t>Date</t>
  </si>
  <si>
    <t>Direct</t>
  </si>
  <si>
    <t>Subject</t>
  </si>
  <si>
    <t>Acount2</t>
  </si>
  <si>
    <t>Price</t>
  </si>
  <si>
    <t>Qty</t>
  </si>
  <si>
    <t>FeiYon</t>
  </si>
  <si>
    <t>Sum</t>
  </si>
  <si>
    <t>GUOJIN</t>
  </si>
  <si>
    <t>10/08</t>
  </si>
  <si>
    <t>RU</t>
  </si>
  <si>
    <t>RONGZI</t>
  </si>
  <si>
    <t>WU</t>
  </si>
  <si>
    <t>10/09</t>
  </si>
  <si>
    <t>CHU</t>
  </si>
  <si>
    <t>TOUZI</t>
  </si>
  <si>
    <t>A600030</t>
  </si>
  <si>
    <t>10/28</t>
  </si>
  <si>
    <t>A000651</t>
  </si>
  <si>
    <t>11/11</t>
  </si>
  <si>
    <t>A600535</t>
  </si>
  <si>
    <t>11/20</t>
  </si>
  <si>
    <t>A600036</t>
  </si>
  <si>
    <t>12/07</t>
  </si>
  <si>
    <t>A601318</t>
  </si>
  <si>
    <t>12/27</t>
  </si>
  <si>
    <t>LIXI</t>
  </si>
  <si>
    <t>01/04</t>
  </si>
  <si>
    <t>01/06</t>
  </si>
  <si>
    <t>A000895</t>
  </si>
  <si>
    <t>01/18</t>
  </si>
  <si>
    <t>A601857</t>
  </si>
  <si>
    <t>01/28</t>
  </si>
  <si>
    <t>01/29</t>
  </si>
  <si>
    <t>A002594</t>
  </si>
  <si>
    <t>02/25</t>
  </si>
  <si>
    <t>03/17</t>
  </si>
  <si>
    <t>A600315</t>
  </si>
  <si>
    <t>03/21</t>
  </si>
  <si>
    <t>04/12</t>
  </si>
  <si>
    <t>A000869</t>
  </si>
  <si>
    <t>04/26</t>
  </si>
  <si>
    <t>04/27</t>
  </si>
  <si>
    <t>FENHONG</t>
  </si>
  <si>
    <t>05/24</t>
  </si>
  <si>
    <t>06/07</t>
  </si>
  <si>
    <t>06/21</t>
  </si>
  <si>
    <t>06/24</t>
  </si>
  <si>
    <t>CHUSHOU</t>
  </si>
  <si>
    <t>CHEZI</t>
  </si>
  <si>
    <t>06/27</t>
  </si>
  <si>
    <t>SUODESHUI</t>
  </si>
  <si>
    <t>06/28</t>
  </si>
  <si>
    <t>07/04</t>
  </si>
  <si>
    <t>07/06</t>
  </si>
  <si>
    <t>07/12</t>
  </si>
  <si>
    <t>08/18</t>
  </si>
  <si>
    <t>09/02</t>
  </si>
  <si>
    <t>09/20</t>
  </si>
  <si>
    <t>09/28</t>
  </si>
  <si>
    <t>09/23</t>
  </si>
  <si>
    <t>11/28</t>
  </si>
  <si>
    <t>12/12</t>
  </si>
  <si>
    <t>12/21</t>
  </si>
  <si>
    <t>03/22</t>
  </si>
  <si>
    <t>04/21</t>
  </si>
  <si>
    <t>A600664</t>
  </si>
  <si>
    <t>Feiyong</t>
  </si>
  <si>
    <t>PINGAN</t>
  </si>
  <si>
    <t>08/02</t>
  </si>
  <si>
    <t>A601166</t>
  </si>
  <si>
    <t>08/11</t>
  </si>
  <si>
    <t>A600886</t>
  </si>
  <si>
    <t>08/12</t>
  </si>
  <si>
    <t>09/21</t>
  </si>
  <si>
    <t>12/01</t>
  </si>
  <si>
    <t>A601877</t>
  </si>
  <si>
    <t>02/15</t>
  </si>
  <si>
    <t>02/16</t>
  </si>
  <si>
    <t>02/24</t>
  </si>
  <si>
    <t>A002138</t>
  </si>
  <si>
    <t>02/28</t>
  </si>
  <si>
    <t>A00001</t>
  </si>
  <si>
    <t>03/01</t>
  </si>
  <si>
    <t>A002450</t>
  </si>
  <si>
    <t>03/06</t>
  </si>
  <si>
    <t>03/07</t>
  </si>
  <si>
    <t>A601633</t>
  </si>
  <si>
    <t>03/15</t>
  </si>
  <si>
    <t>现金流2</t>
  </si>
  <si>
    <t>04/05</t>
  </si>
  <si>
    <t>04/11</t>
  </si>
  <si>
    <t>05/10</t>
  </si>
  <si>
    <t>06/13</t>
  </si>
  <si>
    <t>06/22</t>
  </si>
  <si>
    <t>05/19</t>
  </si>
  <si>
    <t>06/02</t>
  </si>
  <si>
    <t>06/20</t>
  </si>
  <si>
    <t>07/10</t>
  </si>
  <si>
    <t>08/17</t>
  </si>
  <si>
    <t>08/03</t>
  </si>
  <si>
    <t>09/01</t>
  </si>
  <si>
    <t>09/14</t>
  </si>
  <si>
    <t>10/17</t>
  </si>
  <si>
    <t>A000338</t>
  </si>
  <si>
    <t>10/19</t>
  </si>
  <si>
    <t>10/13</t>
  </si>
  <si>
    <t>07/07</t>
  </si>
  <si>
    <t>A002007</t>
  </si>
  <si>
    <t>07/20</t>
  </si>
  <si>
    <t>A000001</t>
  </si>
  <si>
    <t>07/21</t>
  </si>
  <si>
    <t>A000848</t>
  </si>
  <si>
    <t>08/24</t>
  </si>
  <si>
    <t>08/29</t>
  </si>
  <si>
    <t>09/07</t>
  </si>
  <si>
    <t>A000625</t>
  </si>
  <si>
    <t>10/18</t>
  </si>
  <si>
    <t>A600015</t>
  </si>
  <si>
    <t>09/18</t>
  </si>
  <si>
    <t>11/22</t>
  </si>
  <si>
    <t>12/05</t>
  </si>
  <si>
    <t>A603898</t>
  </si>
  <si>
    <t>12/18</t>
  </si>
  <si>
    <t>A512800</t>
  </si>
  <si>
    <t>01/02</t>
  </si>
  <si>
    <t>01/09</t>
  </si>
  <si>
    <t>02/08</t>
  </si>
  <si>
    <t>02/09</t>
  </si>
  <si>
    <t>A300033</t>
  </si>
  <si>
    <t>A603369</t>
  </si>
  <si>
    <t>兴业银行</t>
  </si>
  <si>
    <t>正泰电器</t>
  </si>
  <si>
    <t>长安汽车</t>
  </si>
  <si>
    <t>TODO</t>
  </si>
  <si>
    <t>债券用途</t>
  </si>
  <si>
    <t>华兰生物</t>
  </si>
  <si>
    <t>有息负债为零；</t>
  </si>
  <si>
    <t>平安银行</t>
  </si>
  <si>
    <t>财务费用4亿，小于销售或管理费用；</t>
  </si>
  <si>
    <t>国投电力</t>
  </si>
  <si>
    <t>财务费用48亿，远大于销售费用和管理费用；有息负债主要是长期借款1千亿；</t>
  </si>
  <si>
    <t>顺络电子</t>
  </si>
  <si>
    <t>有息负债4百万，财务费用3千万？</t>
  </si>
  <si>
    <t>财务费用构成？</t>
  </si>
  <si>
    <t>康得新</t>
  </si>
  <si>
    <t>财务费用与销售费用相当，小于管理费用；</t>
  </si>
  <si>
    <t>长城汽车</t>
  </si>
  <si>
    <t>A002594</t>
    <phoneticPr fontId="8" type="noConversion"/>
  </si>
  <si>
    <t>比亚迪</t>
    <phoneticPr fontId="8" type="noConversion"/>
  </si>
  <si>
    <t>有息负债巨大,为国投电力的一半,财务费用类似;但财务费用小于销售费用或管理费用;主要是短期借款357亿;</t>
    <phoneticPr fontId="8" type="noConversion"/>
  </si>
  <si>
    <t>今世缘</t>
    <phoneticPr fontId="8" type="noConversion"/>
  </si>
  <si>
    <t>18y03</t>
    <phoneticPr fontId="8" type="noConversion"/>
  </si>
  <si>
    <t>18y03</t>
    <phoneticPr fontId="8" type="noConversion"/>
  </si>
  <si>
    <t>A603898</t>
    <phoneticPr fontId="8" type="noConversion"/>
  </si>
  <si>
    <t>17q4</t>
    <phoneticPr fontId="8" type="noConversion"/>
  </si>
  <si>
    <t>16q4</t>
    <phoneticPr fontId="8" type="noConversion"/>
  </si>
  <si>
    <t>17q4</t>
    <phoneticPr fontId="8" type="noConversion"/>
  </si>
  <si>
    <t>好莱客</t>
    <phoneticPr fontId="8" type="noConversion"/>
  </si>
  <si>
    <t>有息负债为零;</t>
    <phoneticPr fontId="8" type="noConversion"/>
  </si>
  <si>
    <t>负债率</t>
    <phoneticPr fontId="8" type="noConversion"/>
  </si>
  <si>
    <t>有息负债比重</t>
    <phoneticPr fontId="8" type="noConversion"/>
  </si>
  <si>
    <t>有息负债率</t>
    <phoneticPr fontId="8" type="noConversion"/>
  </si>
  <si>
    <t>Date</t>
    <phoneticPr fontId="8" type="noConversion"/>
  </si>
  <si>
    <t>Date2</t>
    <phoneticPr fontId="8" type="noConversion"/>
  </si>
  <si>
    <t>A603369</t>
    <phoneticPr fontId="8" type="noConversion"/>
  </si>
  <si>
    <t>总资产</t>
    <phoneticPr fontId="8" type="noConversion"/>
  </si>
  <si>
    <t>净资产</t>
    <phoneticPr fontId="8" type="noConversion"/>
  </si>
  <si>
    <t>有息负债</t>
    <phoneticPr fontId="8" type="noConversion"/>
  </si>
  <si>
    <t>财务费用</t>
    <phoneticPr fontId="8" type="noConversion"/>
  </si>
  <si>
    <t>营收</t>
    <phoneticPr fontId="8" type="noConversion"/>
  </si>
  <si>
    <t>营业利润</t>
    <phoneticPr fontId="8" type="noConversion"/>
  </si>
  <si>
    <t>净利润1</t>
    <phoneticPr fontId="8" type="noConversion"/>
  </si>
  <si>
    <t>净利润2</t>
    <phoneticPr fontId="8" type="noConversion"/>
  </si>
  <si>
    <t>净利润3</t>
    <phoneticPr fontId="8" type="noConversion"/>
  </si>
  <si>
    <t>平均净利润</t>
    <phoneticPr fontId="8" type="noConversion"/>
  </si>
  <si>
    <t>市值</t>
    <phoneticPr fontId="8" type="noConversion"/>
  </si>
  <si>
    <t>平均市盈率</t>
    <phoneticPr fontId="8" type="noConversion"/>
  </si>
  <si>
    <t>A000848</t>
    <phoneticPr fontId="8" type="noConversion"/>
  </si>
  <si>
    <t>承德露露</t>
    <phoneticPr fontId="8" type="noConversion"/>
  </si>
  <si>
    <t>17q4</t>
    <phoneticPr fontId="8" type="noConversion"/>
  </si>
  <si>
    <t>植物饮料业务研究?</t>
    <phoneticPr fontId="8" type="noConversion"/>
  </si>
  <si>
    <t>A600674</t>
    <phoneticPr fontId="8" type="noConversion"/>
  </si>
  <si>
    <t>川投能源</t>
    <phoneticPr fontId="8" type="noConversion"/>
  </si>
  <si>
    <t>16q4</t>
    <phoneticPr fontId="8" type="noConversion"/>
  </si>
  <si>
    <r>
      <t>营收1</t>
    </r>
    <r>
      <rPr>
        <sz val="11"/>
        <color theme="1"/>
        <rFont val="Calibri"/>
        <family val="2"/>
        <scheme val="minor"/>
      </rPr>
      <t>0亿,投资收益36亿;</t>
    </r>
    <phoneticPr fontId="8" type="noConversion"/>
  </si>
  <si>
    <t>投资收益来源研究?</t>
    <phoneticPr fontId="8" type="noConversion"/>
  </si>
  <si>
    <t>与长安汽车的财务数据比较接近,市值是前者的两倍;</t>
    <phoneticPr fontId="8" type="noConversion"/>
  </si>
  <si>
    <t>双汇发展</t>
  </si>
  <si>
    <t>17q4</t>
  </si>
  <si>
    <t>18y04</t>
  </si>
  <si>
    <t>毛利率</t>
  </si>
  <si>
    <t>平均净利润率</t>
  </si>
  <si>
    <t>资产周转率</t>
  </si>
  <si>
    <t>权益乘数</t>
  </si>
  <si>
    <t>上海家化</t>
  </si>
  <si>
    <t>毛利率8%；</t>
  </si>
  <si>
    <t>中国平安</t>
  </si>
  <si>
    <t>潍柴动力</t>
  </si>
  <si>
    <t>A300498</t>
  </si>
  <si>
    <t>温氏股份</t>
  </si>
  <si>
    <t>16q4</t>
  </si>
  <si>
    <t>债券19亿一年内到期。ROE基本稳定，大于20%，权益乘数不断降低，营业成本不断增加；货币资金不断增加，16年为250亿；</t>
  </si>
  <si>
    <t>18y03</t>
  </si>
  <si>
    <t>A300285</t>
  </si>
  <si>
    <t>国瓷材料</t>
  </si>
  <si>
    <t>年报阅读</t>
  </si>
  <si>
    <t>优先股260亿；16年优先股股息；</t>
  </si>
  <si>
    <t>多兵种联合作战是兴业的重要优势；是国内目前唯一一家对外输出核心系统技术的银行；</t>
  </si>
  <si>
    <t>华夏银行</t>
  </si>
  <si>
    <t>招商银行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</si>
</sst>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" fontId="0" fillId="0" borderId="0" xfId="0" applyNumberFormat="1"/>
    <xf numFmtId="0" fontId="7" fillId="0" borderId="0" xfId="0" applyFont="1" applyAlignment="1">
      <alignment wrapText="1"/>
    </xf>
    <xf numFmtId="0" fontId="7" fillId="0" borderId="0" xfId="0" applyFont="1"/>
    <xf numFmtId="0" fontId="6" fillId="0" borderId="0" xfId="0" applyFont="1"/>
    <xf numFmtId="0" fontId="9" fillId="0" borderId="0" xfId="0" applyFont="1"/>
    <xf numFmtId="0" fontId="6" fillId="0" borderId="0" xfId="0" applyFont="1" applyAlignment="1">
      <alignment wrapText="1"/>
    </xf>
    <xf numFmtId="4" fontId="9" fillId="0" borderId="0" xfId="0" applyNumberFormat="1" applyFont="1"/>
    <xf numFmtId="0" fontId="11" fillId="0" borderId="0" xfId="0" applyFont="1"/>
    <xf numFmtId="0" fontId="11" fillId="0" borderId="0" xfId="0" applyFont="1" applyAlignment="1">
      <alignment wrapText="1"/>
    </xf>
    <xf numFmtId="9" fontId="0" fillId="0" borderId="0" xfId="0" applyNumberFormat="1"/>
    <xf numFmtId="0" fontId="5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4" fontId="4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workbookViewId="0">
      <selection activeCell="W12" sqref="W12"/>
    </sheetView>
  </sheetViews>
  <sheetFormatPr defaultRowHeight="15"/>
  <cols>
    <col min="1" max="2" width="9" style="6"/>
    <col min="3" max="3" width="7.42578125" bestFit="1" customWidth="1"/>
    <col min="4" max="4" width="10.42578125" bestFit="1" customWidth="1"/>
    <col min="8" max="8" width="9.42578125" bestFit="1" customWidth="1"/>
    <col min="13" max="13" width="11.7109375" bestFit="1" customWidth="1"/>
    <col min="14" max="14" width="8.140625" bestFit="1" customWidth="1"/>
    <col min="15" max="15" width="9.42578125" bestFit="1" customWidth="1"/>
    <col min="16" max="16" width="7.28515625" customWidth="1"/>
    <col min="17" max="17" width="5" customWidth="1"/>
    <col min="18" max="18" width="5.7109375" customWidth="1"/>
    <col min="19" max="19" width="5.5703125" style="11" customWidth="1"/>
    <col min="20" max="22" width="5.42578125" customWidth="1"/>
    <col min="23" max="23" width="6.5703125" customWidth="1"/>
    <col min="24" max="24" width="54.42578125" style="3" customWidth="1"/>
  </cols>
  <sheetData>
    <row r="1" spans="1:26" s="9" customFormat="1" ht="45" customHeight="1">
      <c r="A1" s="7"/>
      <c r="B1" s="7"/>
      <c r="C1" s="7" t="s">
        <v>165</v>
      </c>
      <c r="D1" s="7" t="s">
        <v>168</v>
      </c>
      <c r="E1" s="7" t="s">
        <v>169</v>
      </c>
      <c r="F1" s="7" t="s">
        <v>170</v>
      </c>
      <c r="G1" s="7" t="s">
        <v>171</v>
      </c>
      <c r="H1" s="7" t="s">
        <v>172</v>
      </c>
      <c r="I1" s="7" t="s">
        <v>173</v>
      </c>
      <c r="J1" s="7" t="s">
        <v>174</v>
      </c>
      <c r="K1" s="7" t="s">
        <v>175</v>
      </c>
      <c r="L1" s="7" t="s">
        <v>176</v>
      </c>
      <c r="M1" s="7" t="s">
        <v>177</v>
      </c>
      <c r="N1" s="7" t="s">
        <v>166</v>
      </c>
      <c r="O1" s="7" t="s">
        <v>178</v>
      </c>
      <c r="P1" s="7" t="s">
        <v>179</v>
      </c>
      <c r="Q1" s="7" t="s">
        <v>162</v>
      </c>
      <c r="R1" s="7" t="s">
        <v>164</v>
      </c>
      <c r="S1" s="7" t="s">
        <v>163</v>
      </c>
      <c r="T1" s="14" t="s">
        <v>193</v>
      </c>
      <c r="U1" s="14" t="s">
        <v>194</v>
      </c>
      <c r="V1" s="14" t="s">
        <v>195</v>
      </c>
      <c r="W1" s="14" t="s">
        <v>196</v>
      </c>
      <c r="X1" s="10"/>
      <c r="Y1" s="9" t="s">
        <v>136</v>
      </c>
      <c r="Z1" s="9" t="s">
        <v>208</v>
      </c>
    </row>
    <row r="2" spans="1:26">
      <c r="A2" s="6" t="s">
        <v>112</v>
      </c>
      <c r="B2" s="6" t="s">
        <v>140</v>
      </c>
      <c r="C2" s="4"/>
      <c r="D2" s="2">
        <v>32484</v>
      </c>
      <c r="E2" s="2">
        <v>2220</v>
      </c>
      <c r="F2" s="2">
        <v>0</v>
      </c>
      <c r="G2" s="2"/>
      <c r="H2" s="2">
        <v>1057</v>
      </c>
      <c r="I2" s="2">
        <v>302</v>
      </c>
      <c r="J2" s="2">
        <v>231</v>
      </c>
      <c r="K2" s="2">
        <v>225</v>
      </c>
      <c r="L2" s="2">
        <v>191</v>
      </c>
      <c r="M2" s="2">
        <f t="shared" ref="M2:M33" si="0">(J2+K2+L2)/3</f>
        <v>215.66666666666666</v>
      </c>
      <c r="N2" s="2"/>
      <c r="O2" s="2">
        <v>1868</v>
      </c>
      <c r="P2" s="2">
        <f t="shared" ref="P2:P16" si="1">O2/M2</f>
        <v>8.6615146831530136</v>
      </c>
      <c r="Q2" s="11">
        <f t="shared" ref="Q2:Q30" si="2">(D2-E2)/D2</f>
        <v>0.93165866272626519</v>
      </c>
      <c r="R2" s="11">
        <f t="shared" ref="R2:R30" si="3">F2/D2</f>
        <v>0</v>
      </c>
      <c r="S2" s="11">
        <f t="shared" ref="S2:S30" si="4">F2/(D2-E2)</f>
        <v>0</v>
      </c>
      <c r="T2" s="11">
        <f>I2/H2</f>
        <v>0.2857142857142857</v>
      </c>
      <c r="U2" s="11">
        <f>M2/H2</f>
        <v>0.20403658152002521</v>
      </c>
      <c r="V2" s="11">
        <f>H2/D2</f>
        <v>3.253909617042236E-2</v>
      </c>
      <c r="W2" s="2">
        <f>D2/E2</f>
        <v>14.632432432432433</v>
      </c>
    </row>
    <row r="3" spans="1:26">
      <c r="A3" s="6" t="s">
        <v>106</v>
      </c>
      <c r="B3" s="6" t="s">
        <v>200</v>
      </c>
      <c r="C3" s="16" t="s">
        <v>191</v>
      </c>
      <c r="D3" s="2">
        <v>1896</v>
      </c>
      <c r="E3" s="2">
        <v>563</v>
      </c>
      <c r="F3" s="2">
        <v>347</v>
      </c>
      <c r="G3" s="2">
        <v>5.9</v>
      </c>
      <c r="H3" s="2">
        <v>1515</v>
      </c>
      <c r="I3" s="2">
        <v>103</v>
      </c>
      <c r="J3" s="2">
        <v>91</v>
      </c>
      <c r="K3" s="2">
        <v>35</v>
      </c>
      <c r="L3" s="2">
        <v>21</v>
      </c>
      <c r="M3" s="2">
        <f t="shared" si="0"/>
        <v>49</v>
      </c>
      <c r="N3" s="2" t="s">
        <v>192</v>
      </c>
      <c r="O3" s="2">
        <v>673</v>
      </c>
      <c r="P3" s="2">
        <f t="shared" ref="P3" si="5">O3/M3</f>
        <v>13.73469387755102</v>
      </c>
      <c r="Q3" s="11">
        <f t="shared" ref="Q3" si="6">(D3-E3)/D3</f>
        <v>0.70305907172995785</v>
      </c>
      <c r="R3" s="11">
        <f t="shared" ref="R3" si="7">F3/D3</f>
        <v>0.18301687763713081</v>
      </c>
      <c r="S3" s="11">
        <f t="shared" ref="S3" si="8">F3/(D3-E3)</f>
        <v>0.2603150787696924</v>
      </c>
      <c r="T3" s="11">
        <f>I3/H3</f>
        <v>6.7986798679867982E-2</v>
      </c>
      <c r="U3" s="11">
        <f>M3/H3</f>
        <v>3.2343234323432342E-2</v>
      </c>
      <c r="V3" s="11">
        <f>H3/D3</f>
        <v>0.79905063291139244</v>
      </c>
      <c r="W3" s="2">
        <f>D3/E3</f>
        <v>3.3676731793960926</v>
      </c>
    </row>
    <row r="4" spans="1:26">
      <c r="A4" s="6" t="s">
        <v>180</v>
      </c>
      <c r="B4" s="6" t="s">
        <v>181</v>
      </c>
      <c r="C4" s="5" t="s">
        <v>182</v>
      </c>
      <c r="D4" s="2">
        <v>28</v>
      </c>
      <c r="E4" s="2">
        <v>20</v>
      </c>
      <c r="F4" s="2">
        <v>0</v>
      </c>
      <c r="G4" s="2">
        <v>-0.19</v>
      </c>
      <c r="H4" s="2">
        <v>21</v>
      </c>
      <c r="I4" s="2">
        <v>5.6</v>
      </c>
      <c r="J4" s="2">
        <v>4.18</v>
      </c>
      <c r="K4" s="2">
        <v>4.5599999999999996</v>
      </c>
      <c r="L4" s="2">
        <v>4.6900000000000004</v>
      </c>
      <c r="M4" s="2">
        <f t="shared" si="0"/>
        <v>4.4766666666666666</v>
      </c>
      <c r="N4" s="2"/>
      <c r="O4" s="2">
        <v>85</v>
      </c>
      <c r="P4" s="2">
        <f t="shared" si="1"/>
        <v>18.9873417721519</v>
      </c>
      <c r="Q4" s="11">
        <f t="shared" si="2"/>
        <v>0.2857142857142857</v>
      </c>
      <c r="R4" s="11">
        <f t="shared" si="3"/>
        <v>0</v>
      </c>
      <c r="S4" s="11">
        <f t="shared" si="4"/>
        <v>0</v>
      </c>
      <c r="T4" s="11">
        <f t="shared" ref="T4:T30" si="9">I4/H4</f>
        <v>0.26666666666666666</v>
      </c>
      <c r="U4" s="11">
        <f t="shared" ref="U4:U24" si="10">M4/H4</f>
        <v>0.21317460317460318</v>
      </c>
      <c r="V4" s="11">
        <f t="shared" ref="V4:V29" si="11">H4/D4</f>
        <v>0.75</v>
      </c>
      <c r="W4" s="2">
        <f t="shared" ref="W4:W29" si="12">D4/E4</f>
        <v>1.4</v>
      </c>
      <c r="X4" s="3" t="s">
        <v>139</v>
      </c>
      <c r="Y4" s="6" t="s">
        <v>183</v>
      </c>
    </row>
    <row r="5" spans="1:26">
      <c r="A5" s="6" t="s">
        <v>31</v>
      </c>
      <c r="B5" s="6" t="s">
        <v>190</v>
      </c>
      <c r="C5" s="13" t="s">
        <v>191</v>
      </c>
      <c r="D5" s="2">
        <v>230</v>
      </c>
      <c r="E5" s="2">
        <v>154</v>
      </c>
      <c r="F5" s="2">
        <v>19.399999999999999</v>
      </c>
      <c r="G5" s="2">
        <v>0.55000000000000004</v>
      </c>
      <c r="H5" s="2">
        <v>504</v>
      </c>
      <c r="I5" s="2">
        <v>55</v>
      </c>
      <c r="J5" s="2">
        <v>45</v>
      </c>
      <c r="K5" s="2">
        <v>45</v>
      </c>
      <c r="L5" s="2">
        <v>44</v>
      </c>
      <c r="M5" s="2">
        <f t="shared" si="0"/>
        <v>44.666666666666664</v>
      </c>
      <c r="N5" s="2" t="s">
        <v>192</v>
      </c>
      <c r="O5" s="2">
        <v>820</v>
      </c>
      <c r="P5" s="2">
        <f t="shared" si="1"/>
        <v>18.35820895522388</v>
      </c>
      <c r="Q5" s="11">
        <f t="shared" si="2"/>
        <v>0.33043478260869563</v>
      </c>
      <c r="R5" s="11">
        <f t="shared" si="3"/>
        <v>8.4347826086956512E-2</v>
      </c>
      <c r="S5" s="11">
        <f t="shared" si="4"/>
        <v>0.2552631578947368</v>
      </c>
      <c r="T5" s="11">
        <f t="shared" si="9"/>
        <v>0.10912698412698413</v>
      </c>
      <c r="U5" s="11">
        <f t="shared" si="10"/>
        <v>8.8624338624338619E-2</v>
      </c>
      <c r="V5" s="11">
        <f t="shared" si="11"/>
        <v>2.1913043478260867</v>
      </c>
      <c r="W5" s="2">
        <f t="shared" si="12"/>
        <v>1.4935064935064934</v>
      </c>
      <c r="Y5" s="6"/>
    </row>
    <row r="6" spans="1:26">
      <c r="A6" s="6" t="s">
        <v>110</v>
      </c>
      <c r="B6" s="6" t="s">
        <v>138</v>
      </c>
      <c r="D6" s="2">
        <v>52</v>
      </c>
      <c r="E6" s="2">
        <v>48</v>
      </c>
      <c r="F6" s="2">
        <v>0</v>
      </c>
      <c r="G6" s="2">
        <v>-7.0000000000000007E-2</v>
      </c>
      <c r="H6" s="2">
        <v>23</v>
      </c>
      <c r="I6" s="2">
        <v>9.16</v>
      </c>
      <c r="J6" s="2">
        <v>8.2100000000000009</v>
      </c>
      <c r="K6" s="2">
        <v>7.7</v>
      </c>
      <c r="L6" s="2">
        <v>5.8</v>
      </c>
      <c r="M6" s="2">
        <f t="shared" si="0"/>
        <v>7.2366666666666672</v>
      </c>
      <c r="N6" s="2"/>
      <c r="O6" s="2">
        <v>280</v>
      </c>
      <c r="P6" s="2">
        <f t="shared" si="1"/>
        <v>38.691847075080602</v>
      </c>
      <c r="Q6" s="11">
        <f t="shared" si="2"/>
        <v>7.6923076923076927E-2</v>
      </c>
      <c r="R6" s="11">
        <f t="shared" si="3"/>
        <v>0</v>
      </c>
      <c r="S6" s="11">
        <f t="shared" si="4"/>
        <v>0</v>
      </c>
      <c r="T6" s="11">
        <f t="shared" si="9"/>
        <v>0.39826086956521739</v>
      </c>
      <c r="U6" s="11">
        <f t="shared" si="10"/>
        <v>0.31463768115942031</v>
      </c>
      <c r="V6" s="11">
        <f t="shared" si="11"/>
        <v>0.44230769230769229</v>
      </c>
      <c r="W6" s="2">
        <f t="shared" si="12"/>
        <v>1.0833333333333333</v>
      </c>
      <c r="X6" s="3" t="s">
        <v>139</v>
      </c>
    </row>
    <row r="7" spans="1:26">
      <c r="A7" s="6" t="s">
        <v>82</v>
      </c>
      <c r="B7" s="6" t="s">
        <v>144</v>
      </c>
      <c r="C7" s="4"/>
      <c r="D7" s="2">
        <v>47</v>
      </c>
      <c r="E7" s="2">
        <v>40</v>
      </c>
      <c r="F7" s="2">
        <v>0.04</v>
      </c>
      <c r="G7" s="2">
        <v>0.3</v>
      </c>
      <c r="H7" s="2">
        <v>19</v>
      </c>
      <c r="I7" s="2">
        <v>3.85</v>
      </c>
      <c r="J7" s="2">
        <v>3.41</v>
      </c>
      <c r="K7" s="2">
        <v>3.58</v>
      </c>
      <c r="L7" s="2">
        <v>2.62</v>
      </c>
      <c r="M7" s="2">
        <f t="shared" si="0"/>
        <v>3.2033333333333331</v>
      </c>
      <c r="N7" s="2"/>
      <c r="O7" s="2">
        <v>132</v>
      </c>
      <c r="P7" s="2">
        <f t="shared" si="1"/>
        <v>41.207075962539022</v>
      </c>
      <c r="Q7" s="11">
        <f t="shared" si="2"/>
        <v>0.14893617021276595</v>
      </c>
      <c r="R7" s="11">
        <f t="shared" si="3"/>
        <v>8.5106382978723403E-4</v>
      </c>
      <c r="S7" s="11">
        <f t="shared" si="4"/>
        <v>5.7142857142857143E-3</v>
      </c>
      <c r="T7" s="11">
        <f t="shared" si="9"/>
        <v>0.20263157894736841</v>
      </c>
      <c r="U7" s="11">
        <f t="shared" si="10"/>
        <v>0.16859649122807016</v>
      </c>
      <c r="V7" s="11">
        <f t="shared" si="11"/>
        <v>0.40425531914893614</v>
      </c>
      <c r="W7" s="2">
        <f t="shared" si="12"/>
        <v>1.175</v>
      </c>
      <c r="X7" s="3" t="s">
        <v>145</v>
      </c>
      <c r="Y7" s="4" t="s">
        <v>146</v>
      </c>
    </row>
    <row r="8" spans="1:26">
      <c r="A8" s="6" t="s">
        <v>86</v>
      </c>
      <c r="B8" s="6" t="s">
        <v>147</v>
      </c>
      <c r="C8" s="4"/>
      <c r="D8" s="2">
        <v>264</v>
      </c>
      <c r="E8" s="2">
        <v>156</v>
      </c>
      <c r="F8" s="2">
        <v>57</v>
      </c>
      <c r="G8" s="2">
        <v>2.2999999999999998</v>
      </c>
      <c r="H8" s="2">
        <v>92</v>
      </c>
      <c r="I8" s="2">
        <v>22</v>
      </c>
      <c r="J8" s="2">
        <v>19</v>
      </c>
      <c r="K8" s="2">
        <v>14</v>
      </c>
      <c r="L8" s="2">
        <v>10</v>
      </c>
      <c r="M8" s="2">
        <f t="shared" si="0"/>
        <v>14.333333333333334</v>
      </c>
      <c r="N8" s="2"/>
      <c r="O8" s="2">
        <v>700</v>
      </c>
      <c r="P8" s="2">
        <f t="shared" si="1"/>
        <v>48.837209302325583</v>
      </c>
      <c r="Q8" s="11">
        <f t="shared" si="2"/>
        <v>0.40909090909090912</v>
      </c>
      <c r="R8" s="11">
        <f t="shared" si="3"/>
        <v>0.21590909090909091</v>
      </c>
      <c r="S8" s="11">
        <f t="shared" si="4"/>
        <v>0.52777777777777779</v>
      </c>
      <c r="T8" s="11">
        <f t="shared" si="9"/>
        <v>0.2391304347826087</v>
      </c>
      <c r="U8" s="11">
        <f t="shared" si="10"/>
        <v>0.15579710144927536</v>
      </c>
      <c r="V8" s="11">
        <f t="shared" si="11"/>
        <v>0.34848484848484851</v>
      </c>
      <c r="W8" s="2">
        <f t="shared" si="12"/>
        <v>1.6923076923076923</v>
      </c>
      <c r="X8" s="3" t="s">
        <v>148</v>
      </c>
    </row>
    <row r="9" spans="1:26" ht="30">
      <c r="A9" s="6" t="s">
        <v>150</v>
      </c>
      <c r="B9" s="6" t="s">
        <v>151</v>
      </c>
      <c r="C9" s="5" t="s">
        <v>159</v>
      </c>
      <c r="D9" s="2">
        <v>1780</v>
      </c>
      <c r="E9" s="2">
        <v>599</v>
      </c>
      <c r="F9" s="2">
        <v>565</v>
      </c>
      <c r="G9" s="2">
        <v>23</v>
      </c>
      <c r="H9" s="2">
        <v>1059</v>
      </c>
      <c r="I9" s="2">
        <v>54</v>
      </c>
      <c r="J9" s="2">
        <v>49</v>
      </c>
      <c r="K9" s="2">
        <v>54</v>
      </c>
      <c r="L9" s="2">
        <v>31</v>
      </c>
      <c r="M9" s="2">
        <f t="shared" si="0"/>
        <v>44.666666666666664</v>
      </c>
      <c r="N9" s="2"/>
      <c r="O9" s="2">
        <v>1500</v>
      </c>
      <c r="P9" s="2">
        <f t="shared" si="1"/>
        <v>33.582089552238806</v>
      </c>
      <c r="Q9" s="11">
        <f t="shared" si="2"/>
        <v>0.66348314606741576</v>
      </c>
      <c r="R9" s="11">
        <f t="shared" si="3"/>
        <v>0.31741573033707865</v>
      </c>
      <c r="S9" s="11">
        <f t="shared" si="4"/>
        <v>0.47840812870448773</v>
      </c>
      <c r="T9" s="11">
        <f t="shared" si="9"/>
        <v>5.0991501416430593E-2</v>
      </c>
      <c r="U9" s="11">
        <f t="shared" si="10"/>
        <v>4.2178155492603085E-2</v>
      </c>
      <c r="V9" s="11">
        <f t="shared" si="11"/>
        <v>0.59494382022471914</v>
      </c>
      <c r="W9" s="2">
        <f t="shared" si="12"/>
        <v>2.971619365609349</v>
      </c>
      <c r="X9" s="7" t="s">
        <v>152</v>
      </c>
    </row>
    <row r="10" spans="1:26">
      <c r="A10" s="6" t="s">
        <v>206</v>
      </c>
      <c r="B10" s="6" t="s">
        <v>207</v>
      </c>
      <c r="C10" s="16" t="s">
        <v>203</v>
      </c>
      <c r="D10" s="2">
        <v>22</v>
      </c>
      <c r="E10" s="2">
        <v>17</v>
      </c>
      <c r="F10" s="2">
        <v>2.08</v>
      </c>
      <c r="G10" s="2">
        <v>-0.12</v>
      </c>
      <c r="H10" s="2">
        <v>6.83</v>
      </c>
      <c r="I10" s="2">
        <v>1.5</v>
      </c>
      <c r="J10" s="2">
        <v>1.4</v>
      </c>
      <c r="K10" s="2">
        <v>0.98</v>
      </c>
      <c r="L10" s="2">
        <v>0.72</v>
      </c>
      <c r="M10" s="2">
        <f t="shared" si="0"/>
        <v>1.0333333333333332</v>
      </c>
      <c r="N10" s="2"/>
      <c r="O10" s="2">
        <v>123</v>
      </c>
      <c r="P10" s="2">
        <f t="shared" si="1"/>
        <v>119.03225806451614</v>
      </c>
      <c r="Q10" s="11">
        <f t="shared" si="2"/>
        <v>0.22727272727272727</v>
      </c>
      <c r="R10" s="11">
        <f t="shared" si="3"/>
        <v>9.4545454545454544E-2</v>
      </c>
      <c r="S10" s="11">
        <f t="shared" si="4"/>
        <v>0.41600000000000004</v>
      </c>
      <c r="T10" s="11">
        <f t="shared" si="9"/>
        <v>0.21961932650073207</v>
      </c>
      <c r="U10" s="11">
        <f t="shared" si="10"/>
        <v>0.1512933138116154</v>
      </c>
      <c r="V10" s="11">
        <f t="shared" si="11"/>
        <v>0.31045454545454548</v>
      </c>
      <c r="W10" s="2">
        <f t="shared" si="12"/>
        <v>1.2941176470588236</v>
      </c>
      <c r="X10" s="7"/>
    </row>
    <row r="11" spans="1:26">
      <c r="A11" s="6" t="s">
        <v>201</v>
      </c>
      <c r="B11" s="6" t="s">
        <v>202</v>
      </c>
      <c r="C11" s="16" t="s">
        <v>203</v>
      </c>
      <c r="D11" s="2">
        <v>414</v>
      </c>
      <c r="E11" s="2">
        <v>313</v>
      </c>
      <c r="F11" s="2">
        <v>0</v>
      </c>
      <c r="G11" s="2">
        <v>-1.36</v>
      </c>
      <c r="H11" s="2">
        <v>593</v>
      </c>
      <c r="I11" s="2">
        <v>125</v>
      </c>
      <c r="J11" s="2">
        <v>122</v>
      </c>
      <c r="K11" s="2">
        <v>66</v>
      </c>
      <c r="L11" s="2">
        <v>28</v>
      </c>
      <c r="M11" s="2">
        <f t="shared" si="0"/>
        <v>72</v>
      </c>
      <c r="N11" s="2" t="s">
        <v>192</v>
      </c>
      <c r="O11" s="2">
        <v>1127</v>
      </c>
      <c r="P11" s="2">
        <f t="shared" si="1"/>
        <v>15.652777777777779</v>
      </c>
      <c r="Q11" s="11">
        <f t="shared" si="2"/>
        <v>0.24396135265700483</v>
      </c>
      <c r="R11" s="11">
        <f t="shared" si="3"/>
        <v>0</v>
      </c>
      <c r="S11" s="11">
        <f t="shared" si="4"/>
        <v>0</v>
      </c>
      <c r="T11" s="11">
        <f t="shared" si="9"/>
        <v>0.21079258010118043</v>
      </c>
      <c r="U11" s="11">
        <f t="shared" si="10"/>
        <v>0.12141652613827993</v>
      </c>
      <c r="V11" s="11">
        <f t="shared" si="11"/>
        <v>1.432367149758454</v>
      </c>
      <c r="W11" s="2">
        <f t="shared" si="12"/>
        <v>1.3226837060702876</v>
      </c>
      <c r="X11" s="17" t="s">
        <v>139</v>
      </c>
    </row>
    <row r="12" spans="1:26">
      <c r="A12" s="6" t="s">
        <v>120</v>
      </c>
      <c r="B12" s="6" t="s">
        <v>211</v>
      </c>
      <c r="C12" s="19" t="s">
        <v>203</v>
      </c>
      <c r="D12" s="2">
        <v>23600</v>
      </c>
      <c r="E12" s="2">
        <v>1529</v>
      </c>
      <c r="F12" s="2"/>
      <c r="G12" s="2"/>
      <c r="H12" s="2">
        <v>640</v>
      </c>
      <c r="I12" s="2">
        <v>261</v>
      </c>
      <c r="J12" s="2">
        <v>197</v>
      </c>
      <c r="K12" s="2">
        <v>189</v>
      </c>
      <c r="L12" s="2">
        <v>180</v>
      </c>
      <c r="M12" s="2">
        <f t="shared" si="0"/>
        <v>188.66666666666666</v>
      </c>
      <c r="N12" s="2" t="s">
        <v>192</v>
      </c>
      <c r="O12" s="2">
        <v>1130</v>
      </c>
      <c r="P12" s="2">
        <f t="shared" ref="P12:P13" si="13">O12/M12</f>
        <v>5.989399293286219</v>
      </c>
      <c r="Q12" s="11">
        <f t="shared" ref="Q12:Q13" si="14">(D12-E12)/D12</f>
        <v>0.93521186440677961</v>
      </c>
      <c r="R12" s="11">
        <f t="shared" ref="R12:R13" si="15">F12/D12</f>
        <v>0</v>
      </c>
      <c r="S12" s="11">
        <f t="shared" ref="S12:S13" si="16">F12/(D12-E12)</f>
        <v>0</v>
      </c>
      <c r="T12" s="11">
        <f t="shared" ref="T12:T13" si="17">I12/H12</f>
        <v>0.40781250000000002</v>
      </c>
      <c r="U12" s="11">
        <f t="shared" ref="U12:U13" si="18">M12/H12</f>
        <v>0.29479166666666667</v>
      </c>
      <c r="V12" s="11">
        <f t="shared" ref="V12:V13" si="19">H12/D12</f>
        <v>2.7118644067796609E-2</v>
      </c>
      <c r="W12" s="2">
        <f t="shared" ref="W12:W13" si="20">D12/E12</f>
        <v>15.434924787442773</v>
      </c>
      <c r="X12" s="17"/>
    </row>
    <row r="13" spans="1:26">
      <c r="A13" s="6" t="s">
        <v>24</v>
      </c>
      <c r="B13" s="6" t="s">
        <v>212</v>
      </c>
      <c r="C13" s="19" t="s">
        <v>191</v>
      </c>
      <c r="D13" s="2">
        <v>63000</v>
      </c>
      <c r="E13" s="2">
        <v>4833</v>
      </c>
      <c r="F13" s="2"/>
      <c r="G13" s="2"/>
      <c r="H13" s="2">
        <v>2208</v>
      </c>
      <c r="I13" s="2">
        <v>905</v>
      </c>
      <c r="J13" s="2">
        <v>706</v>
      </c>
      <c r="K13" s="2">
        <v>623</v>
      </c>
      <c r="L13" s="2">
        <v>580</v>
      </c>
      <c r="M13" s="2">
        <f t="shared" si="0"/>
        <v>636.33333333333337</v>
      </c>
      <c r="N13" s="2" t="s">
        <v>192</v>
      </c>
      <c r="O13" s="2">
        <v>7250</v>
      </c>
      <c r="P13" s="2">
        <f t="shared" si="13"/>
        <v>11.393399685699318</v>
      </c>
      <c r="Q13" s="11">
        <f t="shared" si="14"/>
        <v>0.92328571428571427</v>
      </c>
      <c r="R13" s="11">
        <f t="shared" si="15"/>
        <v>0</v>
      </c>
      <c r="S13" s="11">
        <f t="shared" si="16"/>
        <v>0</v>
      </c>
      <c r="T13" s="11">
        <f t="shared" si="17"/>
        <v>0.40987318840579712</v>
      </c>
      <c r="U13" s="11">
        <f t="shared" si="18"/>
        <v>0.28819444444444448</v>
      </c>
      <c r="V13" s="11">
        <f t="shared" si="19"/>
        <v>3.504761904761905E-2</v>
      </c>
      <c r="W13" s="2">
        <f t="shared" si="20"/>
        <v>13.035381750465548</v>
      </c>
      <c r="X13" s="17"/>
    </row>
    <row r="14" spans="1:26">
      <c r="A14" s="6" t="s">
        <v>39</v>
      </c>
      <c r="B14" s="6" t="s">
        <v>197</v>
      </c>
      <c r="C14" s="13" t="s">
        <v>191</v>
      </c>
      <c r="D14" s="2">
        <v>96</v>
      </c>
      <c r="E14" s="2">
        <v>53</v>
      </c>
      <c r="F14" s="2">
        <v>11</v>
      </c>
      <c r="G14" s="2">
        <v>0.28999999999999998</v>
      </c>
      <c r="H14" s="2">
        <v>64</v>
      </c>
      <c r="I14" s="2">
        <v>4.8</v>
      </c>
      <c r="J14" s="2">
        <v>3.89</v>
      </c>
      <c r="K14" s="2">
        <v>2.16</v>
      </c>
      <c r="L14" s="2">
        <v>22</v>
      </c>
      <c r="M14" s="2">
        <f t="shared" si="0"/>
        <v>9.35</v>
      </c>
      <c r="N14" s="15" t="s">
        <v>192</v>
      </c>
      <c r="O14" s="2">
        <v>266</v>
      </c>
      <c r="P14" s="2">
        <f t="shared" si="1"/>
        <v>28.449197860962567</v>
      </c>
      <c r="Q14" s="11">
        <f t="shared" si="2"/>
        <v>0.44791666666666669</v>
      </c>
      <c r="R14" s="11">
        <f t="shared" si="3"/>
        <v>0.11458333333333333</v>
      </c>
      <c r="S14" s="11">
        <f t="shared" si="4"/>
        <v>0.2558139534883721</v>
      </c>
      <c r="T14" s="11">
        <f t="shared" si="9"/>
        <v>7.4999999999999997E-2</v>
      </c>
      <c r="U14" s="11">
        <f t="shared" si="10"/>
        <v>0.14609374999999999</v>
      </c>
      <c r="V14" s="11">
        <f t="shared" si="11"/>
        <v>0.66666666666666663</v>
      </c>
      <c r="W14" s="2">
        <f t="shared" si="12"/>
        <v>1.8113207547169812</v>
      </c>
      <c r="X14" s="14" t="s">
        <v>198</v>
      </c>
    </row>
    <row r="15" spans="1:26" ht="45">
      <c r="A15" s="6" t="s">
        <v>118</v>
      </c>
      <c r="B15" s="6" t="s">
        <v>135</v>
      </c>
      <c r="C15" s="16" t="s">
        <v>203</v>
      </c>
      <c r="D15" s="2">
        <v>1000</v>
      </c>
      <c r="E15" s="2">
        <v>460</v>
      </c>
      <c r="F15" s="2">
        <v>21</v>
      </c>
      <c r="G15" s="2">
        <v>-3</v>
      </c>
      <c r="H15" s="2">
        <v>785</v>
      </c>
      <c r="I15" s="2">
        <v>94</v>
      </c>
      <c r="J15" s="2">
        <v>102</v>
      </c>
      <c r="K15" s="2">
        <v>99</v>
      </c>
      <c r="L15" s="2">
        <v>75</v>
      </c>
      <c r="M15" s="2">
        <f t="shared" si="0"/>
        <v>92</v>
      </c>
      <c r="N15" s="2" t="s">
        <v>205</v>
      </c>
      <c r="O15" s="2">
        <v>530</v>
      </c>
      <c r="P15" s="2">
        <f t="shared" si="1"/>
        <v>5.7608695652173916</v>
      </c>
      <c r="Q15" s="11">
        <f t="shared" si="2"/>
        <v>0.54</v>
      </c>
      <c r="R15" s="11">
        <f t="shared" si="3"/>
        <v>2.1000000000000001E-2</v>
      </c>
      <c r="S15" s="11">
        <f t="shared" si="4"/>
        <v>3.888888888888889E-2</v>
      </c>
      <c r="T15" s="11">
        <f t="shared" si="9"/>
        <v>0.11974522292993631</v>
      </c>
      <c r="U15" s="11">
        <f t="shared" si="10"/>
        <v>0.11719745222929936</v>
      </c>
      <c r="V15" s="11">
        <f t="shared" si="11"/>
        <v>0.78500000000000003</v>
      </c>
      <c r="W15" s="2">
        <f t="shared" si="12"/>
        <v>2.1739130434782608</v>
      </c>
      <c r="X15" s="17" t="s">
        <v>204</v>
      </c>
      <c r="Y15" t="s">
        <v>137</v>
      </c>
    </row>
    <row r="16" spans="1:26">
      <c r="A16" s="6" t="s">
        <v>184</v>
      </c>
      <c r="B16" s="6" t="s">
        <v>185</v>
      </c>
      <c r="C16" s="6" t="s">
        <v>186</v>
      </c>
      <c r="D16" s="2">
        <v>268</v>
      </c>
      <c r="E16" s="2">
        <v>209</v>
      </c>
      <c r="F16" s="2">
        <v>47.9</v>
      </c>
      <c r="G16" s="2">
        <v>2.75</v>
      </c>
      <c r="H16" s="2">
        <v>10</v>
      </c>
      <c r="I16" s="2">
        <v>35.69</v>
      </c>
      <c r="J16" s="2">
        <v>35.5</v>
      </c>
      <c r="K16" s="2">
        <v>39</v>
      </c>
      <c r="L16" s="2">
        <v>35</v>
      </c>
      <c r="M16" s="2">
        <f t="shared" si="0"/>
        <v>36.5</v>
      </c>
      <c r="N16" s="2"/>
      <c r="O16" s="2">
        <v>390</v>
      </c>
      <c r="P16" s="2">
        <f t="shared" si="1"/>
        <v>10.684931506849315</v>
      </c>
      <c r="Q16" s="11">
        <f t="shared" si="2"/>
        <v>0.22014925373134328</v>
      </c>
      <c r="R16" s="11">
        <f t="shared" si="3"/>
        <v>0.17873134328358209</v>
      </c>
      <c r="S16" s="11">
        <f t="shared" si="4"/>
        <v>0.81186440677966099</v>
      </c>
      <c r="T16" s="11">
        <f t="shared" si="9"/>
        <v>3.569</v>
      </c>
      <c r="U16" s="11">
        <f t="shared" si="10"/>
        <v>3.65</v>
      </c>
      <c r="V16" s="11">
        <f t="shared" si="11"/>
        <v>3.7313432835820892E-2</v>
      </c>
      <c r="W16" s="2">
        <f t="shared" si="12"/>
        <v>1.2822966507177034</v>
      </c>
      <c r="X16" s="12" t="s">
        <v>187</v>
      </c>
      <c r="Y16" s="6" t="s">
        <v>188</v>
      </c>
    </row>
    <row r="17" spans="1:26" ht="30">
      <c r="A17" s="6" t="s">
        <v>74</v>
      </c>
      <c r="B17" s="6" t="s">
        <v>142</v>
      </c>
      <c r="C17" s="4"/>
      <c r="D17" s="2">
        <v>2082</v>
      </c>
      <c r="E17" s="2">
        <v>607</v>
      </c>
      <c r="F17" s="2">
        <v>1144</v>
      </c>
      <c r="G17" s="2">
        <v>48</v>
      </c>
      <c r="H17" s="2">
        <v>316</v>
      </c>
      <c r="I17" s="2">
        <v>75</v>
      </c>
      <c r="J17" s="2">
        <v>65</v>
      </c>
      <c r="K17" s="2">
        <v>78</v>
      </c>
      <c r="L17" s="2">
        <v>101</v>
      </c>
      <c r="M17" s="2">
        <f>(J17+K17+L17)/3</f>
        <v>81.333333333333329</v>
      </c>
      <c r="N17" s="2"/>
      <c r="O17" s="2">
        <v>470</v>
      </c>
      <c r="P17" s="2">
        <f>O17/M17</f>
        <v>5.778688524590164</v>
      </c>
      <c r="Q17" s="11">
        <f>(D17-E17)/D17</f>
        <v>0.70845341018251684</v>
      </c>
      <c r="R17" s="11">
        <f>F17/D17</f>
        <v>0.54947166186359275</v>
      </c>
      <c r="S17" s="11">
        <f>F17/(D17-E17)</f>
        <v>0.77559322033898304</v>
      </c>
      <c r="T17" s="11">
        <f>I17/H17</f>
        <v>0.23734177215189872</v>
      </c>
      <c r="U17" s="11">
        <f>M17/H17</f>
        <v>0.2573839662447257</v>
      </c>
      <c r="V17" s="11">
        <f>H17/D17</f>
        <v>0.15177713736791545</v>
      </c>
      <c r="W17" s="2">
        <f>D17/E17</f>
        <v>3.4299835255354201</v>
      </c>
      <c r="X17" s="3" t="s">
        <v>143</v>
      </c>
    </row>
    <row r="18" spans="1:26">
      <c r="A18" s="6" t="s">
        <v>26</v>
      </c>
      <c r="B18" s="6" t="s">
        <v>199</v>
      </c>
      <c r="C18" s="13" t="s">
        <v>191</v>
      </c>
      <c r="D18" s="2">
        <v>64930</v>
      </c>
      <c r="E18" s="2">
        <v>5879</v>
      </c>
      <c r="F18" s="2"/>
      <c r="G18" s="2"/>
      <c r="H18" s="2">
        <v>8908</v>
      </c>
      <c r="I18" s="2">
        <v>1347</v>
      </c>
      <c r="J18" s="2">
        <v>999</v>
      </c>
      <c r="K18" s="2">
        <v>723</v>
      </c>
      <c r="L18" s="2">
        <v>651</v>
      </c>
      <c r="M18" s="2">
        <f>(J18+K18+L18)/3</f>
        <v>791</v>
      </c>
      <c r="N18" s="2"/>
      <c r="O18" s="2">
        <v>11800</v>
      </c>
      <c r="P18" s="2">
        <f>O18/M18</f>
        <v>14.917825537294563</v>
      </c>
      <c r="Q18" s="11">
        <f>(D18-E18)/D18</f>
        <v>0.90945633759433231</v>
      </c>
      <c r="R18" s="11"/>
      <c r="T18" s="11">
        <f>I18/H18</f>
        <v>0.15121239335428829</v>
      </c>
      <c r="U18" s="11">
        <f>M18/H18</f>
        <v>8.8796587337224966E-2</v>
      </c>
      <c r="V18" s="11">
        <f>H18/D18</f>
        <v>0.1371939011242877</v>
      </c>
      <c r="W18" s="2">
        <f>D18/E18</f>
        <v>11.044395305324034</v>
      </c>
    </row>
    <row r="19" spans="1:26">
      <c r="A19" s="6" t="s">
        <v>89</v>
      </c>
      <c r="B19" s="6" t="s">
        <v>149</v>
      </c>
      <c r="D19" s="2">
        <v>1105</v>
      </c>
      <c r="E19" s="2">
        <v>492</v>
      </c>
      <c r="F19" s="2">
        <v>15</v>
      </c>
      <c r="G19" s="2">
        <v>1.39</v>
      </c>
      <c r="H19" s="2">
        <v>1004</v>
      </c>
      <c r="I19" s="2">
        <v>58</v>
      </c>
      <c r="J19" s="2">
        <v>50</v>
      </c>
      <c r="K19" s="2">
        <v>105</v>
      </c>
      <c r="L19" s="2">
        <v>80</v>
      </c>
      <c r="M19" s="2">
        <f t="shared" si="0"/>
        <v>78.333333333333329</v>
      </c>
      <c r="N19" s="2"/>
      <c r="O19" s="2">
        <v>1050</v>
      </c>
      <c r="P19" s="2">
        <f t="shared" ref="P19:P31" si="21">O19/M19</f>
        <v>13.404255319148938</v>
      </c>
      <c r="Q19" s="11">
        <f t="shared" si="2"/>
        <v>0.55475113122171948</v>
      </c>
      <c r="R19" s="11">
        <f t="shared" si="3"/>
        <v>1.3574660633484163E-2</v>
      </c>
      <c r="S19" s="11">
        <f t="shared" si="4"/>
        <v>2.4469820554649267E-2</v>
      </c>
      <c r="T19" s="11">
        <f t="shared" si="9"/>
        <v>5.7768924302788842E-2</v>
      </c>
      <c r="U19" s="11">
        <f t="shared" si="10"/>
        <v>7.802124833997344E-2</v>
      </c>
      <c r="V19" s="11">
        <f t="shared" si="11"/>
        <v>0.90859728506787329</v>
      </c>
      <c r="W19" s="2">
        <f t="shared" si="12"/>
        <v>2.2459349593495936</v>
      </c>
      <c r="X19" s="12" t="s">
        <v>189</v>
      </c>
    </row>
    <row r="20" spans="1:26">
      <c r="A20" s="6" t="s">
        <v>72</v>
      </c>
      <c r="B20" s="6" t="s">
        <v>133</v>
      </c>
      <c r="D20" s="2">
        <v>64069</v>
      </c>
      <c r="E20" s="2">
        <v>4139</v>
      </c>
      <c r="F20" s="2">
        <v>0</v>
      </c>
      <c r="G20" s="2"/>
      <c r="H20" s="2">
        <v>1570</v>
      </c>
      <c r="I20" s="2">
        <v>633</v>
      </c>
      <c r="J20" s="2">
        <v>543</v>
      </c>
      <c r="K20" s="2">
        <v>506</v>
      </c>
      <c r="L20" s="2">
        <v>475</v>
      </c>
      <c r="M20" s="2">
        <f t="shared" si="0"/>
        <v>508</v>
      </c>
      <c r="N20" s="2"/>
      <c r="O20" s="2">
        <v>3500</v>
      </c>
      <c r="P20" s="2">
        <f t="shared" si="21"/>
        <v>6.8897637795275593</v>
      </c>
      <c r="Q20" s="11">
        <f t="shared" si="2"/>
        <v>0.93539777427461024</v>
      </c>
      <c r="R20" s="11">
        <f t="shared" si="3"/>
        <v>0</v>
      </c>
      <c r="S20" s="11">
        <f t="shared" si="4"/>
        <v>0</v>
      </c>
      <c r="T20" s="11">
        <f t="shared" si="9"/>
        <v>0.4031847133757962</v>
      </c>
      <c r="U20" s="11">
        <f t="shared" si="10"/>
        <v>0.3235668789808917</v>
      </c>
      <c r="V20" s="11">
        <f t="shared" si="11"/>
        <v>2.45048307293699E-2</v>
      </c>
      <c r="W20" s="2">
        <f t="shared" si="12"/>
        <v>15.479342836433922</v>
      </c>
      <c r="X20" s="18" t="s">
        <v>209</v>
      </c>
      <c r="Z20" t="s">
        <v>210</v>
      </c>
    </row>
    <row r="21" spans="1:26">
      <c r="A21" s="6" t="s">
        <v>78</v>
      </c>
      <c r="B21" s="6" t="s">
        <v>134</v>
      </c>
      <c r="D21" s="2">
        <v>353</v>
      </c>
      <c r="E21" s="2">
        <v>140</v>
      </c>
      <c r="F21" s="2">
        <v>108</v>
      </c>
      <c r="G21" s="2">
        <v>4</v>
      </c>
      <c r="H21" s="2">
        <v>201</v>
      </c>
      <c r="I21" s="2">
        <v>28</v>
      </c>
      <c r="J21" s="2">
        <v>26</v>
      </c>
      <c r="K21" s="2">
        <v>18</v>
      </c>
      <c r="L21" s="2">
        <v>19</v>
      </c>
      <c r="M21" s="2">
        <f t="shared" si="0"/>
        <v>21</v>
      </c>
      <c r="N21" s="2"/>
      <c r="O21" s="2">
        <v>550</v>
      </c>
      <c r="P21" s="2">
        <f t="shared" si="21"/>
        <v>26.19047619047619</v>
      </c>
      <c r="Q21" s="11">
        <f t="shared" si="2"/>
        <v>0.60339943342776203</v>
      </c>
      <c r="R21" s="11">
        <f t="shared" si="3"/>
        <v>0.30594900849858359</v>
      </c>
      <c r="S21" s="11">
        <f t="shared" si="4"/>
        <v>0.50704225352112675</v>
      </c>
      <c r="T21" s="11">
        <f t="shared" si="9"/>
        <v>0.13930348258706468</v>
      </c>
      <c r="U21" s="11">
        <f t="shared" si="10"/>
        <v>0.1044776119402985</v>
      </c>
      <c r="V21" s="11">
        <f t="shared" si="11"/>
        <v>0.56940509915014159</v>
      </c>
      <c r="W21" s="2">
        <f t="shared" si="12"/>
        <v>2.5214285714285714</v>
      </c>
      <c r="X21" s="3" t="s">
        <v>141</v>
      </c>
    </row>
    <row r="23" spans="1:26">
      <c r="A23" s="6" t="s">
        <v>167</v>
      </c>
      <c r="B23" s="6" t="s">
        <v>153</v>
      </c>
      <c r="C23" s="5" t="s">
        <v>158</v>
      </c>
      <c r="D23" s="2">
        <v>61</v>
      </c>
      <c r="E23" s="2">
        <v>46</v>
      </c>
      <c r="F23" s="2">
        <v>1.5</v>
      </c>
      <c r="G23" s="2">
        <v>-0.18</v>
      </c>
      <c r="H23" s="2">
        <v>25</v>
      </c>
      <c r="I23" s="2">
        <v>9.9499999999999993</v>
      </c>
      <c r="J23" s="2">
        <v>7.5</v>
      </c>
      <c r="K23" s="2">
        <v>6.8</v>
      </c>
      <c r="L23" s="2">
        <v>6.4</v>
      </c>
      <c r="M23" s="2">
        <f t="shared" si="0"/>
        <v>6.9000000000000012</v>
      </c>
      <c r="N23" s="8" t="s">
        <v>154</v>
      </c>
      <c r="O23" s="2">
        <v>187</v>
      </c>
      <c r="P23" s="2">
        <f t="shared" si="21"/>
        <v>27.101449275362313</v>
      </c>
      <c r="Q23" s="11">
        <f t="shared" si="2"/>
        <v>0.24590163934426229</v>
      </c>
      <c r="R23" s="11">
        <f t="shared" si="3"/>
        <v>2.4590163934426229E-2</v>
      </c>
      <c r="S23" s="11">
        <f t="shared" si="4"/>
        <v>0.1</v>
      </c>
      <c r="T23" s="11">
        <f t="shared" si="9"/>
        <v>0.39799999999999996</v>
      </c>
      <c r="U23" s="11">
        <f t="shared" si="10"/>
        <v>0.27600000000000002</v>
      </c>
      <c r="V23" s="11">
        <f t="shared" si="11"/>
        <v>0.4098360655737705</v>
      </c>
      <c r="W23" s="2">
        <f t="shared" si="12"/>
        <v>1.326086956521739</v>
      </c>
    </row>
    <row r="24" spans="1:26">
      <c r="A24" s="6" t="s">
        <v>156</v>
      </c>
      <c r="B24" s="6" t="s">
        <v>160</v>
      </c>
      <c r="C24" s="6" t="s">
        <v>157</v>
      </c>
      <c r="D24" s="2">
        <v>25</v>
      </c>
      <c r="E24" s="2">
        <v>20</v>
      </c>
      <c r="F24" s="2">
        <v>0</v>
      </c>
      <c r="G24" s="2">
        <v>-2.5000000000000001E-2</v>
      </c>
      <c r="H24" s="2">
        <v>18</v>
      </c>
      <c r="I24" s="2">
        <v>4.0999999999999996</v>
      </c>
      <c r="J24" s="2">
        <v>3.48</v>
      </c>
      <c r="K24" s="2">
        <v>2.52</v>
      </c>
      <c r="L24" s="2">
        <v>1.62</v>
      </c>
      <c r="M24" s="2">
        <f t="shared" si="0"/>
        <v>2.54</v>
      </c>
      <c r="N24" s="8" t="s">
        <v>155</v>
      </c>
      <c r="O24" s="2">
        <v>88</v>
      </c>
      <c r="P24" s="2">
        <f t="shared" si="21"/>
        <v>34.645669291338585</v>
      </c>
      <c r="Q24" s="11">
        <f t="shared" si="2"/>
        <v>0.2</v>
      </c>
      <c r="R24" s="11">
        <f t="shared" si="3"/>
        <v>0</v>
      </c>
      <c r="S24" s="11">
        <f t="shared" si="4"/>
        <v>0</v>
      </c>
      <c r="T24" s="11">
        <f t="shared" si="9"/>
        <v>0.22777777777777775</v>
      </c>
      <c r="U24" s="11">
        <f t="shared" si="10"/>
        <v>0.1411111111111111</v>
      </c>
      <c r="V24" s="11">
        <f t="shared" si="11"/>
        <v>0.72</v>
      </c>
      <c r="W24" s="2">
        <f t="shared" si="12"/>
        <v>1.25</v>
      </c>
      <c r="X24" s="7" t="s">
        <v>161</v>
      </c>
    </row>
    <row r="25" spans="1:26">
      <c r="D25" s="2"/>
      <c r="E25" s="2"/>
      <c r="F25" s="2"/>
      <c r="G25" s="2"/>
      <c r="H25" s="2"/>
      <c r="I25" s="2"/>
      <c r="J25" s="2"/>
      <c r="K25" s="2"/>
      <c r="L25" s="2"/>
      <c r="M25" s="2">
        <f t="shared" si="0"/>
        <v>0</v>
      </c>
      <c r="N25" s="2"/>
      <c r="O25" s="2"/>
      <c r="P25" s="2" t="e">
        <f t="shared" si="21"/>
        <v>#DIV/0!</v>
      </c>
      <c r="Q25" s="11" t="e">
        <f t="shared" si="2"/>
        <v>#DIV/0!</v>
      </c>
      <c r="R25" s="11" t="e">
        <f t="shared" si="3"/>
        <v>#DIV/0!</v>
      </c>
      <c r="S25" s="11" t="e">
        <f t="shared" si="4"/>
        <v>#DIV/0!</v>
      </c>
      <c r="T25" s="11" t="e">
        <f t="shared" si="9"/>
        <v>#DIV/0!</v>
      </c>
      <c r="U25" s="11"/>
      <c r="V25" s="11" t="e">
        <f t="shared" si="11"/>
        <v>#DIV/0!</v>
      </c>
      <c r="W25" s="2" t="e">
        <f t="shared" si="12"/>
        <v>#DIV/0!</v>
      </c>
    </row>
    <row r="26" spans="1:26">
      <c r="D26" s="2"/>
      <c r="E26" s="2"/>
      <c r="F26" s="2"/>
      <c r="G26" s="2"/>
      <c r="H26" s="2"/>
      <c r="I26" s="2"/>
      <c r="J26" s="2"/>
      <c r="K26" s="2"/>
      <c r="L26" s="2"/>
      <c r="M26" s="2">
        <f t="shared" si="0"/>
        <v>0</v>
      </c>
      <c r="N26" s="2"/>
      <c r="O26" s="2"/>
      <c r="P26" s="2" t="e">
        <f t="shared" si="21"/>
        <v>#DIV/0!</v>
      </c>
      <c r="Q26" s="11" t="e">
        <f t="shared" si="2"/>
        <v>#DIV/0!</v>
      </c>
      <c r="R26" s="11" t="e">
        <f t="shared" si="3"/>
        <v>#DIV/0!</v>
      </c>
      <c r="S26" s="11" t="e">
        <f t="shared" si="4"/>
        <v>#DIV/0!</v>
      </c>
      <c r="T26" s="11" t="e">
        <f t="shared" si="9"/>
        <v>#DIV/0!</v>
      </c>
      <c r="U26" s="11"/>
      <c r="V26" s="11" t="e">
        <f t="shared" si="11"/>
        <v>#DIV/0!</v>
      </c>
      <c r="W26" s="2" t="e">
        <f t="shared" si="12"/>
        <v>#DIV/0!</v>
      </c>
    </row>
    <row r="27" spans="1:26">
      <c r="D27" s="2"/>
      <c r="E27" s="2"/>
      <c r="F27" s="2"/>
      <c r="G27" s="2"/>
      <c r="H27" s="2"/>
      <c r="I27" s="2"/>
      <c r="J27" s="2"/>
      <c r="K27" s="2"/>
      <c r="L27" s="2"/>
      <c r="M27" s="2">
        <f t="shared" si="0"/>
        <v>0</v>
      </c>
      <c r="N27" s="2"/>
      <c r="O27" s="2"/>
      <c r="P27" s="2" t="e">
        <f t="shared" si="21"/>
        <v>#DIV/0!</v>
      </c>
      <c r="Q27" s="11" t="e">
        <f t="shared" si="2"/>
        <v>#DIV/0!</v>
      </c>
      <c r="R27" s="11" t="e">
        <f t="shared" si="3"/>
        <v>#DIV/0!</v>
      </c>
      <c r="S27" s="11" t="e">
        <f t="shared" si="4"/>
        <v>#DIV/0!</v>
      </c>
      <c r="T27" s="11" t="e">
        <f t="shared" si="9"/>
        <v>#DIV/0!</v>
      </c>
      <c r="U27" s="11"/>
      <c r="V27" s="11" t="e">
        <f t="shared" si="11"/>
        <v>#DIV/0!</v>
      </c>
      <c r="W27" s="2" t="e">
        <f t="shared" si="12"/>
        <v>#DIV/0!</v>
      </c>
    </row>
    <row r="28" spans="1:26">
      <c r="D28" s="2"/>
      <c r="E28" s="2"/>
      <c r="F28" s="2"/>
      <c r="G28" s="2"/>
      <c r="H28" s="2"/>
      <c r="I28" s="2"/>
      <c r="J28" s="2"/>
      <c r="K28" s="2"/>
      <c r="L28" s="2"/>
      <c r="M28" s="2">
        <f t="shared" si="0"/>
        <v>0</v>
      </c>
      <c r="N28" s="2"/>
      <c r="O28" s="2"/>
      <c r="P28" s="2" t="e">
        <f t="shared" si="21"/>
        <v>#DIV/0!</v>
      </c>
      <c r="Q28" s="11" t="e">
        <f t="shared" si="2"/>
        <v>#DIV/0!</v>
      </c>
      <c r="R28" s="11" t="e">
        <f t="shared" si="3"/>
        <v>#DIV/0!</v>
      </c>
      <c r="S28" s="11" t="e">
        <f t="shared" si="4"/>
        <v>#DIV/0!</v>
      </c>
      <c r="T28" s="11" t="e">
        <f t="shared" si="9"/>
        <v>#DIV/0!</v>
      </c>
      <c r="U28" s="11"/>
      <c r="V28" s="11" t="e">
        <f t="shared" si="11"/>
        <v>#DIV/0!</v>
      </c>
      <c r="W28" s="2" t="e">
        <f t="shared" si="12"/>
        <v>#DIV/0!</v>
      </c>
    </row>
    <row r="29" spans="1:26">
      <c r="D29" s="2"/>
      <c r="E29" s="2"/>
      <c r="F29" s="2"/>
      <c r="G29" s="2"/>
      <c r="H29" s="2"/>
      <c r="I29" s="2"/>
      <c r="J29" s="2"/>
      <c r="K29" s="2"/>
      <c r="L29" s="2"/>
      <c r="M29" s="2">
        <f t="shared" si="0"/>
        <v>0</v>
      </c>
      <c r="N29" s="2"/>
      <c r="O29" s="2"/>
      <c r="P29" s="2" t="e">
        <f t="shared" si="21"/>
        <v>#DIV/0!</v>
      </c>
      <c r="Q29" s="11" t="e">
        <f t="shared" si="2"/>
        <v>#DIV/0!</v>
      </c>
      <c r="R29" s="11" t="e">
        <f t="shared" si="3"/>
        <v>#DIV/0!</v>
      </c>
      <c r="S29" s="11" t="e">
        <f t="shared" si="4"/>
        <v>#DIV/0!</v>
      </c>
      <c r="T29" s="11" t="e">
        <f t="shared" si="9"/>
        <v>#DIV/0!</v>
      </c>
      <c r="U29" s="11"/>
      <c r="V29" s="11" t="e">
        <f t="shared" si="11"/>
        <v>#DIV/0!</v>
      </c>
      <c r="W29" s="2" t="e">
        <f t="shared" si="12"/>
        <v>#DIV/0!</v>
      </c>
    </row>
    <row r="30" spans="1:26">
      <c r="D30" s="2"/>
      <c r="E30" s="2"/>
      <c r="F30" s="2"/>
      <c r="G30" s="2"/>
      <c r="H30" s="2"/>
      <c r="I30" s="2"/>
      <c r="J30" s="2"/>
      <c r="K30" s="2"/>
      <c r="L30" s="2"/>
      <c r="M30" s="2">
        <f t="shared" si="0"/>
        <v>0</v>
      </c>
      <c r="N30" s="2"/>
      <c r="O30" s="2"/>
      <c r="P30" s="2" t="e">
        <f t="shared" si="21"/>
        <v>#DIV/0!</v>
      </c>
      <c r="Q30" s="11" t="e">
        <f t="shared" si="2"/>
        <v>#DIV/0!</v>
      </c>
      <c r="R30" s="11" t="e">
        <f t="shared" si="3"/>
        <v>#DIV/0!</v>
      </c>
      <c r="S30" s="11" t="e">
        <f t="shared" si="4"/>
        <v>#DIV/0!</v>
      </c>
      <c r="T30" s="11" t="e">
        <f t="shared" si="9"/>
        <v>#DIV/0!</v>
      </c>
      <c r="U30" s="11"/>
      <c r="V30" s="11"/>
      <c r="W30" s="11"/>
    </row>
    <row r="31" spans="1:26">
      <c r="D31" s="2"/>
      <c r="E31" s="2"/>
      <c r="F31" s="2"/>
      <c r="G31" s="2"/>
      <c r="H31" s="2"/>
      <c r="I31" s="2"/>
      <c r="J31" s="2"/>
      <c r="K31" s="2"/>
      <c r="L31" s="2"/>
      <c r="M31" s="2">
        <f t="shared" si="0"/>
        <v>0</v>
      </c>
      <c r="N31" s="2"/>
      <c r="O31" s="2"/>
      <c r="P31" s="2" t="e">
        <f t="shared" si="21"/>
        <v>#DIV/0!</v>
      </c>
      <c r="Q31" s="11"/>
      <c r="R31" s="11"/>
    </row>
    <row r="32" spans="1:26">
      <c r="D32" s="2"/>
      <c r="E32" s="2"/>
      <c r="F32" s="2"/>
      <c r="G32" s="2"/>
      <c r="H32" s="2"/>
      <c r="I32" s="2"/>
      <c r="J32" s="2"/>
      <c r="K32" s="2"/>
      <c r="L32" s="2"/>
      <c r="M32" s="2">
        <f t="shared" si="0"/>
        <v>0</v>
      </c>
      <c r="N32" s="2"/>
      <c r="O32" s="2"/>
      <c r="P32" s="2"/>
      <c r="Q32" s="11"/>
      <c r="R32" s="11"/>
    </row>
    <row r="33" spans="4:18">
      <c r="D33" s="2"/>
      <c r="E33" s="2"/>
      <c r="F33" s="2"/>
      <c r="G33" s="2"/>
      <c r="H33" s="2"/>
      <c r="I33" s="2"/>
      <c r="J33" s="2"/>
      <c r="K33" s="2"/>
      <c r="L33" s="2"/>
      <c r="M33" s="2">
        <f t="shared" si="0"/>
        <v>0</v>
      </c>
      <c r="N33" s="2"/>
      <c r="O33" s="2"/>
      <c r="P33" s="2"/>
      <c r="Q33" s="11"/>
      <c r="R33" s="11"/>
    </row>
    <row r="34" spans="4:18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1"/>
      <c r="R34" s="11"/>
    </row>
    <row r="35" spans="4:18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1"/>
      <c r="R35" s="11"/>
    </row>
    <row r="36" spans="4:18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1"/>
      <c r="R36" s="11"/>
    </row>
    <row r="37" spans="4:18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4:18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4:18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4:18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4:18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4:18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4:18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4:18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4:18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4:18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4:18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4:18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4:18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4:18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4:18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4:18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4:18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4:18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2"/>
  <sheetViews>
    <sheetView workbookViewId="0">
      <selection activeCell="G1" sqref="G1:G1048576"/>
    </sheetView>
  </sheetViews>
  <sheetFormatPr defaultColWidth="9" defaultRowHeight="15"/>
  <cols>
    <col min="3" max="3" width="9.140625" style="1"/>
  </cols>
  <sheetData>
    <row r="1" spans="1:1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>
      <c r="A2" t="s">
        <v>10</v>
      </c>
      <c r="B2">
        <v>2015</v>
      </c>
      <c r="C2" s="1" t="s">
        <v>11</v>
      </c>
      <c r="D2" t="s">
        <v>12</v>
      </c>
      <c r="E2" t="s">
        <v>13</v>
      </c>
      <c r="F2" t="s">
        <v>14</v>
      </c>
      <c r="G2">
        <v>1600</v>
      </c>
      <c r="H2">
        <v>1</v>
      </c>
      <c r="J2">
        <f t="shared" ref="J2:J18" si="0">G2*H2</f>
        <v>1600</v>
      </c>
    </row>
    <row r="3" spans="1:10" hidden="1">
      <c r="A3" t="s">
        <v>10</v>
      </c>
      <c r="B3">
        <v>2015</v>
      </c>
      <c r="C3" s="1" t="s">
        <v>15</v>
      </c>
      <c r="D3" t="s">
        <v>16</v>
      </c>
      <c r="E3" t="s">
        <v>17</v>
      </c>
      <c r="F3" t="s">
        <v>18</v>
      </c>
      <c r="G3">
        <v>14.58</v>
      </c>
      <c r="H3">
        <v>-100</v>
      </c>
      <c r="J3">
        <f t="shared" si="0"/>
        <v>-1458</v>
      </c>
    </row>
    <row r="4" spans="1:10" hidden="1">
      <c r="A4" t="s">
        <v>10</v>
      </c>
      <c r="B4">
        <v>2015</v>
      </c>
      <c r="C4" s="1" t="s">
        <v>19</v>
      </c>
      <c r="D4" t="s">
        <v>12</v>
      </c>
      <c r="E4" t="s">
        <v>13</v>
      </c>
      <c r="F4" t="s">
        <v>14</v>
      </c>
      <c r="G4">
        <v>2000</v>
      </c>
      <c r="H4">
        <v>1</v>
      </c>
      <c r="J4">
        <f t="shared" si="0"/>
        <v>2000</v>
      </c>
    </row>
    <row r="5" spans="1:10" hidden="1">
      <c r="A5" t="s">
        <v>10</v>
      </c>
      <c r="B5">
        <v>2015</v>
      </c>
      <c r="C5" s="1" t="s">
        <v>19</v>
      </c>
      <c r="D5" t="s">
        <v>16</v>
      </c>
      <c r="E5" t="s">
        <v>17</v>
      </c>
      <c r="F5" t="s">
        <v>20</v>
      </c>
      <c r="G5">
        <v>17.420000000000002</v>
      </c>
      <c r="H5">
        <v>-100</v>
      </c>
      <c r="J5">
        <f t="shared" si="0"/>
        <v>-1742.0000000000002</v>
      </c>
    </row>
    <row r="6" spans="1:10" hidden="1">
      <c r="A6" t="s">
        <v>10</v>
      </c>
      <c r="B6">
        <v>2015</v>
      </c>
      <c r="C6" s="1" t="s">
        <v>21</v>
      </c>
      <c r="D6" t="s">
        <v>12</v>
      </c>
      <c r="E6" t="s">
        <v>13</v>
      </c>
      <c r="F6" t="s">
        <v>14</v>
      </c>
      <c r="G6">
        <v>8000</v>
      </c>
      <c r="H6">
        <v>1</v>
      </c>
      <c r="J6">
        <f t="shared" si="0"/>
        <v>8000</v>
      </c>
    </row>
    <row r="7" spans="1:10" hidden="1">
      <c r="A7" t="s">
        <v>10</v>
      </c>
      <c r="B7">
        <v>2015</v>
      </c>
      <c r="C7" s="1" t="s">
        <v>21</v>
      </c>
      <c r="D7" t="s">
        <v>16</v>
      </c>
      <c r="E7" t="s">
        <v>17</v>
      </c>
      <c r="F7" t="s">
        <v>22</v>
      </c>
      <c r="G7">
        <v>38.31</v>
      </c>
      <c r="H7">
        <v>-100</v>
      </c>
      <c r="J7">
        <f t="shared" si="0"/>
        <v>-3831</v>
      </c>
    </row>
    <row r="8" spans="1:10" hidden="1">
      <c r="A8" t="s">
        <v>10</v>
      </c>
      <c r="B8">
        <v>2015</v>
      </c>
      <c r="C8" s="1" t="s">
        <v>23</v>
      </c>
      <c r="D8" t="s">
        <v>16</v>
      </c>
      <c r="E8" t="s">
        <v>17</v>
      </c>
      <c r="F8" t="s">
        <v>24</v>
      </c>
      <c r="G8">
        <v>18.170000000000002</v>
      </c>
      <c r="H8">
        <v>-200</v>
      </c>
      <c r="J8">
        <f t="shared" si="0"/>
        <v>-3634.0000000000005</v>
      </c>
    </row>
    <row r="9" spans="1:10" hidden="1">
      <c r="A9" t="s">
        <v>10</v>
      </c>
      <c r="B9">
        <v>2015</v>
      </c>
      <c r="C9" s="1" t="s">
        <v>25</v>
      </c>
      <c r="D9" t="s">
        <v>12</v>
      </c>
      <c r="E9" t="s">
        <v>13</v>
      </c>
      <c r="F9" t="s">
        <v>14</v>
      </c>
      <c r="G9">
        <v>3000</v>
      </c>
      <c r="H9">
        <v>1</v>
      </c>
      <c r="J9">
        <f t="shared" si="0"/>
        <v>3000</v>
      </c>
    </row>
    <row r="10" spans="1:10" hidden="1">
      <c r="A10" t="s">
        <v>10</v>
      </c>
      <c r="B10">
        <v>2015</v>
      </c>
      <c r="C10" s="1" t="s">
        <v>25</v>
      </c>
      <c r="D10" t="s">
        <v>16</v>
      </c>
      <c r="E10" t="s">
        <v>17</v>
      </c>
      <c r="F10" t="s">
        <v>26</v>
      </c>
      <c r="G10">
        <v>34.71</v>
      </c>
      <c r="H10">
        <v>-100</v>
      </c>
      <c r="J10">
        <f t="shared" si="0"/>
        <v>-3471</v>
      </c>
    </row>
    <row r="11" spans="1:10" hidden="1">
      <c r="A11" t="s">
        <v>10</v>
      </c>
      <c r="B11">
        <v>2015</v>
      </c>
      <c r="C11" s="1" t="s">
        <v>27</v>
      </c>
      <c r="D11" t="s">
        <v>12</v>
      </c>
      <c r="E11" t="s">
        <v>28</v>
      </c>
      <c r="G11">
        <v>0.7</v>
      </c>
      <c r="H11">
        <v>1</v>
      </c>
      <c r="J11">
        <f t="shared" si="0"/>
        <v>0.7</v>
      </c>
    </row>
    <row r="12" spans="1:10" hidden="1">
      <c r="A12" t="s">
        <v>10</v>
      </c>
      <c r="B12">
        <v>2016</v>
      </c>
      <c r="C12" s="1" t="s">
        <v>29</v>
      </c>
      <c r="D12" t="s">
        <v>12</v>
      </c>
      <c r="E12" t="s">
        <v>13</v>
      </c>
      <c r="F12" t="s">
        <v>14</v>
      </c>
      <c r="G12">
        <v>4000</v>
      </c>
      <c r="H12">
        <v>1</v>
      </c>
      <c r="J12">
        <f t="shared" si="0"/>
        <v>4000</v>
      </c>
    </row>
    <row r="13" spans="1:10" hidden="1">
      <c r="A13" t="s">
        <v>10</v>
      </c>
      <c r="B13">
        <v>2016</v>
      </c>
      <c r="C13" s="1" t="s">
        <v>30</v>
      </c>
      <c r="D13" t="s">
        <v>16</v>
      </c>
      <c r="E13" t="s">
        <v>17</v>
      </c>
      <c r="F13" t="s">
        <v>31</v>
      </c>
      <c r="G13">
        <v>19.71</v>
      </c>
      <c r="H13">
        <v>-200</v>
      </c>
      <c r="J13">
        <f t="shared" si="0"/>
        <v>-3942</v>
      </c>
    </row>
    <row r="14" spans="1:10" hidden="1">
      <c r="A14" t="s">
        <v>10</v>
      </c>
      <c r="B14">
        <v>2016</v>
      </c>
      <c r="C14" s="1" t="s">
        <v>32</v>
      </c>
      <c r="D14" t="s">
        <v>12</v>
      </c>
      <c r="E14" t="s">
        <v>13</v>
      </c>
      <c r="F14" t="s">
        <v>14</v>
      </c>
      <c r="G14">
        <v>300</v>
      </c>
      <c r="H14">
        <v>1</v>
      </c>
      <c r="J14">
        <f t="shared" si="0"/>
        <v>300</v>
      </c>
    </row>
    <row r="15" spans="1:10" hidden="1">
      <c r="A15" t="s">
        <v>10</v>
      </c>
      <c r="B15">
        <v>2016</v>
      </c>
      <c r="C15" s="1" t="s">
        <v>32</v>
      </c>
      <c r="D15" t="s">
        <v>16</v>
      </c>
      <c r="E15" t="s">
        <v>17</v>
      </c>
      <c r="F15" t="s">
        <v>33</v>
      </c>
      <c r="G15">
        <v>7.3</v>
      </c>
      <c r="H15">
        <v>-100</v>
      </c>
      <c r="J15">
        <f t="shared" si="0"/>
        <v>-730</v>
      </c>
    </row>
    <row r="16" spans="1:10" hidden="1">
      <c r="A16" t="s">
        <v>10</v>
      </c>
      <c r="B16">
        <v>2016</v>
      </c>
      <c r="C16" s="1" t="s">
        <v>34</v>
      </c>
      <c r="D16" t="s">
        <v>12</v>
      </c>
      <c r="E16" t="s">
        <v>13</v>
      </c>
      <c r="F16" t="s">
        <v>14</v>
      </c>
      <c r="G16">
        <v>5000</v>
      </c>
      <c r="H16">
        <v>1</v>
      </c>
      <c r="J16">
        <f t="shared" si="0"/>
        <v>5000</v>
      </c>
    </row>
    <row r="17" spans="1:10" hidden="1">
      <c r="A17" t="s">
        <v>10</v>
      </c>
      <c r="B17">
        <v>2016</v>
      </c>
      <c r="C17" s="1" t="s">
        <v>35</v>
      </c>
      <c r="D17" t="s">
        <v>16</v>
      </c>
      <c r="E17" t="s">
        <v>17</v>
      </c>
      <c r="F17" t="s">
        <v>36</v>
      </c>
      <c r="G17">
        <v>46.3</v>
      </c>
      <c r="H17">
        <v>-100</v>
      </c>
      <c r="J17">
        <f t="shared" si="0"/>
        <v>-4630</v>
      </c>
    </row>
    <row r="18" spans="1:10" hidden="1">
      <c r="A18" t="s">
        <v>10</v>
      </c>
      <c r="B18">
        <v>2016</v>
      </c>
      <c r="C18" s="1" t="s">
        <v>37</v>
      </c>
      <c r="D18" t="s">
        <v>12</v>
      </c>
      <c r="E18" t="s">
        <v>13</v>
      </c>
      <c r="F18" t="s">
        <v>14</v>
      </c>
      <c r="G18">
        <v>3000</v>
      </c>
      <c r="H18">
        <v>1</v>
      </c>
      <c r="J18">
        <f t="shared" si="0"/>
        <v>3000</v>
      </c>
    </row>
    <row r="19" spans="1:10" hidden="1">
      <c r="A19" t="s">
        <v>10</v>
      </c>
      <c r="B19">
        <v>2016</v>
      </c>
      <c r="C19" s="1" t="s">
        <v>37</v>
      </c>
      <c r="D19" t="s">
        <v>16</v>
      </c>
      <c r="E19" t="s">
        <v>17</v>
      </c>
      <c r="F19" t="s">
        <v>24</v>
      </c>
      <c r="G19">
        <v>14.6</v>
      </c>
      <c r="H19">
        <v>-200</v>
      </c>
      <c r="J19">
        <f t="shared" ref="J19:J20" si="1">G19*H19</f>
        <v>-2920</v>
      </c>
    </row>
    <row r="20" spans="1:10" hidden="1">
      <c r="A20" t="s">
        <v>10</v>
      </c>
      <c r="B20">
        <v>2016</v>
      </c>
      <c r="C20" s="1" t="s">
        <v>38</v>
      </c>
      <c r="D20" t="s">
        <v>12</v>
      </c>
      <c r="E20" t="s">
        <v>13</v>
      </c>
      <c r="F20" t="s">
        <v>14</v>
      </c>
      <c r="G20">
        <v>5000</v>
      </c>
      <c r="H20">
        <v>1</v>
      </c>
      <c r="J20">
        <f t="shared" si="1"/>
        <v>5000</v>
      </c>
    </row>
    <row r="21" spans="1:10" hidden="1">
      <c r="A21" t="s">
        <v>10</v>
      </c>
      <c r="B21">
        <v>2016</v>
      </c>
      <c r="C21" s="1" t="s">
        <v>38</v>
      </c>
      <c r="D21" t="s">
        <v>16</v>
      </c>
      <c r="E21" t="s">
        <v>17</v>
      </c>
      <c r="F21" t="s">
        <v>39</v>
      </c>
      <c r="G21">
        <v>29.5</v>
      </c>
      <c r="H21">
        <v>-100</v>
      </c>
      <c r="J21">
        <f t="shared" ref="J21:J36" si="2">G21*H21</f>
        <v>-2950</v>
      </c>
    </row>
    <row r="22" spans="1:10" hidden="1">
      <c r="A22" t="s">
        <v>10</v>
      </c>
      <c r="B22">
        <v>2016</v>
      </c>
      <c r="C22" s="1" t="s">
        <v>40</v>
      </c>
      <c r="D22" t="s">
        <v>12</v>
      </c>
      <c r="E22" t="s">
        <v>28</v>
      </c>
      <c r="G22">
        <v>0.56999999999999995</v>
      </c>
      <c r="H22">
        <v>1</v>
      </c>
      <c r="J22">
        <f t="shared" si="2"/>
        <v>0.56999999999999995</v>
      </c>
    </row>
    <row r="23" spans="1:10" hidden="1">
      <c r="A23" t="s">
        <v>10</v>
      </c>
      <c r="B23">
        <v>2016</v>
      </c>
      <c r="C23" s="1" t="s">
        <v>41</v>
      </c>
      <c r="D23" t="s">
        <v>12</v>
      </c>
      <c r="E23" t="s">
        <v>13</v>
      </c>
      <c r="F23" t="s">
        <v>14</v>
      </c>
      <c r="G23">
        <v>3000</v>
      </c>
      <c r="H23">
        <v>1</v>
      </c>
      <c r="J23">
        <f t="shared" si="2"/>
        <v>3000</v>
      </c>
    </row>
    <row r="24" spans="1:10" hidden="1">
      <c r="A24" t="s">
        <v>10</v>
      </c>
      <c r="B24">
        <v>2016</v>
      </c>
      <c r="C24" s="1" t="s">
        <v>41</v>
      </c>
      <c r="D24" t="s">
        <v>16</v>
      </c>
      <c r="E24" t="s">
        <v>17</v>
      </c>
      <c r="F24" t="s">
        <v>42</v>
      </c>
      <c r="G24">
        <v>37.340000000000003</v>
      </c>
      <c r="H24">
        <v>-100</v>
      </c>
      <c r="J24">
        <f t="shared" si="2"/>
        <v>-3734.0000000000005</v>
      </c>
    </row>
    <row r="25" spans="1:10" hidden="1">
      <c r="A25" t="s">
        <v>10</v>
      </c>
      <c r="B25">
        <v>2016</v>
      </c>
      <c r="C25" s="1" t="s">
        <v>43</v>
      </c>
      <c r="D25" t="s">
        <v>12</v>
      </c>
      <c r="E25" t="s">
        <v>13</v>
      </c>
      <c r="F25" t="s">
        <v>14</v>
      </c>
      <c r="G25">
        <v>3000</v>
      </c>
      <c r="H25">
        <v>1</v>
      </c>
      <c r="J25">
        <f t="shared" si="2"/>
        <v>3000</v>
      </c>
    </row>
    <row r="26" spans="1:10" hidden="1">
      <c r="A26" t="s">
        <v>10</v>
      </c>
      <c r="B26">
        <v>2016</v>
      </c>
      <c r="C26" s="1" t="s">
        <v>43</v>
      </c>
      <c r="D26" t="s">
        <v>16</v>
      </c>
      <c r="E26" t="s">
        <v>17</v>
      </c>
      <c r="F26" t="s">
        <v>22</v>
      </c>
      <c r="G26">
        <v>34.89</v>
      </c>
      <c r="H26">
        <v>-100</v>
      </c>
      <c r="J26">
        <f t="shared" si="2"/>
        <v>-3489</v>
      </c>
    </row>
    <row r="27" spans="1:10">
      <c r="A27" t="s">
        <v>10</v>
      </c>
      <c r="B27">
        <v>2016</v>
      </c>
      <c r="C27" s="1" t="s">
        <v>44</v>
      </c>
      <c r="D27" t="s">
        <v>12</v>
      </c>
      <c r="E27" t="s">
        <v>45</v>
      </c>
      <c r="F27" t="s">
        <v>31</v>
      </c>
      <c r="G27">
        <v>250</v>
      </c>
      <c r="H27">
        <v>1</v>
      </c>
      <c r="J27">
        <f t="shared" si="2"/>
        <v>250</v>
      </c>
    </row>
    <row r="28" spans="1:10">
      <c r="A28" t="s">
        <v>10</v>
      </c>
      <c r="B28">
        <v>2016</v>
      </c>
      <c r="C28" s="1" t="s">
        <v>46</v>
      </c>
      <c r="D28" t="s">
        <v>12</v>
      </c>
      <c r="E28" t="s">
        <v>45</v>
      </c>
      <c r="F28" t="s">
        <v>22</v>
      </c>
      <c r="G28">
        <v>84</v>
      </c>
      <c r="H28">
        <v>1</v>
      </c>
      <c r="J28">
        <f t="shared" si="2"/>
        <v>84</v>
      </c>
    </row>
    <row r="29" spans="1:10">
      <c r="A29" t="s">
        <v>10</v>
      </c>
      <c r="B29">
        <v>2016</v>
      </c>
      <c r="C29" s="1" t="s">
        <v>47</v>
      </c>
      <c r="D29" t="s">
        <v>12</v>
      </c>
      <c r="E29" t="s">
        <v>45</v>
      </c>
      <c r="F29" t="s">
        <v>33</v>
      </c>
      <c r="G29">
        <v>2.4900000000000002</v>
      </c>
      <c r="H29">
        <v>1</v>
      </c>
      <c r="J29">
        <f t="shared" si="2"/>
        <v>2.4900000000000002</v>
      </c>
    </row>
    <row r="30" spans="1:10" hidden="1">
      <c r="A30" t="s">
        <v>10</v>
      </c>
      <c r="B30">
        <v>2016</v>
      </c>
      <c r="C30" s="1" t="s">
        <v>48</v>
      </c>
      <c r="D30" t="s">
        <v>12</v>
      </c>
      <c r="E30" t="s">
        <v>28</v>
      </c>
      <c r="G30">
        <v>1.66</v>
      </c>
      <c r="H30">
        <v>1</v>
      </c>
      <c r="J30">
        <f t="shared" si="2"/>
        <v>1.66</v>
      </c>
    </row>
    <row r="31" spans="1:10" hidden="1">
      <c r="A31" t="s">
        <v>10</v>
      </c>
      <c r="B31">
        <v>2016</v>
      </c>
      <c r="C31" s="1" t="s">
        <v>49</v>
      </c>
      <c r="D31" t="s">
        <v>12</v>
      </c>
      <c r="E31" t="s">
        <v>50</v>
      </c>
      <c r="F31" t="s">
        <v>22</v>
      </c>
      <c r="G31">
        <v>34.54</v>
      </c>
      <c r="H31">
        <v>200</v>
      </c>
      <c r="J31">
        <f t="shared" si="2"/>
        <v>6908</v>
      </c>
    </row>
    <row r="32" spans="1:10" hidden="1">
      <c r="A32" t="s">
        <v>10</v>
      </c>
      <c r="B32">
        <v>2016</v>
      </c>
      <c r="C32" s="1" t="s">
        <v>49</v>
      </c>
      <c r="D32" t="s">
        <v>16</v>
      </c>
      <c r="E32" t="s">
        <v>51</v>
      </c>
      <c r="F32" t="s">
        <v>14</v>
      </c>
      <c r="G32">
        <v>1647</v>
      </c>
      <c r="H32">
        <v>-1</v>
      </c>
      <c r="J32">
        <f t="shared" si="2"/>
        <v>-1647</v>
      </c>
    </row>
    <row r="33" spans="1:10" hidden="1">
      <c r="A33" t="s">
        <v>10</v>
      </c>
      <c r="B33">
        <v>2016</v>
      </c>
      <c r="C33" s="1" t="s">
        <v>52</v>
      </c>
      <c r="D33" t="s">
        <v>16</v>
      </c>
      <c r="E33" t="s">
        <v>53</v>
      </c>
      <c r="F33" t="s">
        <v>22</v>
      </c>
      <c r="G33">
        <v>4.2</v>
      </c>
      <c r="H33">
        <v>-1</v>
      </c>
      <c r="J33">
        <f t="shared" si="2"/>
        <v>-4.2</v>
      </c>
    </row>
    <row r="34" spans="1:10" hidden="1">
      <c r="A34" t="s">
        <v>10</v>
      </c>
      <c r="B34">
        <v>2016</v>
      </c>
      <c r="C34" s="1" t="s">
        <v>52</v>
      </c>
      <c r="D34" t="s">
        <v>16</v>
      </c>
      <c r="E34" t="s">
        <v>53</v>
      </c>
      <c r="F34" t="s">
        <v>22</v>
      </c>
      <c r="G34">
        <v>4.2</v>
      </c>
      <c r="H34">
        <v>-1</v>
      </c>
      <c r="J34">
        <f t="shared" si="2"/>
        <v>-4.2</v>
      </c>
    </row>
    <row r="35" spans="1:10" hidden="1">
      <c r="A35" t="s">
        <v>10</v>
      </c>
      <c r="B35">
        <v>2016</v>
      </c>
      <c r="C35" s="1" t="s">
        <v>54</v>
      </c>
      <c r="D35" t="s">
        <v>16</v>
      </c>
      <c r="E35" t="s">
        <v>51</v>
      </c>
      <c r="F35" t="s">
        <v>14</v>
      </c>
      <c r="G35">
        <v>6800</v>
      </c>
      <c r="H35">
        <v>-1</v>
      </c>
      <c r="J35">
        <f t="shared" si="2"/>
        <v>-6800</v>
      </c>
    </row>
    <row r="36" spans="1:10">
      <c r="A36" t="s">
        <v>10</v>
      </c>
      <c r="B36">
        <v>2016</v>
      </c>
      <c r="C36" s="1" t="s">
        <v>55</v>
      </c>
      <c r="D36" t="s">
        <v>12</v>
      </c>
      <c r="E36" t="s">
        <v>45</v>
      </c>
      <c r="F36" t="s">
        <v>26</v>
      </c>
      <c r="G36">
        <v>35</v>
      </c>
      <c r="H36">
        <v>1</v>
      </c>
      <c r="J36">
        <f t="shared" si="2"/>
        <v>35</v>
      </c>
    </row>
    <row r="37" spans="1:10">
      <c r="A37" t="s">
        <v>10</v>
      </c>
      <c r="B37">
        <v>2016</v>
      </c>
      <c r="C37" s="1" t="s">
        <v>56</v>
      </c>
      <c r="D37" t="s">
        <v>12</v>
      </c>
      <c r="E37" t="s">
        <v>45</v>
      </c>
      <c r="F37" t="s">
        <v>39</v>
      </c>
      <c r="G37">
        <v>99</v>
      </c>
      <c r="H37">
        <v>1</v>
      </c>
      <c r="J37">
        <f t="shared" ref="J37:J71" si="3">G37*H37</f>
        <v>99</v>
      </c>
    </row>
    <row r="38" spans="1:10">
      <c r="A38" t="s">
        <v>10</v>
      </c>
      <c r="B38">
        <v>2016</v>
      </c>
      <c r="C38" s="1" t="s">
        <v>56</v>
      </c>
      <c r="D38" t="s">
        <v>12</v>
      </c>
      <c r="E38" t="s">
        <v>45</v>
      </c>
      <c r="F38" t="s">
        <v>42</v>
      </c>
      <c r="G38">
        <v>50</v>
      </c>
      <c r="H38">
        <v>1</v>
      </c>
      <c r="J38">
        <f t="shared" si="3"/>
        <v>50</v>
      </c>
    </row>
    <row r="39" spans="1:10">
      <c r="A39" t="s">
        <v>10</v>
      </c>
      <c r="B39">
        <v>2016</v>
      </c>
      <c r="C39" s="1" t="s">
        <v>56</v>
      </c>
      <c r="D39" t="s">
        <v>12</v>
      </c>
      <c r="E39" t="s">
        <v>45</v>
      </c>
      <c r="F39" t="s">
        <v>20</v>
      </c>
      <c r="G39">
        <v>150</v>
      </c>
      <c r="H39">
        <v>1</v>
      </c>
      <c r="J39">
        <f t="shared" si="3"/>
        <v>150</v>
      </c>
    </row>
    <row r="40" spans="1:10">
      <c r="A40" t="s">
        <v>10</v>
      </c>
      <c r="B40">
        <v>2016</v>
      </c>
      <c r="C40" s="1" t="s">
        <v>57</v>
      </c>
      <c r="D40" t="s">
        <v>12</v>
      </c>
      <c r="E40" t="s">
        <v>45</v>
      </c>
      <c r="F40" t="s">
        <v>24</v>
      </c>
      <c r="G40">
        <v>276</v>
      </c>
      <c r="H40">
        <v>1</v>
      </c>
      <c r="J40">
        <f t="shared" si="3"/>
        <v>276</v>
      </c>
    </row>
    <row r="41" spans="1:10">
      <c r="A41" t="s">
        <v>10</v>
      </c>
      <c r="B41">
        <v>2016</v>
      </c>
      <c r="C41" s="1" t="s">
        <v>58</v>
      </c>
      <c r="D41" t="s">
        <v>12</v>
      </c>
      <c r="E41" t="s">
        <v>45</v>
      </c>
      <c r="F41" t="s">
        <v>18</v>
      </c>
      <c r="G41">
        <v>50</v>
      </c>
      <c r="H41">
        <v>1</v>
      </c>
      <c r="J41">
        <f t="shared" si="3"/>
        <v>50</v>
      </c>
    </row>
    <row r="42" spans="1:10">
      <c r="A42" t="s">
        <v>10</v>
      </c>
      <c r="B42">
        <v>2016</v>
      </c>
      <c r="C42" s="1" t="s">
        <v>59</v>
      </c>
      <c r="D42" t="s">
        <v>12</v>
      </c>
      <c r="E42" t="s">
        <v>45</v>
      </c>
      <c r="F42" t="s">
        <v>26</v>
      </c>
      <c r="G42">
        <v>20</v>
      </c>
      <c r="H42">
        <v>1</v>
      </c>
      <c r="J42">
        <f t="shared" si="3"/>
        <v>20</v>
      </c>
    </row>
    <row r="43" spans="1:10">
      <c r="A43" t="s">
        <v>10</v>
      </c>
      <c r="B43">
        <v>2016</v>
      </c>
      <c r="C43" s="1" t="s">
        <v>60</v>
      </c>
      <c r="D43" t="s">
        <v>12</v>
      </c>
      <c r="E43" t="s">
        <v>45</v>
      </c>
      <c r="F43" t="s">
        <v>33</v>
      </c>
      <c r="G43">
        <v>2.13</v>
      </c>
      <c r="H43">
        <v>1</v>
      </c>
      <c r="J43">
        <f t="shared" si="3"/>
        <v>2.13</v>
      </c>
    </row>
    <row r="44" spans="1:10" hidden="1">
      <c r="A44" t="s">
        <v>10</v>
      </c>
      <c r="B44">
        <v>2016</v>
      </c>
      <c r="C44" s="1" t="s">
        <v>61</v>
      </c>
      <c r="D44" t="s">
        <v>12</v>
      </c>
      <c r="E44" t="s">
        <v>28</v>
      </c>
      <c r="G44">
        <v>0.85</v>
      </c>
      <c r="H44">
        <v>1</v>
      </c>
      <c r="J44">
        <f t="shared" si="3"/>
        <v>0.85</v>
      </c>
    </row>
    <row r="45" spans="1:10">
      <c r="A45" t="s">
        <v>10</v>
      </c>
      <c r="B45">
        <v>2016</v>
      </c>
      <c r="C45" s="1" t="s">
        <v>62</v>
      </c>
      <c r="D45" t="s">
        <v>12</v>
      </c>
      <c r="E45" t="s">
        <v>45</v>
      </c>
      <c r="F45" t="s">
        <v>31</v>
      </c>
      <c r="G45">
        <v>180</v>
      </c>
      <c r="H45">
        <v>1</v>
      </c>
      <c r="J45">
        <f t="shared" si="3"/>
        <v>180</v>
      </c>
    </row>
    <row r="46" spans="1:10" hidden="1">
      <c r="A46" t="s">
        <v>10</v>
      </c>
      <c r="B46">
        <v>2016</v>
      </c>
      <c r="C46" s="1" t="s">
        <v>63</v>
      </c>
      <c r="D46" t="s">
        <v>12</v>
      </c>
      <c r="E46" t="s">
        <v>13</v>
      </c>
      <c r="G46">
        <v>15000</v>
      </c>
      <c r="H46">
        <v>1</v>
      </c>
      <c r="J46">
        <f t="shared" si="3"/>
        <v>15000</v>
      </c>
    </row>
    <row r="47" spans="1:10" hidden="1">
      <c r="A47" t="s">
        <v>10</v>
      </c>
      <c r="B47">
        <v>2016</v>
      </c>
      <c r="C47" s="1" t="s">
        <v>63</v>
      </c>
      <c r="D47" t="s">
        <v>16</v>
      </c>
      <c r="E47" t="s">
        <v>17</v>
      </c>
      <c r="F47" t="s">
        <v>39</v>
      </c>
      <c r="G47">
        <v>28.48</v>
      </c>
      <c r="H47">
        <v>-200</v>
      </c>
      <c r="J47">
        <f t="shared" si="3"/>
        <v>-5696</v>
      </c>
    </row>
    <row r="48" spans="1:10">
      <c r="A48" t="s">
        <v>10</v>
      </c>
      <c r="B48">
        <v>2016</v>
      </c>
      <c r="C48" s="1" t="s">
        <v>64</v>
      </c>
      <c r="D48" t="s">
        <v>12</v>
      </c>
      <c r="E48" t="s">
        <v>45</v>
      </c>
      <c r="F48" t="s">
        <v>36</v>
      </c>
      <c r="G48">
        <v>36.700000000000003</v>
      </c>
      <c r="H48">
        <v>1</v>
      </c>
      <c r="J48">
        <f t="shared" si="3"/>
        <v>36.700000000000003</v>
      </c>
    </row>
    <row r="49" spans="1:10" hidden="1">
      <c r="A49" t="s">
        <v>10</v>
      </c>
      <c r="B49">
        <v>2016</v>
      </c>
      <c r="C49" s="1" t="s">
        <v>65</v>
      </c>
      <c r="D49" t="s">
        <v>12</v>
      </c>
      <c r="E49" t="s">
        <v>28</v>
      </c>
      <c r="G49">
        <v>2.92</v>
      </c>
      <c r="H49">
        <v>1</v>
      </c>
      <c r="J49">
        <f t="shared" si="3"/>
        <v>2.92</v>
      </c>
    </row>
    <row r="50" spans="1:10" hidden="1">
      <c r="A50" t="s">
        <v>10</v>
      </c>
      <c r="B50">
        <v>2017</v>
      </c>
      <c r="C50" s="1" t="s">
        <v>40</v>
      </c>
      <c r="D50" t="s">
        <v>12</v>
      </c>
      <c r="E50" t="s">
        <v>28</v>
      </c>
      <c r="G50">
        <v>9</v>
      </c>
      <c r="H50">
        <v>1</v>
      </c>
      <c r="J50">
        <f t="shared" si="3"/>
        <v>9</v>
      </c>
    </row>
    <row r="51" spans="1:10" hidden="1">
      <c r="A51" t="s">
        <v>10</v>
      </c>
      <c r="B51">
        <v>2017</v>
      </c>
      <c r="C51" s="1" t="s">
        <v>66</v>
      </c>
      <c r="D51" t="s">
        <v>16</v>
      </c>
      <c r="E51" t="s">
        <v>51</v>
      </c>
      <c r="F51" t="s">
        <v>14</v>
      </c>
      <c r="G51">
        <v>5000</v>
      </c>
      <c r="H51">
        <v>-1</v>
      </c>
      <c r="J51">
        <f t="shared" si="3"/>
        <v>-5000</v>
      </c>
    </row>
    <row r="52" spans="1:10" hidden="1">
      <c r="A52" t="s">
        <v>10</v>
      </c>
      <c r="B52">
        <v>2017</v>
      </c>
      <c r="C52" s="1" t="s">
        <v>67</v>
      </c>
      <c r="D52" t="s">
        <v>16</v>
      </c>
      <c r="E52" t="s">
        <v>17</v>
      </c>
      <c r="F52" t="s">
        <v>68</v>
      </c>
      <c r="G52">
        <v>6.22</v>
      </c>
      <c r="H52">
        <v>-500</v>
      </c>
      <c r="I52">
        <v>-5</v>
      </c>
      <c r="J52">
        <f t="shared" si="3"/>
        <v>-3110</v>
      </c>
    </row>
    <row r="53" spans="1:10">
      <c r="A53" t="s">
        <v>10</v>
      </c>
      <c r="B53">
        <v>2017</v>
      </c>
      <c r="C53" s="1" t="s">
        <v>94</v>
      </c>
      <c r="D53" t="s">
        <v>12</v>
      </c>
      <c r="E53" t="s">
        <v>45</v>
      </c>
      <c r="F53" t="s">
        <v>31</v>
      </c>
      <c r="G53">
        <v>240</v>
      </c>
      <c r="H53">
        <v>1</v>
      </c>
      <c r="J53">
        <f t="shared" si="3"/>
        <v>240</v>
      </c>
    </row>
    <row r="54" spans="1:10">
      <c r="A54" t="s">
        <v>10</v>
      </c>
      <c r="B54">
        <v>2017</v>
      </c>
      <c r="C54" s="1" t="s">
        <v>95</v>
      </c>
      <c r="D54" t="s">
        <v>12</v>
      </c>
      <c r="E54" t="s">
        <v>45</v>
      </c>
      <c r="F54" t="s">
        <v>24</v>
      </c>
      <c r="G54">
        <v>296</v>
      </c>
      <c r="H54">
        <v>1</v>
      </c>
      <c r="J54">
        <f t="shared" si="3"/>
        <v>296</v>
      </c>
    </row>
    <row r="55" spans="1:10" hidden="1">
      <c r="A55" t="s">
        <v>10</v>
      </c>
      <c r="B55">
        <v>2017</v>
      </c>
      <c r="C55" s="1" t="s">
        <v>48</v>
      </c>
      <c r="D55" t="s">
        <v>12</v>
      </c>
      <c r="E55" t="s">
        <v>28</v>
      </c>
      <c r="G55">
        <v>3.06</v>
      </c>
      <c r="H55">
        <v>1</v>
      </c>
      <c r="J55">
        <f t="shared" si="3"/>
        <v>3.06</v>
      </c>
    </row>
    <row r="56" spans="1:10">
      <c r="A56" t="s">
        <v>10</v>
      </c>
      <c r="B56">
        <v>2017</v>
      </c>
      <c r="C56" s="1" t="s">
        <v>48</v>
      </c>
      <c r="D56" t="s">
        <v>12</v>
      </c>
      <c r="E56" t="s">
        <v>45</v>
      </c>
      <c r="F56" t="s">
        <v>33</v>
      </c>
      <c r="G56">
        <v>3.8</v>
      </c>
      <c r="H56">
        <v>1</v>
      </c>
      <c r="J56">
        <f t="shared" si="3"/>
        <v>3.8</v>
      </c>
    </row>
    <row r="57" spans="1:10">
      <c r="A57" t="s">
        <v>10</v>
      </c>
      <c r="B57">
        <v>2017</v>
      </c>
      <c r="C57" s="1" t="s">
        <v>96</v>
      </c>
      <c r="D57" t="s">
        <v>12</v>
      </c>
      <c r="E57" t="s">
        <v>45</v>
      </c>
      <c r="F57" t="s">
        <v>39</v>
      </c>
      <c r="G57">
        <v>30</v>
      </c>
      <c r="H57">
        <v>1</v>
      </c>
      <c r="J57">
        <f t="shared" si="3"/>
        <v>30</v>
      </c>
    </row>
    <row r="58" spans="1:10">
      <c r="A58" t="s">
        <v>10</v>
      </c>
      <c r="B58">
        <v>2017</v>
      </c>
      <c r="C58" s="1" t="s">
        <v>55</v>
      </c>
      <c r="D58" t="s">
        <v>12</v>
      </c>
      <c r="E58" t="s">
        <v>45</v>
      </c>
      <c r="F58" t="s">
        <v>20</v>
      </c>
      <c r="G58">
        <v>180</v>
      </c>
      <c r="H58">
        <v>1</v>
      </c>
      <c r="J58">
        <f t="shared" si="3"/>
        <v>180</v>
      </c>
    </row>
    <row r="59" spans="1:10">
      <c r="A59" t="s">
        <v>10</v>
      </c>
      <c r="B59">
        <v>2017</v>
      </c>
      <c r="C59" s="1" t="s">
        <v>100</v>
      </c>
      <c r="D59" t="s">
        <v>12</v>
      </c>
      <c r="E59" t="s">
        <v>45</v>
      </c>
      <c r="F59" t="s">
        <v>26</v>
      </c>
      <c r="G59">
        <v>55</v>
      </c>
      <c r="H59">
        <v>1</v>
      </c>
      <c r="J59">
        <f t="shared" si="3"/>
        <v>55</v>
      </c>
    </row>
    <row r="60" spans="1:10">
      <c r="A60" t="s">
        <v>10</v>
      </c>
      <c r="B60">
        <v>2017</v>
      </c>
      <c r="C60" s="1" t="s">
        <v>100</v>
      </c>
      <c r="D60" t="s">
        <v>12</v>
      </c>
      <c r="E60" t="s">
        <v>45</v>
      </c>
      <c r="F60" t="s">
        <v>42</v>
      </c>
      <c r="G60">
        <v>50</v>
      </c>
      <c r="H60">
        <v>1</v>
      </c>
      <c r="J60">
        <f t="shared" si="3"/>
        <v>50</v>
      </c>
    </row>
    <row r="61" spans="1:10">
      <c r="A61" t="s">
        <v>10</v>
      </c>
      <c r="B61">
        <v>2017</v>
      </c>
      <c r="C61" s="1" t="s">
        <v>102</v>
      </c>
      <c r="D61" t="s">
        <v>12</v>
      </c>
      <c r="E61" t="s">
        <v>45</v>
      </c>
      <c r="F61" t="s">
        <v>36</v>
      </c>
      <c r="G61">
        <v>17.8</v>
      </c>
      <c r="H61">
        <v>1</v>
      </c>
      <c r="J61">
        <f t="shared" si="3"/>
        <v>17.8</v>
      </c>
    </row>
    <row r="62" spans="1:10">
      <c r="A62" t="s">
        <v>10</v>
      </c>
      <c r="B62">
        <v>2017</v>
      </c>
      <c r="C62" s="1" t="s">
        <v>101</v>
      </c>
      <c r="D62" t="s">
        <v>12</v>
      </c>
      <c r="E62" t="s">
        <v>45</v>
      </c>
      <c r="F62" t="s">
        <v>18</v>
      </c>
      <c r="G62">
        <v>35</v>
      </c>
      <c r="H62">
        <v>1</v>
      </c>
      <c r="J62">
        <f t="shared" si="3"/>
        <v>35</v>
      </c>
    </row>
    <row r="63" spans="1:10">
      <c r="A63" t="s">
        <v>10</v>
      </c>
      <c r="B63">
        <v>2017</v>
      </c>
      <c r="C63" s="1" t="s">
        <v>103</v>
      </c>
      <c r="D63" t="s">
        <v>12</v>
      </c>
      <c r="E63" t="s">
        <v>45</v>
      </c>
      <c r="F63" t="s">
        <v>26</v>
      </c>
      <c r="G63">
        <v>50</v>
      </c>
      <c r="H63">
        <v>1</v>
      </c>
      <c r="J63">
        <f t="shared" si="3"/>
        <v>50</v>
      </c>
    </row>
    <row r="64" spans="1:10">
      <c r="A64" t="s">
        <v>10</v>
      </c>
      <c r="B64">
        <v>2017</v>
      </c>
      <c r="C64" s="1" t="s">
        <v>104</v>
      </c>
      <c r="D64" t="s">
        <v>12</v>
      </c>
      <c r="E64" t="s">
        <v>45</v>
      </c>
      <c r="F64" t="s">
        <v>33</v>
      </c>
      <c r="G64">
        <v>6.93</v>
      </c>
      <c r="H64">
        <v>1</v>
      </c>
      <c r="J64">
        <f t="shared" si="3"/>
        <v>6.93</v>
      </c>
    </row>
    <row r="65" spans="1:10" hidden="1">
      <c r="A65" t="s">
        <v>10</v>
      </c>
      <c r="B65">
        <v>2017</v>
      </c>
      <c r="C65" s="1" t="s">
        <v>76</v>
      </c>
      <c r="D65" t="s">
        <v>12</v>
      </c>
      <c r="E65" t="s">
        <v>28</v>
      </c>
      <c r="G65">
        <v>2.71</v>
      </c>
      <c r="H65">
        <v>1</v>
      </c>
      <c r="J65">
        <f t="shared" si="3"/>
        <v>2.71</v>
      </c>
    </row>
    <row r="66" spans="1:10" hidden="1">
      <c r="A66" t="s">
        <v>10</v>
      </c>
      <c r="B66">
        <v>2017</v>
      </c>
      <c r="C66" s="1" t="s">
        <v>108</v>
      </c>
      <c r="D66" t="s">
        <v>16</v>
      </c>
      <c r="E66" t="s">
        <v>17</v>
      </c>
      <c r="F66" t="s">
        <v>106</v>
      </c>
      <c r="G66">
        <v>7.67</v>
      </c>
      <c r="H66">
        <v>-400</v>
      </c>
      <c r="I66">
        <v>-5</v>
      </c>
      <c r="J66">
        <f t="shared" si="3"/>
        <v>-3068</v>
      </c>
    </row>
    <row r="67" spans="1:10" hidden="1">
      <c r="A67" t="s">
        <v>10</v>
      </c>
      <c r="B67">
        <v>2017</v>
      </c>
      <c r="C67" s="1" t="s">
        <v>105</v>
      </c>
      <c r="D67" t="s">
        <v>12</v>
      </c>
      <c r="E67" t="s">
        <v>13</v>
      </c>
      <c r="G67">
        <v>8000</v>
      </c>
      <c r="H67">
        <v>1</v>
      </c>
      <c r="J67">
        <f t="shared" si="3"/>
        <v>8000</v>
      </c>
    </row>
    <row r="68" spans="1:10" hidden="1">
      <c r="A68" t="s">
        <v>10</v>
      </c>
      <c r="B68">
        <v>2017</v>
      </c>
      <c r="C68" s="1" t="s">
        <v>105</v>
      </c>
      <c r="D68" t="s">
        <v>16</v>
      </c>
      <c r="E68" t="s">
        <v>17</v>
      </c>
      <c r="F68" t="s">
        <v>26</v>
      </c>
      <c r="G68">
        <v>57.5</v>
      </c>
      <c r="H68">
        <v>-100</v>
      </c>
      <c r="I68">
        <v>-5</v>
      </c>
      <c r="J68">
        <f t="shared" si="3"/>
        <v>-5750</v>
      </c>
    </row>
    <row r="69" spans="1:10">
      <c r="A69" t="s">
        <v>10</v>
      </c>
      <c r="B69">
        <v>2017</v>
      </c>
      <c r="C69" s="1" t="s">
        <v>107</v>
      </c>
      <c r="D69" t="s">
        <v>12</v>
      </c>
      <c r="E69" t="s">
        <v>45</v>
      </c>
      <c r="F69" t="s">
        <v>106</v>
      </c>
      <c r="G69">
        <v>60</v>
      </c>
      <c r="H69">
        <v>1</v>
      </c>
      <c r="J69">
        <f t="shared" si="3"/>
        <v>60</v>
      </c>
    </row>
    <row r="70" spans="1:10" hidden="1">
      <c r="A70" t="s">
        <v>10</v>
      </c>
      <c r="B70">
        <v>2017</v>
      </c>
      <c r="C70" s="1" t="s">
        <v>65</v>
      </c>
      <c r="D70" t="s">
        <v>12</v>
      </c>
      <c r="E70" t="s">
        <v>28</v>
      </c>
      <c r="G70">
        <v>2.1800000000000002</v>
      </c>
      <c r="H70">
        <v>1</v>
      </c>
      <c r="J70">
        <f t="shared" si="3"/>
        <v>2.1800000000000002</v>
      </c>
    </row>
    <row r="71" spans="1:10" hidden="1">
      <c r="A71" t="s">
        <v>10</v>
      </c>
      <c r="B71">
        <v>2018</v>
      </c>
      <c r="C71" s="1" t="s">
        <v>83</v>
      </c>
      <c r="D71" t="s">
        <v>12</v>
      </c>
      <c r="E71" t="s">
        <v>13</v>
      </c>
      <c r="G71">
        <v>9000</v>
      </c>
      <c r="H71">
        <v>1</v>
      </c>
      <c r="J71">
        <f t="shared" si="3"/>
        <v>9000</v>
      </c>
    </row>
    <row r="72" spans="1:10" hidden="1">
      <c r="B72">
        <v>2018</v>
      </c>
    </row>
    <row r="73" spans="1:10" hidden="1">
      <c r="B73">
        <v>2018</v>
      </c>
    </row>
    <row r="74" spans="1:10" hidden="1">
      <c r="B74">
        <v>2018</v>
      </c>
    </row>
    <row r="75" spans="1:10" hidden="1">
      <c r="B75">
        <v>2018</v>
      </c>
    </row>
    <row r="76" spans="1:10" hidden="1">
      <c r="B76">
        <v>2018</v>
      </c>
    </row>
    <row r="77" spans="1:10" hidden="1">
      <c r="B77">
        <v>2018</v>
      </c>
    </row>
    <row r="78" spans="1:10" hidden="1">
      <c r="B78">
        <v>2018</v>
      </c>
    </row>
    <row r="79" spans="1:10" hidden="1">
      <c r="B79">
        <v>2018</v>
      </c>
    </row>
    <row r="80" spans="1:10" hidden="1">
      <c r="B80">
        <v>2018</v>
      </c>
    </row>
    <row r="81" spans="2:2" hidden="1">
      <c r="B81">
        <v>2018</v>
      </c>
    </row>
    <row r="82" spans="2:2" hidden="1">
      <c r="B82">
        <v>2018</v>
      </c>
    </row>
  </sheetData>
  <autoFilter ref="A1:J82">
    <filterColumn colId="4">
      <filters>
        <filter val="FENHONG"/>
      </filters>
    </filterColumn>
  </autoFilter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M23" sqref="M23"/>
    </sheetView>
  </sheetViews>
  <sheetFormatPr defaultColWidth="9" defaultRowHeight="15"/>
  <cols>
    <col min="3" max="3" width="9.140625" style="1"/>
    <col min="5" max="5" width="13.7109375" customWidth="1"/>
  </cols>
  <sheetData>
    <row r="1" spans="1:1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9</v>
      </c>
    </row>
    <row r="2" spans="1:10">
      <c r="A2" t="s">
        <v>70</v>
      </c>
      <c r="B2">
        <v>2016</v>
      </c>
      <c r="C2" s="1" t="s">
        <v>49</v>
      </c>
      <c r="D2" t="s">
        <v>12</v>
      </c>
      <c r="E2" t="s">
        <v>13</v>
      </c>
      <c r="F2" t="s">
        <v>14</v>
      </c>
      <c r="G2">
        <v>7000</v>
      </c>
      <c r="H2">
        <v>1</v>
      </c>
      <c r="I2">
        <v>0</v>
      </c>
      <c r="J2">
        <f>G2*H2+I2</f>
        <v>7000</v>
      </c>
    </row>
    <row r="3" spans="1:10">
      <c r="A3" t="s">
        <v>70</v>
      </c>
      <c r="B3">
        <v>2016</v>
      </c>
      <c r="C3" s="1" t="s">
        <v>49</v>
      </c>
      <c r="D3" t="s">
        <v>12</v>
      </c>
      <c r="E3" t="s">
        <v>13</v>
      </c>
      <c r="F3" t="s">
        <v>14</v>
      </c>
      <c r="G3">
        <v>3010</v>
      </c>
      <c r="H3">
        <v>1</v>
      </c>
      <c r="I3">
        <v>0</v>
      </c>
      <c r="J3">
        <f t="shared" ref="J3:J63" si="0">G3*H3+I3</f>
        <v>3010</v>
      </c>
    </row>
    <row r="4" spans="1:10">
      <c r="A4" t="s">
        <v>70</v>
      </c>
      <c r="B4">
        <v>2016</v>
      </c>
      <c r="C4" s="1" t="s">
        <v>71</v>
      </c>
      <c r="D4" t="s">
        <v>16</v>
      </c>
      <c r="E4" t="s">
        <v>17</v>
      </c>
      <c r="F4" t="s">
        <v>72</v>
      </c>
      <c r="G4">
        <v>15.57</v>
      </c>
      <c r="H4">
        <v>-300</v>
      </c>
      <c r="I4">
        <v>-5.09</v>
      </c>
      <c r="J4">
        <f t="shared" si="0"/>
        <v>-4676.09</v>
      </c>
    </row>
    <row r="5" spans="1:10">
      <c r="A5" t="s">
        <v>70</v>
      </c>
      <c r="B5">
        <v>2016</v>
      </c>
      <c r="C5" s="1" t="s">
        <v>73</v>
      </c>
      <c r="D5" t="s">
        <v>16</v>
      </c>
      <c r="E5" t="s">
        <v>17</v>
      </c>
      <c r="F5" t="s">
        <v>74</v>
      </c>
      <c r="G5">
        <v>7.06</v>
      </c>
      <c r="H5">
        <v>-700</v>
      </c>
      <c r="I5">
        <v>-5.0999999999999996</v>
      </c>
      <c r="J5">
        <f t="shared" si="0"/>
        <v>-4947.1000000000004</v>
      </c>
    </row>
    <row r="6" spans="1:10">
      <c r="A6" t="s">
        <v>70</v>
      </c>
      <c r="B6">
        <v>2016</v>
      </c>
      <c r="C6" s="1" t="s">
        <v>75</v>
      </c>
      <c r="D6" t="s">
        <v>12</v>
      </c>
      <c r="E6" t="s">
        <v>13</v>
      </c>
      <c r="F6" t="s">
        <v>14</v>
      </c>
      <c r="G6">
        <v>10000</v>
      </c>
      <c r="H6">
        <v>1</v>
      </c>
      <c r="I6">
        <v>0</v>
      </c>
      <c r="J6">
        <f t="shared" si="0"/>
        <v>10000</v>
      </c>
    </row>
    <row r="7" spans="1:10">
      <c r="A7" t="s">
        <v>70</v>
      </c>
      <c r="B7">
        <v>2016</v>
      </c>
      <c r="C7" s="1" t="s">
        <v>76</v>
      </c>
      <c r="D7" t="s">
        <v>12</v>
      </c>
      <c r="E7" t="s">
        <v>28</v>
      </c>
      <c r="G7">
        <v>8.2100000000000009</v>
      </c>
      <c r="H7">
        <v>1</v>
      </c>
      <c r="I7">
        <v>0</v>
      </c>
      <c r="J7">
        <f t="shared" si="0"/>
        <v>8.2100000000000009</v>
      </c>
    </row>
    <row r="8" spans="1:10">
      <c r="A8" t="s">
        <v>70</v>
      </c>
      <c r="B8">
        <v>2016</v>
      </c>
      <c r="C8" s="1" t="s">
        <v>77</v>
      </c>
      <c r="D8" t="s">
        <v>16</v>
      </c>
      <c r="E8" t="s">
        <v>17</v>
      </c>
      <c r="F8" t="s">
        <v>78</v>
      </c>
      <c r="G8">
        <v>21.96</v>
      </c>
      <c r="H8">
        <v>-100</v>
      </c>
      <c r="I8">
        <v>-5.04</v>
      </c>
      <c r="J8">
        <f t="shared" si="0"/>
        <v>-2201.04</v>
      </c>
    </row>
    <row r="9" spans="1:10">
      <c r="A9" t="s">
        <v>70</v>
      </c>
      <c r="B9">
        <v>2016</v>
      </c>
      <c r="C9" s="1" t="s">
        <v>65</v>
      </c>
      <c r="D9" t="s">
        <v>12</v>
      </c>
      <c r="E9" t="s">
        <v>28</v>
      </c>
      <c r="G9">
        <v>8.6999999999999993</v>
      </c>
      <c r="H9">
        <v>1</v>
      </c>
      <c r="I9">
        <v>0</v>
      </c>
      <c r="J9">
        <f t="shared" si="0"/>
        <v>8.6999999999999993</v>
      </c>
    </row>
    <row r="10" spans="1:10">
      <c r="A10" t="s">
        <v>70</v>
      </c>
      <c r="B10">
        <v>2017</v>
      </c>
      <c r="C10" s="1" t="s">
        <v>79</v>
      </c>
      <c r="D10" t="s">
        <v>12</v>
      </c>
      <c r="E10" t="s">
        <v>13</v>
      </c>
      <c r="F10" t="s">
        <v>14</v>
      </c>
      <c r="G10">
        <v>10000</v>
      </c>
      <c r="H10">
        <v>1</v>
      </c>
      <c r="I10">
        <v>0</v>
      </c>
      <c r="J10">
        <f t="shared" si="0"/>
        <v>10000</v>
      </c>
    </row>
    <row r="11" spans="1:10">
      <c r="A11" t="s">
        <v>70</v>
      </c>
      <c r="B11">
        <v>2017</v>
      </c>
      <c r="C11" s="1" t="s">
        <v>80</v>
      </c>
      <c r="D11" t="s">
        <v>16</v>
      </c>
      <c r="E11" t="s">
        <v>17</v>
      </c>
      <c r="F11" t="s">
        <v>78</v>
      </c>
      <c r="G11">
        <v>19.670000000000002</v>
      </c>
      <c r="H11">
        <v>-100</v>
      </c>
      <c r="I11">
        <v>-5.04</v>
      </c>
      <c r="J11">
        <f t="shared" si="0"/>
        <v>-1972.0400000000002</v>
      </c>
    </row>
    <row r="12" spans="1:10">
      <c r="A12" t="s">
        <v>70</v>
      </c>
      <c r="B12">
        <v>2017</v>
      </c>
      <c r="C12" s="1" t="s">
        <v>81</v>
      </c>
      <c r="D12" t="s">
        <v>16</v>
      </c>
      <c r="E12" t="s">
        <v>17</v>
      </c>
      <c r="F12" t="s">
        <v>82</v>
      </c>
      <c r="G12">
        <v>18.21</v>
      </c>
      <c r="H12">
        <v>-100</v>
      </c>
      <c r="I12">
        <v>-5</v>
      </c>
      <c r="J12">
        <f t="shared" si="0"/>
        <v>-1826</v>
      </c>
    </row>
    <row r="13" spans="1:10">
      <c r="A13" t="s">
        <v>70</v>
      </c>
      <c r="B13">
        <v>2017</v>
      </c>
      <c r="C13" s="1" t="s">
        <v>83</v>
      </c>
      <c r="D13" t="s">
        <v>16</v>
      </c>
      <c r="E13" t="s">
        <v>17</v>
      </c>
      <c r="F13" t="s">
        <v>74</v>
      </c>
      <c r="G13">
        <v>6.97</v>
      </c>
      <c r="H13">
        <v>-800</v>
      </c>
      <c r="J13">
        <f t="shared" si="0"/>
        <v>-5576</v>
      </c>
    </row>
    <row r="14" spans="1:10">
      <c r="A14" t="s">
        <v>70</v>
      </c>
      <c r="B14">
        <v>2017</v>
      </c>
      <c r="C14" s="1" t="s">
        <v>83</v>
      </c>
      <c r="D14" t="s">
        <v>16</v>
      </c>
      <c r="E14" t="s">
        <v>17</v>
      </c>
      <c r="F14" t="s">
        <v>84</v>
      </c>
      <c r="G14">
        <v>9.48</v>
      </c>
      <c r="H14">
        <v>-400</v>
      </c>
      <c r="I14">
        <v>-5</v>
      </c>
      <c r="J14">
        <f t="shared" si="0"/>
        <v>-3797</v>
      </c>
    </row>
    <row r="15" spans="1:10">
      <c r="A15" t="s">
        <v>70</v>
      </c>
      <c r="B15">
        <v>2017</v>
      </c>
      <c r="C15" s="1" t="s">
        <v>85</v>
      </c>
      <c r="D15" t="s">
        <v>16</v>
      </c>
      <c r="E15" t="s">
        <v>17</v>
      </c>
      <c r="F15" t="s">
        <v>86</v>
      </c>
      <c r="G15">
        <v>18.47</v>
      </c>
      <c r="H15">
        <v>-200</v>
      </c>
      <c r="I15">
        <v>-5</v>
      </c>
      <c r="J15">
        <f t="shared" si="0"/>
        <v>-3699</v>
      </c>
    </row>
    <row r="16" spans="1:10">
      <c r="A16" t="s">
        <v>70</v>
      </c>
      <c r="B16">
        <v>2017</v>
      </c>
      <c r="C16" s="1" t="s">
        <v>87</v>
      </c>
      <c r="D16" t="s">
        <v>12</v>
      </c>
      <c r="E16" t="s">
        <v>13</v>
      </c>
      <c r="F16" t="s">
        <v>14</v>
      </c>
      <c r="G16">
        <v>4800</v>
      </c>
      <c r="H16">
        <v>1</v>
      </c>
      <c r="I16">
        <v>0</v>
      </c>
      <c r="J16">
        <f t="shared" si="0"/>
        <v>4800</v>
      </c>
    </row>
    <row r="17" spans="1:15">
      <c r="A17" t="s">
        <v>70</v>
      </c>
      <c r="B17">
        <v>2017</v>
      </c>
      <c r="C17" s="1" t="s">
        <v>88</v>
      </c>
      <c r="D17" t="s">
        <v>16</v>
      </c>
      <c r="E17" t="s">
        <v>17</v>
      </c>
      <c r="F17" t="s">
        <v>89</v>
      </c>
      <c r="G17">
        <v>12.734999999999999</v>
      </c>
      <c r="H17">
        <v>-200</v>
      </c>
      <c r="I17">
        <v>-5.05</v>
      </c>
      <c r="J17">
        <f t="shared" si="0"/>
        <v>-2552.0500000000002</v>
      </c>
    </row>
    <row r="18" spans="1:15">
      <c r="A18" t="s">
        <v>70</v>
      </c>
      <c r="B18">
        <v>2017</v>
      </c>
      <c r="C18" s="1" t="s">
        <v>90</v>
      </c>
      <c r="D18" t="s">
        <v>16</v>
      </c>
      <c r="E18" t="s">
        <v>17</v>
      </c>
      <c r="F18" t="s">
        <v>72</v>
      </c>
      <c r="G18">
        <v>16.53</v>
      </c>
      <c r="H18">
        <v>-200</v>
      </c>
      <c r="I18">
        <v>-5.07</v>
      </c>
      <c r="J18">
        <f t="shared" si="0"/>
        <v>-3311.07</v>
      </c>
      <c r="O18" t="s">
        <v>91</v>
      </c>
    </row>
    <row r="19" spans="1:15">
      <c r="A19" t="s">
        <v>70</v>
      </c>
      <c r="B19">
        <v>2017</v>
      </c>
      <c r="C19" s="1" t="s">
        <v>40</v>
      </c>
      <c r="D19" t="s">
        <v>12</v>
      </c>
      <c r="E19" t="s">
        <v>28</v>
      </c>
      <c r="G19">
        <v>6.13</v>
      </c>
      <c r="H19">
        <v>1</v>
      </c>
      <c r="I19">
        <v>0</v>
      </c>
      <c r="J19">
        <f t="shared" si="0"/>
        <v>6.13</v>
      </c>
    </row>
    <row r="20" spans="1:15">
      <c r="A20" t="s">
        <v>70</v>
      </c>
      <c r="B20">
        <v>2017</v>
      </c>
      <c r="C20" s="1" t="s">
        <v>66</v>
      </c>
      <c r="D20" t="s">
        <v>12</v>
      </c>
      <c r="E20" t="s">
        <v>13</v>
      </c>
      <c r="F20" t="s">
        <v>14</v>
      </c>
      <c r="G20">
        <v>7000</v>
      </c>
      <c r="H20">
        <v>1</v>
      </c>
      <c r="I20">
        <v>0</v>
      </c>
      <c r="J20">
        <f t="shared" si="0"/>
        <v>7000</v>
      </c>
    </row>
    <row r="21" spans="1:15">
      <c r="A21" t="s">
        <v>70</v>
      </c>
      <c r="B21">
        <v>2017</v>
      </c>
      <c r="C21" s="1" t="s">
        <v>92</v>
      </c>
      <c r="D21" t="s">
        <v>16</v>
      </c>
      <c r="E21" t="s">
        <v>17</v>
      </c>
      <c r="F21" t="s">
        <v>84</v>
      </c>
      <c r="G21">
        <v>9.2100000000000009</v>
      </c>
      <c r="H21">
        <v>-700</v>
      </c>
      <c r="I21">
        <v>-5</v>
      </c>
      <c r="J21">
        <f t="shared" si="0"/>
        <v>-6452.0000000000009</v>
      </c>
    </row>
    <row r="22" spans="1:15">
      <c r="A22" t="s">
        <v>70</v>
      </c>
      <c r="B22">
        <v>2017</v>
      </c>
      <c r="C22" s="1" t="s">
        <v>93</v>
      </c>
      <c r="D22" t="s">
        <v>12</v>
      </c>
      <c r="E22" t="s">
        <v>13</v>
      </c>
      <c r="F22" t="s">
        <v>14</v>
      </c>
      <c r="G22">
        <v>10000</v>
      </c>
      <c r="H22">
        <v>1</v>
      </c>
      <c r="I22">
        <v>0</v>
      </c>
      <c r="J22">
        <f t="shared" si="0"/>
        <v>10000</v>
      </c>
    </row>
    <row r="23" spans="1:15">
      <c r="A23" t="s">
        <v>70</v>
      </c>
      <c r="B23">
        <v>2017</v>
      </c>
      <c r="C23" s="1" t="s">
        <v>41</v>
      </c>
      <c r="D23" t="s">
        <v>16</v>
      </c>
      <c r="E23" t="s">
        <v>17</v>
      </c>
      <c r="F23" t="s">
        <v>72</v>
      </c>
      <c r="G23">
        <v>15.51</v>
      </c>
      <c r="H23">
        <v>-600</v>
      </c>
      <c r="I23">
        <v>-5.19</v>
      </c>
      <c r="J23">
        <f t="shared" si="0"/>
        <v>-9311.19</v>
      </c>
    </row>
    <row r="24" spans="1:15">
      <c r="A24" t="s">
        <v>70</v>
      </c>
      <c r="B24">
        <v>2017</v>
      </c>
      <c r="C24" s="1" t="s">
        <v>97</v>
      </c>
      <c r="D24" t="s">
        <v>12</v>
      </c>
      <c r="E24" t="s">
        <v>13</v>
      </c>
      <c r="F24" t="s">
        <v>14</v>
      </c>
      <c r="G24">
        <v>3500</v>
      </c>
      <c r="H24">
        <v>1</v>
      </c>
      <c r="I24">
        <v>0</v>
      </c>
      <c r="J24">
        <f t="shared" si="0"/>
        <v>3500</v>
      </c>
    </row>
    <row r="25" spans="1:15">
      <c r="A25" t="s">
        <v>70</v>
      </c>
      <c r="B25">
        <v>2017</v>
      </c>
      <c r="C25" s="1" t="s">
        <v>46</v>
      </c>
      <c r="D25" t="s">
        <v>12</v>
      </c>
      <c r="E25" t="s">
        <v>45</v>
      </c>
      <c r="F25" t="s">
        <v>86</v>
      </c>
      <c r="G25">
        <v>11.4</v>
      </c>
      <c r="H25">
        <v>1</v>
      </c>
      <c r="J25">
        <f t="shared" si="0"/>
        <v>11.4</v>
      </c>
    </row>
    <row r="26" spans="1:15">
      <c r="A26" t="s">
        <v>70</v>
      </c>
      <c r="B26">
        <v>2017</v>
      </c>
      <c r="C26" s="1" t="s">
        <v>46</v>
      </c>
      <c r="D26" t="s">
        <v>12</v>
      </c>
      <c r="E26" t="s">
        <v>45</v>
      </c>
      <c r="F26" t="s">
        <v>89</v>
      </c>
      <c r="G26">
        <v>70</v>
      </c>
      <c r="H26">
        <v>1</v>
      </c>
      <c r="J26">
        <f t="shared" si="0"/>
        <v>70</v>
      </c>
    </row>
    <row r="27" spans="1:15">
      <c r="A27" t="s">
        <v>70</v>
      </c>
      <c r="B27">
        <v>2017</v>
      </c>
      <c r="C27" s="1" t="s">
        <v>98</v>
      </c>
      <c r="D27" t="s">
        <v>16</v>
      </c>
      <c r="E27" t="s">
        <v>17</v>
      </c>
      <c r="F27" t="s">
        <v>89</v>
      </c>
      <c r="G27">
        <v>12.09</v>
      </c>
      <c r="H27">
        <v>-400</v>
      </c>
      <c r="I27">
        <v>0</v>
      </c>
      <c r="J27">
        <f t="shared" si="0"/>
        <v>-4836</v>
      </c>
    </row>
    <row r="28" spans="1:15">
      <c r="A28" t="s">
        <v>70</v>
      </c>
      <c r="B28">
        <v>2017</v>
      </c>
      <c r="C28" s="1" t="s">
        <v>95</v>
      </c>
      <c r="D28" t="s">
        <v>12</v>
      </c>
      <c r="E28" t="s">
        <v>45</v>
      </c>
      <c r="F28" t="s">
        <v>72</v>
      </c>
      <c r="G28">
        <v>671</v>
      </c>
      <c r="H28">
        <v>1</v>
      </c>
      <c r="I28">
        <v>0</v>
      </c>
      <c r="J28">
        <f t="shared" si="0"/>
        <v>671</v>
      </c>
    </row>
    <row r="29" spans="1:15">
      <c r="A29" t="s">
        <v>70</v>
      </c>
      <c r="B29">
        <v>2017</v>
      </c>
      <c r="C29" s="1" t="s">
        <v>99</v>
      </c>
      <c r="D29" t="s">
        <v>12</v>
      </c>
      <c r="E29" t="s">
        <v>45</v>
      </c>
      <c r="F29" t="s">
        <v>78</v>
      </c>
      <c r="G29">
        <v>60</v>
      </c>
      <c r="H29">
        <v>1</v>
      </c>
      <c r="J29">
        <f t="shared" si="0"/>
        <v>60</v>
      </c>
    </row>
    <row r="30" spans="1:15">
      <c r="A30" t="s">
        <v>70</v>
      </c>
      <c r="B30">
        <v>2017</v>
      </c>
      <c r="C30" s="1" t="s">
        <v>48</v>
      </c>
      <c r="D30" t="s">
        <v>12</v>
      </c>
      <c r="E30" t="s">
        <v>28</v>
      </c>
      <c r="G30">
        <v>2.82</v>
      </c>
      <c r="H30">
        <v>1</v>
      </c>
      <c r="I30">
        <v>0</v>
      </c>
      <c r="J30">
        <f t="shared" si="0"/>
        <v>2.82</v>
      </c>
    </row>
    <row r="31" spans="1:15">
      <c r="A31" t="s">
        <v>70</v>
      </c>
      <c r="B31">
        <v>2017</v>
      </c>
      <c r="C31" s="1" t="s">
        <v>56</v>
      </c>
      <c r="D31" t="s">
        <v>12</v>
      </c>
      <c r="E31" t="s">
        <v>13</v>
      </c>
      <c r="G31">
        <v>7000</v>
      </c>
      <c r="H31">
        <v>1</v>
      </c>
      <c r="I31">
        <v>0</v>
      </c>
      <c r="J31">
        <f t="shared" si="0"/>
        <v>7000</v>
      </c>
    </row>
    <row r="32" spans="1:15">
      <c r="A32" t="s">
        <v>70</v>
      </c>
      <c r="B32">
        <v>2017</v>
      </c>
      <c r="C32" s="1" t="s">
        <v>109</v>
      </c>
      <c r="D32" t="s">
        <v>16</v>
      </c>
      <c r="E32" t="s">
        <v>17</v>
      </c>
      <c r="F32" t="s">
        <v>110</v>
      </c>
      <c r="G32">
        <v>30.9</v>
      </c>
      <c r="H32">
        <v>-100</v>
      </c>
      <c r="I32">
        <v>-5</v>
      </c>
      <c r="J32">
        <f t="shared" si="0"/>
        <v>-3095</v>
      </c>
    </row>
    <row r="33" spans="1:10">
      <c r="A33" t="s">
        <v>70</v>
      </c>
      <c r="B33">
        <v>2017</v>
      </c>
      <c r="C33" s="1" t="s">
        <v>111</v>
      </c>
      <c r="D33" t="s">
        <v>12</v>
      </c>
      <c r="E33" t="s">
        <v>45</v>
      </c>
      <c r="F33" t="s">
        <v>112</v>
      </c>
      <c r="G33">
        <v>173</v>
      </c>
      <c r="H33">
        <v>1</v>
      </c>
      <c r="I33">
        <v>0</v>
      </c>
      <c r="J33">
        <f t="shared" si="0"/>
        <v>173</v>
      </c>
    </row>
    <row r="34" spans="1:10">
      <c r="A34" t="s">
        <v>70</v>
      </c>
      <c r="B34">
        <v>2017</v>
      </c>
      <c r="C34" s="1" t="s">
        <v>113</v>
      </c>
      <c r="D34" t="s">
        <v>16</v>
      </c>
      <c r="E34" t="s">
        <v>17</v>
      </c>
      <c r="F34" t="s">
        <v>114</v>
      </c>
      <c r="G34">
        <v>9.48</v>
      </c>
      <c r="H34">
        <v>-300</v>
      </c>
      <c r="I34">
        <v>-5</v>
      </c>
      <c r="J34">
        <f t="shared" si="0"/>
        <v>-2849</v>
      </c>
    </row>
    <row r="35" spans="1:10">
      <c r="A35" t="s">
        <v>70</v>
      </c>
      <c r="B35">
        <v>2017</v>
      </c>
      <c r="C35" s="1" t="s">
        <v>115</v>
      </c>
      <c r="D35" t="s">
        <v>12</v>
      </c>
      <c r="E35" t="s">
        <v>45</v>
      </c>
      <c r="F35" t="s">
        <v>74</v>
      </c>
      <c r="G35">
        <v>303</v>
      </c>
      <c r="H35">
        <v>1</v>
      </c>
      <c r="I35">
        <v>0</v>
      </c>
      <c r="J35">
        <f t="shared" si="0"/>
        <v>303</v>
      </c>
    </row>
    <row r="36" spans="1:10">
      <c r="A36" t="s">
        <v>70</v>
      </c>
      <c r="B36">
        <v>2017</v>
      </c>
      <c r="C36" s="1" t="s">
        <v>116</v>
      </c>
      <c r="D36" t="s">
        <v>12</v>
      </c>
      <c r="E36" t="s">
        <v>13</v>
      </c>
      <c r="G36">
        <v>3000</v>
      </c>
      <c r="H36">
        <v>1</v>
      </c>
      <c r="I36">
        <v>0</v>
      </c>
      <c r="J36">
        <f t="shared" si="0"/>
        <v>3000</v>
      </c>
    </row>
    <row r="37" spans="1:10">
      <c r="A37" t="s">
        <v>70</v>
      </c>
      <c r="B37">
        <v>2017</v>
      </c>
      <c r="C37" s="1" t="s">
        <v>117</v>
      </c>
      <c r="D37" t="s">
        <v>12</v>
      </c>
      <c r="E37" t="s">
        <v>45</v>
      </c>
      <c r="F37" t="s">
        <v>82</v>
      </c>
      <c r="G37">
        <v>20</v>
      </c>
      <c r="H37">
        <v>1</v>
      </c>
      <c r="I37">
        <v>0</v>
      </c>
      <c r="J37">
        <f t="shared" si="0"/>
        <v>20</v>
      </c>
    </row>
    <row r="38" spans="1:10">
      <c r="A38" t="s">
        <v>70</v>
      </c>
      <c r="B38">
        <v>2017</v>
      </c>
      <c r="C38" s="1" t="s">
        <v>76</v>
      </c>
      <c r="D38" t="s">
        <v>12</v>
      </c>
      <c r="E38" t="s">
        <v>28</v>
      </c>
      <c r="G38">
        <v>3.18</v>
      </c>
      <c r="H38">
        <v>1</v>
      </c>
      <c r="I38">
        <v>0</v>
      </c>
      <c r="J38">
        <f t="shared" si="0"/>
        <v>3.18</v>
      </c>
    </row>
    <row r="39" spans="1:10">
      <c r="A39" t="s">
        <v>70</v>
      </c>
      <c r="B39">
        <v>2017</v>
      </c>
      <c r="C39" s="1" t="s">
        <v>76</v>
      </c>
      <c r="D39" t="s">
        <v>16</v>
      </c>
      <c r="E39" t="s">
        <v>17</v>
      </c>
      <c r="F39" t="s">
        <v>118</v>
      </c>
      <c r="G39">
        <v>14.08</v>
      </c>
      <c r="H39">
        <v>-300</v>
      </c>
      <c r="I39">
        <v>-5</v>
      </c>
      <c r="J39">
        <f t="shared" si="0"/>
        <v>-4229</v>
      </c>
    </row>
    <row r="40" spans="1:10">
      <c r="A40" t="s">
        <v>70</v>
      </c>
      <c r="B40">
        <v>2017</v>
      </c>
      <c r="C40" s="1" t="s">
        <v>121</v>
      </c>
      <c r="D40" t="s">
        <v>12</v>
      </c>
      <c r="E40" t="s">
        <v>13</v>
      </c>
      <c r="G40">
        <v>4000</v>
      </c>
      <c r="H40">
        <v>1</v>
      </c>
      <c r="I40">
        <v>0</v>
      </c>
      <c r="J40">
        <f t="shared" si="0"/>
        <v>4000</v>
      </c>
    </row>
    <row r="41" spans="1:10">
      <c r="A41" t="s">
        <v>70</v>
      </c>
      <c r="B41">
        <v>2017</v>
      </c>
      <c r="C41" s="1" t="s">
        <v>119</v>
      </c>
      <c r="D41" t="s">
        <v>16</v>
      </c>
      <c r="E41" t="s">
        <v>17</v>
      </c>
      <c r="F41" t="s">
        <v>120</v>
      </c>
      <c r="G41">
        <v>9.33</v>
      </c>
      <c r="H41">
        <v>-300</v>
      </c>
      <c r="I41">
        <v>-5</v>
      </c>
      <c r="J41">
        <f t="shared" si="0"/>
        <v>-2804</v>
      </c>
    </row>
    <row r="42" spans="1:10">
      <c r="A42" t="s">
        <v>70</v>
      </c>
      <c r="B42">
        <v>2017</v>
      </c>
      <c r="C42" s="1" t="s">
        <v>122</v>
      </c>
      <c r="D42" t="s">
        <v>12</v>
      </c>
      <c r="E42" t="s">
        <v>13</v>
      </c>
      <c r="G42">
        <v>4000</v>
      </c>
      <c r="H42">
        <v>1</v>
      </c>
      <c r="I42">
        <v>0</v>
      </c>
      <c r="J42">
        <f t="shared" si="0"/>
        <v>4000</v>
      </c>
    </row>
    <row r="43" spans="1:10">
      <c r="A43" t="s">
        <v>70</v>
      </c>
      <c r="B43">
        <v>2017</v>
      </c>
      <c r="C43" s="1" t="s">
        <v>123</v>
      </c>
      <c r="D43" t="s">
        <v>16</v>
      </c>
      <c r="E43" t="s">
        <v>17</v>
      </c>
      <c r="F43" t="s">
        <v>124</v>
      </c>
      <c r="G43">
        <v>27.78</v>
      </c>
      <c r="H43">
        <v>-100</v>
      </c>
      <c r="I43">
        <v>-5</v>
      </c>
      <c r="J43">
        <f t="shared" si="0"/>
        <v>-2783</v>
      </c>
    </row>
    <row r="44" spans="1:10">
      <c r="A44" t="s">
        <v>70</v>
      </c>
      <c r="B44">
        <v>2017</v>
      </c>
      <c r="C44" s="1" t="s">
        <v>125</v>
      </c>
      <c r="D44" t="s">
        <v>16</v>
      </c>
      <c r="E44" t="s">
        <v>17</v>
      </c>
      <c r="F44" t="s">
        <v>114</v>
      </c>
      <c r="G44">
        <v>9.1</v>
      </c>
      <c r="H44">
        <v>-400</v>
      </c>
      <c r="I44">
        <v>-5</v>
      </c>
      <c r="J44">
        <f t="shared" si="0"/>
        <v>-3645</v>
      </c>
    </row>
    <row r="45" spans="1:10">
      <c r="A45" t="s">
        <v>70</v>
      </c>
      <c r="B45">
        <v>2017</v>
      </c>
      <c r="C45" s="1" t="s">
        <v>65</v>
      </c>
      <c r="D45" t="s">
        <v>12</v>
      </c>
      <c r="E45" t="s">
        <v>13</v>
      </c>
      <c r="G45">
        <v>8000</v>
      </c>
      <c r="H45">
        <v>1</v>
      </c>
      <c r="J45">
        <f t="shared" si="0"/>
        <v>8000</v>
      </c>
    </row>
    <row r="46" spans="1:10">
      <c r="A46" t="s">
        <v>70</v>
      </c>
      <c r="B46">
        <v>2017</v>
      </c>
      <c r="C46" s="1" t="s">
        <v>65</v>
      </c>
      <c r="D46" t="s">
        <v>12</v>
      </c>
      <c r="E46" t="s">
        <v>28</v>
      </c>
      <c r="G46">
        <v>2.67</v>
      </c>
      <c r="H46">
        <v>1</v>
      </c>
      <c r="J46">
        <f t="shared" si="0"/>
        <v>2.67</v>
      </c>
    </row>
    <row r="47" spans="1:10">
      <c r="A47" t="s">
        <v>70</v>
      </c>
      <c r="B47">
        <v>2017</v>
      </c>
      <c r="C47" s="1" t="s">
        <v>65</v>
      </c>
      <c r="D47" t="s">
        <v>16</v>
      </c>
      <c r="E47" t="s">
        <v>17</v>
      </c>
      <c r="F47" t="s">
        <v>126</v>
      </c>
      <c r="G47">
        <v>1.0189999999999999</v>
      </c>
      <c r="H47">
        <v>-3000</v>
      </c>
      <c r="I47">
        <v>-5</v>
      </c>
      <c r="J47">
        <f t="shared" si="0"/>
        <v>-3061.9999999999995</v>
      </c>
    </row>
    <row r="48" spans="1:10">
      <c r="A48" t="s">
        <v>70</v>
      </c>
      <c r="B48">
        <v>2018</v>
      </c>
      <c r="C48" s="1" t="s">
        <v>127</v>
      </c>
      <c r="D48" t="s">
        <v>16</v>
      </c>
      <c r="E48" t="s">
        <v>17</v>
      </c>
      <c r="F48" t="s">
        <v>118</v>
      </c>
      <c r="G48">
        <v>12.58</v>
      </c>
      <c r="H48">
        <v>-400</v>
      </c>
      <c r="I48">
        <v>-5</v>
      </c>
      <c r="J48">
        <f t="shared" si="0"/>
        <v>-5037</v>
      </c>
    </row>
    <row r="49" spans="1:10">
      <c r="A49" t="s">
        <v>70</v>
      </c>
      <c r="B49">
        <v>2018</v>
      </c>
      <c r="C49" s="1" t="s">
        <v>128</v>
      </c>
      <c r="D49" t="s">
        <v>12</v>
      </c>
      <c r="E49" t="s">
        <v>13</v>
      </c>
      <c r="G49">
        <v>4000</v>
      </c>
      <c r="H49">
        <v>1</v>
      </c>
      <c r="J49">
        <f t="shared" si="0"/>
        <v>4000</v>
      </c>
    </row>
    <row r="50" spans="1:10">
      <c r="A50" t="s">
        <v>70</v>
      </c>
      <c r="B50">
        <v>2018</v>
      </c>
      <c r="C50" s="1" t="s">
        <v>129</v>
      </c>
      <c r="D50" t="s">
        <v>12</v>
      </c>
      <c r="E50" t="s">
        <v>13</v>
      </c>
      <c r="G50">
        <v>9500</v>
      </c>
      <c r="H50">
        <v>1</v>
      </c>
      <c r="J50">
        <f t="shared" si="0"/>
        <v>9500</v>
      </c>
    </row>
    <row r="51" spans="1:10">
      <c r="A51" t="s">
        <v>70</v>
      </c>
      <c r="B51">
        <v>2018</v>
      </c>
      <c r="C51" s="1" t="s">
        <v>129</v>
      </c>
      <c r="D51" t="s">
        <v>16</v>
      </c>
      <c r="E51" t="s">
        <v>17</v>
      </c>
      <c r="F51" t="s">
        <v>131</v>
      </c>
      <c r="G51">
        <v>48.73</v>
      </c>
      <c r="H51">
        <v>-100</v>
      </c>
      <c r="I51">
        <v>-5</v>
      </c>
      <c r="J51">
        <f t="shared" si="0"/>
        <v>-4878</v>
      </c>
    </row>
    <row r="52" spans="1:10">
      <c r="A52" t="s">
        <v>70</v>
      </c>
      <c r="B52">
        <v>2018</v>
      </c>
      <c r="C52" s="1" t="s">
        <v>130</v>
      </c>
      <c r="D52" t="s">
        <v>16</v>
      </c>
      <c r="E52" t="s">
        <v>17</v>
      </c>
      <c r="F52" t="s">
        <v>132</v>
      </c>
      <c r="G52">
        <v>14.86</v>
      </c>
      <c r="H52">
        <v>-200</v>
      </c>
      <c r="I52">
        <v>-5</v>
      </c>
      <c r="J52">
        <f t="shared" si="0"/>
        <v>-2977</v>
      </c>
    </row>
    <row r="53" spans="1:10">
      <c r="B53">
        <v>2018</v>
      </c>
      <c r="C53" s="1" t="s">
        <v>83</v>
      </c>
      <c r="D53" t="s">
        <v>16</v>
      </c>
      <c r="E53" t="s">
        <v>17</v>
      </c>
      <c r="F53" t="s">
        <v>114</v>
      </c>
      <c r="G53">
        <v>9.2100000000000009</v>
      </c>
      <c r="H53">
        <v>-600</v>
      </c>
      <c r="I53">
        <v>-5</v>
      </c>
      <c r="J53">
        <f t="shared" si="0"/>
        <v>-5531.0000000000009</v>
      </c>
    </row>
    <row r="54" spans="1:10">
      <c r="B54">
        <v>2018</v>
      </c>
      <c r="J54">
        <f t="shared" si="0"/>
        <v>0</v>
      </c>
    </row>
    <row r="55" spans="1:10">
      <c r="J55">
        <f t="shared" si="0"/>
        <v>0</v>
      </c>
    </row>
    <row r="56" spans="1:10">
      <c r="J56">
        <f t="shared" si="0"/>
        <v>0</v>
      </c>
    </row>
    <row r="57" spans="1:10">
      <c r="J57">
        <f t="shared" si="0"/>
        <v>0</v>
      </c>
    </row>
    <row r="58" spans="1:10">
      <c r="J58">
        <f t="shared" si="0"/>
        <v>0</v>
      </c>
    </row>
    <row r="59" spans="1:10">
      <c r="J59">
        <f t="shared" si="0"/>
        <v>0</v>
      </c>
    </row>
    <row r="60" spans="1:10">
      <c r="J60">
        <f t="shared" si="0"/>
        <v>0</v>
      </c>
    </row>
    <row r="61" spans="1:10">
      <c r="J61">
        <f t="shared" si="0"/>
        <v>0</v>
      </c>
    </row>
    <row r="62" spans="1:10">
      <c r="J62">
        <f t="shared" si="0"/>
        <v>0</v>
      </c>
    </row>
    <row r="63" spans="1:10">
      <c r="J63">
        <f t="shared" si="0"/>
        <v>0</v>
      </c>
    </row>
  </sheetData>
  <autoFilter ref="A1:J63"/>
  <phoneticPr fontId="1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</vt:lpstr>
      <vt:lpstr>00101现金流1</vt:lpstr>
      <vt:lpstr>00102现金流2</vt:lpstr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cp:lastPrinted>2018-04-04T09:28:45Z</cp:lastPrinted>
  <dcterms:created xsi:type="dcterms:W3CDTF">2017-03-24T07:28:00Z</dcterms:created>
  <dcterms:modified xsi:type="dcterms:W3CDTF">2018-04-04T09:39:56Z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