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7710"/>
  </bookViews>
  <sheets>
    <sheet name="财务计算" sheetId="1" r:id="rId1"/>
    <sheet name="现金流量表" sheetId="2" r:id="rId2"/>
  </sheets>
  <calcPr calcId="144525" concurrentCalc="0"/>
</workbook>
</file>

<file path=xl/sharedStrings.xml><?xml version="1.0" encoding="utf-8"?>
<sst xmlns="http://schemas.openxmlformats.org/spreadsheetml/2006/main" count="201">
  <si>
    <t>合并资产负债表</t>
  </si>
  <si>
    <t>编制时间：</t>
  </si>
  <si>
    <t>编制单位：</t>
  </si>
  <si>
    <t>单位：元</t>
  </si>
  <si>
    <t>财务指标分析</t>
  </si>
  <si>
    <t>资产</t>
  </si>
  <si>
    <t>期末余额</t>
  </si>
  <si>
    <t>期初余额</t>
  </si>
  <si>
    <t>负债和所有者权益</t>
  </si>
  <si>
    <t>偿债能力指标</t>
  </si>
  <si>
    <t>指标值</t>
  </si>
  <si>
    <t>盈利能力指标</t>
  </si>
  <si>
    <t>资产管理指标</t>
  </si>
  <si>
    <t>流动资产：</t>
  </si>
  <si>
    <t>流动负债：</t>
  </si>
  <si>
    <t>资产负债率</t>
  </si>
  <si>
    <t>资产净利率</t>
  </si>
  <si>
    <t>应收账款周转率</t>
  </si>
  <si>
    <t>货币资金</t>
  </si>
  <si>
    <t>短期借款</t>
  </si>
  <si>
    <t>-</t>
  </si>
  <si>
    <t>流动比率</t>
  </si>
  <si>
    <t>净资产收益率</t>
  </si>
  <si>
    <t>应收账款周转天数</t>
  </si>
  <si>
    <t>交易性金融资产</t>
  </si>
  <si>
    <t>交易性金融负债</t>
  </si>
  <si>
    <t>速动比率</t>
  </si>
  <si>
    <t>销售净利率</t>
  </si>
  <si>
    <t>总资产周转率</t>
  </si>
  <si>
    <t>应收票据</t>
  </si>
  <si>
    <t>应付票据</t>
  </si>
  <si>
    <t>应收账款</t>
  </si>
  <si>
    <t>应付账款</t>
  </si>
  <si>
    <t>公式+数值</t>
  </si>
  <si>
    <t>预付账款</t>
  </si>
  <si>
    <t>预收款项</t>
  </si>
  <si>
    <t>资产负债率=负债合计/资产合计</t>
  </si>
  <si>
    <t>应收利息</t>
  </si>
  <si>
    <t>应付职工薪酬</t>
  </si>
  <si>
    <t>负债合计</t>
  </si>
  <si>
    <t>资产合计</t>
  </si>
  <si>
    <t>应收股利</t>
  </si>
  <si>
    <t>应交税费</t>
  </si>
  <si>
    <t>其他应收款</t>
  </si>
  <si>
    <t>应付利息</t>
  </si>
  <si>
    <t>流动比率=流动资产合计/流动负债合计</t>
  </si>
  <si>
    <t>存货</t>
  </si>
  <si>
    <t>应付股利</t>
  </si>
  <si>
    <t>流动资产合计</t>
  </si>
  <si>
    <t>流动负债合计</t>
  </si>
  <si>
    <t>一年内到期的非流动资产</t>
  </si>
  <si>
    <t>其他应付款</t>
  </si>
  <si>
    <t>其他流动资产</t>
  </si>
  <si>
    <t>一年内到期的非流动负债</t>
  </si>
  <si>
    <t>速动比率=速动资产/流动负债</t>
  </si>
  <si>
    <t>其他流动负债</t>
  </si>
  <si>
    <t>速动资产</t>
  </si>
  <si>
    <t>流动负债</t>
  </si>
  <si>
    <t>流动资产</t>
  </si>
  <si>
    <t>非流动资产：</t>
  </si>
  <si>
    <t>可供出售金融资产</t>
  </si>
  <si>
    <t>非流动负债：</t>
  </si>
  <si>
    <t>资产净利率=净利润/资产平均总额</t>
  </si>
  <si>
    <t>持有到期的金融资产</t>
  </si>
  <si>
    <t>长期借款</t>
  </si>
  <si>
    <t>净利润</t>
  </si>
  <si>
    <t>资产平均总额</t>
  </si>
  <si>
    <t>期末资产总额</t>
  </si>
  <si>
    <t>期初资产总额</t>
  </si>
  <si>
    <t>长期应收款</t>
  </si>
  <si>
    <t>应付债券</t>
  </si>
  <si>
    <t>长期股权投资</t>
  </si>
  <si>
    <t>长期应付款</t>
  </si>
  <si>
    <t>净资产收益率=净利润/平均净资产</t>
  </si>
  <si>
    <t>投资性房地产</t>
  </si>
  <si>
    <t>专项应付款</t>
  </si>
  <si>
    <t>平均净资产</t>
  </si>
  <si>
    <t>期末所有者权益</t>
  </si>
  <si>
    <t>期初所有者权益</t>
  </si>
  <si>
    <t>固定资产</t>
  </si>
  <si>
    <t>预计负债</t>
  </si>
  <si>
    <t>在建工程</t>
  </si>
  <si>
    <t>递延所得税负债</t>
  </si>
  <si>
    <t>销售净利率=净利润/营业收入</t>
  </si>
  <si>
    <t>工程物资</t>
  </si>
  <si>
    <t>其他非流动负债</t>
  </si>
  <si>
    <t>营业收入</t>
  </si>
  <si>
    <t>固定资产清理</t>
  </si>
  <si>
    <t>非流动负债合计</t>
  </si>
  <si>
    <t>生产性生物资产</t>
  </si>
  <si>
    <t>应收账款周转率=营业收入/应收账款平均余额</t>
  </si>
  <si>
    <t>油气资产</t>
  </si>
  <si>
    <t>所有者权益：</t>
  </si>
  <si>
    <t>应收账款平均余额</t>
  </si>
  <si>
    <t>期末应收账款</t>
  </si>
  <si>
    <t>期初应收账款</t>
  </si>
  <si>
    <t>无形资产</t>
  </si>
  <si>
    <t>实收资本</t>
  </si>
  <si>
    <t>开发支出</t>
  </si>
  <si>
    <t>资本公积</t>
  </si>
  <si>
    <t>应收账款周转天数=360/应收转款周转率</t>
  </si>
  <si>
    <t>商誉</t>
  </si>
  <si>
    <t>库存股</t>
  </si>
  <si>
    <t>长期待摊费用</t>
  </si>
  <si>
    <t>盈余公积</t>
  </si>
  <si>
    <t>递延所得税资产</t>
  </si>
  <si>
    <t>未分配利润</t>
  </si>
  <si>
    <t>总资产周转率=营业收入/平均资产总额</t>
  </si>
  <si>
    <t>其他非流动资产</t>
  </si>
  <si>
    <t>少数股东权益</t>
  </si>
  <si>
    <t>平均资产总额</t>
  </si>
  <si>
    <t>非流动资产合计</t>
  </si>
  <si>
    <t>所有者权益合计</t>
  </si>
  <si>
    <t>资产总计</t>
  </si>
  <si>
    <t>损益表（月报）</t>
  </si>
  <si>
    <t>损益表（年报）</t>
  </si>
  <si>
    <t>项目</t>
  </si>
  <si>
    <t>本月数</t>
  </si>
  <si>
    <t>本年累计数</t>
  </si>
  <si>
    <t>本年金额</t>
  </si>
  <si>
    <t>上年金额</t>
  </si>
  <si>
    <t>一、营业收入</t>
  </si>
  <si>
    <t>减：营业成本</t>
  </si>
  <si>
    <t xml:space="preserve">    营业税金及附加</t>
  </si>
  <si>
    <t xml:space="preserve">    销售费用</t>
  </si>
  <si>
    <t xml:space="preserve">    管理费用</t>
  </si>
  <si>
    <t xml:space="preserve">    财务费用</t>
  </si>
  <si>
    <t xml:space="preserve">    资产减值损失</t>
  </si>
  <si>
    <t>加：公允价值变动收益
（损失以“-”号填列</t>
  </si>
  <si>
    <t xml:space="preserve">    投资收益</t>
  </si>
  <si>
    <t xml:space="preserve">    其中：对联营企业和合营企业的投资收益</t>
  </si>
  <si>
    <t>二、营业利润（亏损以“-”号填列）</t>
  </si>
  <si>
    <t>加：营业外收入</t>
  </si>
  <si>
    <t xml:space="preserve">    补贴收入</t>
  </si>
  <si>
    <t>减：营业外支出</t>
  </si>
  <si>
    <t>其中：非流动资产处理损失</t>
  </si>
  <si>
    <t>三、利润总额（亏损总额以“-”号填列）</t>
  </si>
  <si>
    <t>减：所得税费用</t>
  </si>
  <si>
    <t>四、净利润（净亏损以“-”号填列</t>
  </si>
  <si>
    <t>现金流量表</t>
  </si>
  <si>
    <t>编制单位</t>
  </si>
  <si>
    <t>行次</t>
  </si>
  <si>
    <t>金额</t>
  </si>
  <si>
    <t>补充资料</t>
  </si>
  <si>
    <t>一、经营活动产生的现金流量：</t>
  </si>
  <si>
    <t>1、将净利润调节为经营活动现金流量：</t>
  </si>
  <si>
    <t xml:space="preserve">    销售商品、提供劳务收到的现金</t>
  </si>
  <si>
    <t xml:space="preserve">    净利润</t>
  </si>
  <si>
    <t xml:space="preserve">    收到的税费返还</t>
  </si>
  <si>
    <t xml:space="preserve">    加：计提的资产减值准备</t>
  </si>
  <si>
    <t xml:space="preserve">    收到的的其他与经营活动有关的现金</t>
  </si>
  <si>
    <t xml:space="preserve">        固定资产折旧</t>
  </si>
  <si>
    <t>现金流入小计</t>
  </si>
  <si>
    <t xml:space="preserve">        无形资产摊销</t>
  </si>
  <si>
    <t xml:space="preserve">    购买商品、接受劳务支付的现金</t>
  </si>
  <si>
    <t xml:space="preserve">        长期待摊费用摊销</t>
  </si>
  <si>
    <t xml:space="preserve">    支付给职工以及为职工支付的现金</t>
  </si>
  <si>
    <t xml:space="preserve">        待摊费用减少（减：增加）</t>
  </si>
  <si>
    <t xml:space="preserve">    支付的各项税费</t>
  </si>
  <si>
    <t xml:space="preserve">        预提费用增加（减：减少）</t>
  </si>
  <si>
    <t xml:space="preserve">    支付的其他与经营活动有关的现金</t>
  </si>
  <si>
    <t xml:space="preserve">        处置固定资产、无形资产和其他长期资产的损失（减：收益）</t>
  </si>
  <si>
    <t>现金流出小计</t>
  </si>
  <si>
    <t xml:space="preserve">        固定资产报废损失</t>
  </si>
  <si>
    <t xml:space="preserve">    经营活动产生的现金流量净额</t>
  </si>
  <si>
    <t xml:space="preserve">        财务费用</t>
  </si>
  <si>
    <t>二、投资活动产生的现金流量：</t>
  </si>
  <si>
    <t xml:space="preserve">        投资损失（减：收益）</t>
  </si>
  <si>
    <t xml:space="preserve">    收回投资所收到的现金</t>
  </si>
  <si>
    <t xml:space="preserve">        递延税款贷项（减：借项）</t>
  </si>
  <si>
    <t xml:space="preserve">    取得投资收益所收到的现金</t>
  </si>
  <si>
    <t xml:space="preserve">        存货的减少（减：增加）</t>
  </si>
  <si>
    <t xml:space="preserve">    处置固定资产、无形资产和其他长期资产所收回的现金净额</t>
  </si>
  <si>
    <t xml:space="preserve">        经营性应收项目的减少（减：增加）</t>
  </si>
  <si>
    <t xml:space="preserve">    收到的其他与投资活动有关的现金</t>
  </si>
  <si>
    <t xml:space="preserve">        经营性应付项目的增加（减：减少）</t>
  </si>
  <si>
    <t xml:space="preserve">        其他</t>
  </si>
  <si>
    <t xml:space="preserve">    购建固定资产、无形资产和其他长期资产所支付的现金</t>
  </si>
  <si>
    <t xml:space="preserve">    投资所支付的现金</t>
  </si>
  <si>
    <t>2、不涉及现金收支的投资和筹资活动：</t>
  </si>
  <si>
    <t xml:space="preserve">    支付的其他与投资活动有关的现金</t>
  </si>
  <si>
    <t xml:space="preserve">    债务转为资本</t>
  </si>
  <si>
    <t xml:space="preserve">    一年内到期的可转换公司债券</t>
  </si>
  <si>
    <t xml:space="preserve">    投资活动产生的现金流量净额</t>
  </si>
  <si>
    <t xml:space="preserve">    融资租入固定资产</t>
  </si>
  <si>
    <t>三、筹资活动产生的现金流量：</t>
  </si>
  <si>
    <t>3、现金及现金等价物净增加情况：</t>
  </si>
  <si>
    <t xml:space="preserve">    吸收投资所收到的现金</t>
  </si>
  <si>
    <t xml:space="preserve">    现金的期末余额</t>
  </si>
  <si>
    <t xml:space="preserve">    借款所收到的现金</t>
  </si>
  <si>
    <t xml:space="preserve">    减：现金的期初余额</t>
  </si>
  <si>
    <t xml:space="preserve">    收到的其他与筹资活动活动有关的现金</t>
  </si>
  <si>
    <t xml:space="preserve">    加：现金等价物的期末余额</t>
  </si>
  <si>
    <t xml:space="preserve">    减：现金等价物的期初余额</t>
  </si>
  <si>
    <t xml:space="preserve">    偿还债务所支付的现金</t>
  </si>
  <si>
    <t xml:space="preserve">    现金及现金等价物净增加额</t>
  </si>
  <si>
    <t xml:space="preserve">    分配股利、利润或偿付利息所支付的现金</t>
  </si>
  <si>
    <t xml:space="preserve">    支付的其他与筹资活动有关的现金</t>
  </si>
  <si>
    <t xml:space="preserve">    筹资活动产生的现金流量净额</t>
  </si>
  <si>
    <t>四、汇率变动对现金的影响</t>
  </si>
  <si>
    <t>五、现金及现金等价物净增加额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</si>
</sst>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%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NumberFormat="1" applyFont="1" applyProtection="1">
      <alignment vertical="center"/>
      <protection locked="0"/>
    </xf>
    <xf numFmtId="0" fontId="0" fillId="0" borderId="0" xfId="0" applyNumberFormat="1" applyProtection="1">
      <alignment vertical="center"/>
      <protection locked="0"/>
    </xf>
    <xf numFmtId="0" fontId="1" fillId="0" borderId="0" xfId="0" applyNumberFormat="1" applyFont="1" applyProtection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Border="1" applyProtection="1">
      <alignment vertical="center"/>
      <protection locked="0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wrapText="1"/>
    </xf>
    <xf numFmtId="0" fontId="2" fillId="0" borderId="2" xfId="0" applyNumberFormat="1" applyFont="1" applyBorder="1" applyProtection="1">
      <alignment vertical="center"/>
      <protection locked="0"/>
    </xf>
    <xf numFmtId="0" fontId="1" fillId="0" borderId="1" xfId="0" applyNumberFormat="1" applyFont="1" applyBorder="1" applyProtection="1">
      <alignment vertical="center"/>
    </xf>
    <xf numFmtId="0" fontId="1" fillId="0" borderId="1" xfId="0" applyNumberFormat="1" applyFont="1" applyBorder="1" applyProtection="1">
      <alignment vertical="center"/>
      <protection locked="0"/>
    </xf>
    <xf numFmtId="4" fontId="3" fillId="0" borderId="1" xfId="0" applyNumberFormat="1" applyFont="1" applyBorder="1" applyAlignment="1">
      <alignment horizontal="right" wrapText="1"/>
    </xf>
    <xf numFmtId="0" fontId="1" fillId="0" borderId="2" xfId="0" applyNumberFormat="1" applyFont="1" applyBorder="1" applyProtection="1">
      <alignment vertical="center"/>
      <protection locked="0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76" fontId="3" fillId="0" borderId="1" xfId="11" applyNumberFormat="1" applyFont="1" applyBorder="1" applyAlignment="1">
      <alignment horizontal="right" wrapText="1"/>
    </xf>
    <xf numFmtId="4" fontId="3" fillId="0" borderId="1" xfId="0" applyNumberFormat="1" applyFont="1" applyBorder="1" applyAlignment="1">
      <alignment horizontal="right" wrapText="1"/>
    </xf>
    <xf numFmtId="4" fontId="4" fillId="0" borderId="1" xfId="0" applyNumberFormat="1" applyFont="1" applyBorder="1" applyAlignment="1">
      <alignment horizontal="right" wrapText="1"/>
    </xf>
    <xf numFmtId="0" fontId="2" fillId="2" borderId="1" xfId="0" applyNumberFormat="1" applyFont="1" applyFill="1" applyBorder="1" applyAlignment="1" applyProtection="1">
      <alignment horizontal="left" vertical="center"/>
    </xf>
    <xf numFmtId="0" fontId="1" fillId="0" borderId="1" xfId="0" applyNumberFormat="1" applyFont="1" applyBorder="1" applyProtection="1">
      <alignment vertical="center"/>
      <protection locked="0"/>
    </xf>
    <xf numFmtId="0" fontId="2" fillId="2" borderId="1" xfId="0" applyNumberFormat="1" applyFont="1" applyFill="1" applyBorder="1" applyProtection="1">
      <alignment vertical="center"/>
    </xf>
    <xf numFmtId="0" fontId="1" fillId="0" borderId="1" xfId="0" applyNumberFormat="1" applyFont="1" applyBorder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2"/>
  <sheetViews>
    <sheetView tabSelected="1" topLeftCell="A5" workbookViewId="0">
      <selection activeCell="H10" sqref="H10"/>
    </sheetView>
  </sheetViews>
  <sheetFormatPr defaultColWidth="9" defaultRowHeight="12"/>
  <cols>
    <col min="1" max="1" width="19" style="14" customWidth="1"/>
    <col min="2" max="2" width="12.2166666666667" style="14" customWidth="1"/>
    <col min="3" max="3" width="12.5" style="14" customWidth="1"/>
    <col min="4" max="4" width="18.875" style="14" customWidth="1"/>
    <col min="5" max="5" width="12.5" style="14" customWidth="1"/>
    <col min="6" max="6" width="12.075" style="14" customWidth="1"/>
    <col min="7" max="7" width="9" style="14"/>
    <col min="8" max="8" width="11.375" style="14" customWidth="1"/>
    <col min="9" max="9" width="12.3583333333333" style="14" customWidth="1"/>
    <col min="10" max="10" width="15.275" style="14" customWidth="1"/>
    <col min="11" max="11" width="12.6416666666667" style="14" customWidth="1"/>
    <col min="12" max="12" width="13.625" style="14" customWidth="1"/>
    <col min="13" max="13" width="12.9166666666667" style="14" customWidth="1"/>
    <col min="14" max="14" width="10.8333333333333" style="14" customWidth="1"/>
    <col min="15" max="16383" width="9" style="14"/>
    <col min="16384" max="16384" width="9" style="15"/>
  </cols>
  <sheetData>
    <row r="1" spans="1:1">
      <c r="A1" s="14" t="s">
        <v>0</v>
      </c>
    </row>
    <row r="2" spans="1:1">
      <c r="A2" s="14" t="s">
        <v>1</v>
      </c>
    </row>
    <row r="3" spans="1:1">
      <c r="A3" s="14" t="s">
        <v>2</v>
      </c>
    </row>
    <row r="4" spans="1:14">
      <c r="A4" s="14" t="s">
        <v>3</v>
      </c>
      <c r="H4" s="16" t="s">
        <v>4</v>
      </c>
      <c r="I4" s="16"/>
      <c r="J4" s="16"/>
      <c r="K4" s="16"/>
      <c r="L4" s="16"/>
      <c r="M4" s="16"/>
      <c r="N4" s="16"/>
    </row>
    <row r="5" spans="1:14">
      <c r="A5" s="17" t="s">
        <v>5</v>
      </c>
      <c r="B5" s="17" t="s">
        <v>6</v>
      </c>
      <c r="C5" s="17" t="s">
        <v>7</v>
      </c>
      <c r="D5" s="17" t="s">
        <v>8</v>
      </c>
      <c r="E5" s="17" t="s">
        <v>6</v>
      </c>
      <c r="F5" s="17" t="s">
        <v>7</v>
      </c>
      <c r="H5" s="18" t="s">
        <v>9</v>
      </c>
      <c r="I5" s="18" t="s">
        <v>10</v>
      </c>
      <c r="J5" s="18" t="s">
        <v>11</v>
      </c>
      <c r="K5" s="18" t="s">
        <v>10</v>
      </c>
      <c r="L5" s="18" t="s">
        <v>12</v>
      </c>
      <c r="M5" s="18" t="s">
        <v>10</v>
      </c>
      <c r="N5" s="16"/>
    </row>
    <row r="6" ht="12.75" spans="1:14">
      <c r="A6" s="19" t="s">
        <v>13</v>
      </c>
      <c r="B6" s="20"/>
      <c r="C6" s="21"/>
      <c r="D6" s="22" t="s">
        <v>14</v>
      </c>
      <c r="E6" s="20"/>
      <c r="F6" s="21"/>
      <c r="H6" s="23" t="s">
        <v>15</v>
      </c>
      <c r="I6" s="30">
        <f>H13</f>
        <v>0.714734904665237</v>
      </c>
      <c r="J6" s="23" t="s">
        <v>16</v>
      </c>
      <c r="K6" s="30">
        <f>H22</f>
        <v>0.411583403879496</v>
      </c>
      <c r="L6" s="23" t="s">
        <v>17</v>
      </c>
      <c r="M6" s="31">
        <f>H31</f>
        <v>534.943687219271</v>
      </c>
      <c r="N6" s="16"/>
    </row>
    <row r="7" ht="12.75" spans="1:14">
      <c r="A7" s="24" t="s">
        <v>18</v>
      </c>
      <c r="B7" s="25">
        <v>72265114.54</v>
      </c>
      <c r="C7" s="25">
        <v>9381715.86</v>
      </c>
      <c r="D7" s="26" t="s">
        <v>19</v>
      </c>
      <c r="E7" s="25">
        <v>20000000</v>
      </c>
      <c r="F7" s="27" t="s">
        <v>20</v>
      </c>
      <c r="H7" s="23" t="s">
        <v>21</v>
      </c>
      <c r="I7" s="31">
        <f>H16</f>
        <v>1.38223223974187</v>
      </c>
      <c r="J7" s="23" t="s">
        <v>22</v>
      </c>
      <c r="K7" s="30">
        <f>H25</f>
        <v>1.38388932891395</v>
      </c>
      <c r="L7" s="23" t="s">
        <v>23</v>
      </c>
      <c r="M7" s="31">
        <f>H34</f>
        <v>0.672968031217158</v>
      </c>
      <c r="N7" s="16"/>
    </row>
    <row r="8" ht="12.75" spans="1:14">
      <c r="A8" s="24" t="s">
        <v>24</v>
      </c>
      <c r="B8" s="27" t="s">
        <v>20</v>
      </c>
      <c r="C8" s="28" t="s">
        <v>20</v>
      </c>
      <c r="D8" s="26" t="s">
        <v>25</v>
      </c>
      <c r="E8" s="27" t="s">
        <v>20</v>
      </c>
      <c r="F8" s="27" t="s">
        <v>20</v>
      </c>
      <c r="H8" s="23" t="s">
        <v>26</v>
      </c>
      <c r="I8" s="31">
        <f>H19</f>
        <v>1.38223223974187</v>
      </c>
      <c r="J8" s="23" t="s">
        <v>27</v>
      </c>
      <c r="K8" s="30">
        <f>H28</f>
        <v>0.36534575881761</v>
      </c>
      <c r="L8" s="23" t="s">
        <v>28</v>
      </c>
      <c r="M8" s="31">
        <f>H37</f>
        <v>1.12655859263709</v>
      </c>
      <c r="N8" s="16"/>
    </row>
    <row r="9" ht="12.75" spans="1:14">
      <c r="A9" s="24" t="s">
        <v>29</v>
      </c>
      <c r="B9" s="27" t="s">
        <v>20</v>
      </c>
      <c r="C9" s="28" t="s">
        <v>20</v>
      </c>
      <c r="D9" s="26" t="s">
        <v>30</v>
      </c>
      <c r="E9" s="27" t="s">
        <v>20</v>
      </c>
      <c r="F9" s="27" t="s">
        <v>20</v>
      </c>
      <c r="H9" s="16"/>
      <c r="I9" s="16"/>
      <c r="J9" s="16"/>
      <c r="K9" s="16"/>
      <c r="L9" s="16"/>
      <c r="M9" s="16"/>
      <c r="N9" s="16"/>
    </row>
    <row r="10" ht="13.5" spans="1:14">
      <c r="A10" s="24" t="s">
        <v>31</v>
      </c>
      <c r="B10" s="25">
        <v>10000</v>
      </c>
      <c r="C10" s="29">
        <v>377181.91</v>
      </c>
      <c r="D10" s="26" t="s">
        <v>32</v>
      </c>
      <c r="E10" s="27" t="s">
        <v>20</v>
      </c>
      <c r="F10" s="27" t="s">
        <v>20</v>
      </c>
      <c r="H10" s="16" t="s">
        <v>33</v>
      </c>
      <c r="I10" s="16"/>
      <c r="J10" s="16"/>
      <c r="K10" s="16"/>
      <c r="L10" s="16"/>
      <c r="M10" s="16"/>
      <c r="N10" s="16"/>
    </row>
    <row r="11" ht="13.5" spans="1:14">
      <c r="A11" s="24" t="s">
        <v>34</v>
      </c>
      <c r="B11" s="25">
        <v>3495254.08</v>
      </c>
      <c r="C11" s="29">
        <v>1297740.23</v>
      </c>
      <c r="D11" s="26" t="s">
        <v>35</v>
      </c>
      <c r="E11" s="25">
        <v>259271.82</v>
      </c>
      <c r="F11" s="25">
        <v>229902.91</v>
      </c>
      <c r="H11" s="16" t="s">
        <v>36</v>
      </c>
      <c r="I11" s="16"/>
      <c r="J11" s="16"/>
      <c r="K11" s="16"/>
      <c r="L11" s="16"/>
      <c r="M11" s="16"/>
      <c r="N11" s="16"/>
    </row>
    <row r="12" ht="12.75" spans="1:14">
      <c r="A12" s="24" t="s">
        <v>37</v>
      </c>
      <c r="B12" s="27" t="s">
        <v>20</v>
      </c>
      <c r="C12" s="28" t="s">
        <v>20</v>
      </c>
      <c r="D12" s="26" t="s">
        <v>38</v>
      </c>
      <c r="E12" s="25">
        <v>2192826.59</v>
      </c>
      <c r="F12" s="25">
        <v>1109733.55</v>
      </c>
      <c r="H12" s="18" t="s">
        <v>15</v>
      </c>
      <c r="I12" s="18" t="s">
        <v>39</v>
      </c>
      <c r="J12" s="18" t="s">
        <v>40</v>
      </c>
      <c r="K12" s="16"/>
      <c r="L12" s="16"/>
      <c r="M12" s="16"/>
      <c r="N12" s="16"/>
    </row>
    <row r="13" ht="12.75" spans="1:14">
      <c r="A13" s="24" t="s">
        <v>41</v>
      </c>
      <c r="B13" s="27" t="s">
        <v>20</v>
      </c>
      <c r="C13" s="28" t="s">
        <v>20</v>
      </c>
      <c r="D13" s="26" t="s">
        <v>42</v>
      </c>
      <c r="E13" s="25">
        <v>7442299.68</v>
      </c>
      <c r="F13" s="25">
        <v>306813.6</v>
      </c>
      <c r="H13" s="30">
        <f>I13/J13</f>
        <v>0.714734904665237</v>
      </c>
      <c r="I13" s="31">
        <f>$E$29</f>
        <v>116058713.65</v>
      </c>
      <c r="J13" s="31">
        <f>$B$38</f>
        <v>162380083.71</v>
      </c>
      <c r="K13" s="16"/>
      <c r="L13" s="16"/>
      <c r="M13" s="16"/>
      <c r="N13" s="16"/>
    </row>
    <row r="14" ht="12.75" spans="1:14">
      <c r="A14" s="24" t="s">
        <v>43</v>
      </c>
      <c r="B14" s="25">
        <v>83617840.57</v>
      </c>
      <c r="C14" s="29">
        <v>8883406.53</v>
      </c>
      <c r="D14" s="26" t="s">
        <v>44</v>
      </c>
      <c r="E14" s="27" t="s">
        <v>20</v>
      </c>
      <c r="F14" s="27" t="s">
        <v>20</v>
      </c>
      <c r="H14" s="16" t="s">
        <v>45</v>
      </c>
      <c r="I14" s="16"/>
      <c r="J14" s="16"/>
      <c r="K14" s="16"/>
      <c r="L14" s="16"/>
      <c r="M14" s="16"/>
      <c r="N14" s="16"/>
    </row>
    <row r="15" ht="12.75" spans="1:14">
      <c r="A15" s="24" t="s">
        <v>46</v>
      </c>
      <c r="B15" s="27" t="s">
        <v>20</v>
      </c>
      <c r="C15" s="28" t="s">
        <v>20</v>
      </c>
      <c r="D15" s="26" t="s">
        <v>47</v>
      </c>
      <c r="E15" s="27" t="s">
        <v>20</v>
      </c>
      <c r="F15" s="27" t="s">
        <v>20</v>
      </c>
      <c r="H15" s="18" t="s">
        <v>21</v>
      </c>
      <c r="I15" s="33" t="s">
        <v>48</v>
      </c>
      <c r="J15" s="18" t="s">
        <v>49</v>
      </c>
      <c r="K15" s="16"/>
      <c r="L15" s="16"/>
      <c r="M15" s="16"/>
      <c r="N15" s="16"/>
    </row>
    <row r="16" ht="12.75" spans="1:14">
      <c r="A16" s="24" t="s">
        <v>50</v>
      </c>
      <c r="B16" s="27" t="s">
        <v>20</v>
      </c>
      <c r="C16" s="28" t="s">
        <v>20</v>
      </c>
      <c r="D16" s="26" t="s">
        <v>51</v>
      </c>
      <c r="E16" s="25">
        <v>85315258.96</v>
      </c>
      <c r="F16" s="25">
        <v>11467588.24</v>
      </c>
      <c r="H16" s="31">
        <f>I16/J16</f>
        <v>1.38223223974187</v>
      </c>
      <c r="I16" s="31">
        <f>$B$18</f>
        <v>160420095.71</v>
      </c>
      <c r="J16" s="31">
        <f>$E$19</f>
        <v>116058713.65</v>
      </c>
      <c r="K16" s="16"/>
      <c r="L16" s="16"/>
      <c r="M16" s="16"/>
      <c r="N16" s="16"/>
    </row>
    <row r="17" ht="12.75" spans="1:14">
      <c r="A17" s="24" t="s">
        <v>52</v>
      </c>
      <c r="B17" s="25">
        <v>1031886.52</v>
      </c>
      <c r="C17" s="27" t="s">
        <v>20</v>
      </c>
      <c r="D17" s="26" t="s">
        <v>53</v>
      </c>
      <c r="E17" s="27" t="s">
        <v>20</v>
      </c>
      <c r="F17" s="27" t="s">
        <v>20</v>
      </c>
      <c r="H17" s="16" t="s">
        <v>54</v>
      </c>
      <c r="I17" s="16"/>
      <c r="J17" s="16"/>
      <c r="K17" s="16"/>
      <c r="L17" s="16"/>
      <c r="M17" s="16"/>
      <c r="N17" s="16"/>
    </row>
    <row r="18" ht="12.75" spans="1:14">
      <c r="A18" s="19" t="s">
        <v>48</v>
      </c>
      <c r="B18" s="32">
        <v>160420095.71</v>
      </c>
      <c r="C18" s="32">
        <v>19940044.53</v>
      </c>
      <c r="D18" s="26" t="s">
        <v>55</v>
      </c>
      <c r="E18" s="25">
        <v>849056.6</v>
      </c>
      <c r="F18" s="27" t="s">
        <v>20</v>
      </c>
      <c r="H18" s="18" t="s">
        <v>26</v>
      </c>
      <c r="I18" s="18" t="s">
        <v>56</v>
      </c>
      <c r="J18" s="18" t="s">
        <v>57</v>
      </c>
      <c r="K18" s="18" t="s">
        <v>58</v>
      </c>
      <c r="L18" s="18" t="s">
        <v>46</v>
      </c>
      <c r="M18" s="16"/>
      <c r="N18" s="16"/>
    </row>
    <row r="19" ht="12.75" spans="1:14">
      <c r="A19" s="19" t="s">
        <v>59</v>
      </c>
      <c r="B19" s="21"/>
      <c r="C19" s="21"/>
      <c r="D19" s="22" t="s">
        <v>49</v>
      </c>
      <c r="E19" s="32">
        <v>116058713.65</v>
      </c>
      <c r="F19" s="32">
        <v>13114038.3</v>
      </c>
      <c r="H19" s="31">
        <f>I19/J19</f>
        <v>1.38223223974187</v>
      </c>
      <c r="I19" s="31">
        <f>$K$19-$L$19</f>
        <v>160420095.71</v>
      </c>
      <c r="J19" s="31">
        <f>E19</f>
        <v>116058713.65</v>
      </c>
      <c r="K19" s="31">
        <f>B18</f>
        <v>160420095.71</v>
      </c>
      <c r="L19" s="23">
        <f>IF(COUNT(B15),B15,0)</f>
        <v>0</v>
      </c>
      <c r="M19" s="16"/>
      <c r="N19" s="16"/>
    </row>
    <row r="20" ht="12.75" spans="1:14">
      <c r="A20" s="24" t="s">
        <v>60</v>
      </c>
      <c r="B20" s="27" t="s">
        <v>20</v>
      </c>
      <c r="C20" s="27" t="s">
        <v>20</v>
      </c>
      <c r="D20" s="22" t="s">
        <v>61</v>
      </c>
      <c r="E20" s="21"/>
      <c r="F20" s="21"/>
      <c r="H20" s="16" t="s">
        <v>62</v>
      </c>
      <c r="I20" s="16"/>
      <c r="J20" s="16"/>
      <c r="K20" s="16"/>
      <c r="L20" s="16"/>
      <c r="N20" s="16"/>
    </row>
    <row r="21" ht="12.75" spans="1:14">
      <c r="A21" s="24" t="s">
        <v>63</v>
      </c>
      <c r="B21" s="27" t="s">
        <v>20</v>
      </c>
      <c r="C21" s="27" t="s">
        <v>20</v>
      </c>
      <c r="D21" s="26" t="s">
        <v>64</v>
      </c>
      <c r="E21" s="27" t="s">
        <v>20</v>
      </c>
      <c r="F21" s="27" t="s">
        <v>20</v>
      </c>
      <c r="H21" s="18" t="s">
        <v>16</v>
      </c>
      <c r="I21" s="18" t="s">
        <v>65</v>
      </c>
      <c r="J21" s="18" t="s">
        <v>66</v>
      </c>
      <c r="K21" s="18" t="s">
        <v>67</v>
      </c>
      <c r="L21" s="18" t="s">
        <v>68</v>
      </c>
      <c r="N21" s="16"/>
    </row>
    <row r="22" ht="12.75" spans="1:14">
      <c r="A22" s="24" t="s">
        <v>69</v>
      </c>
      <c r="B22" s="27" t="s">
        <v>20</v>
      </c>
      <c r="C22" s="27" t="s">
        <v>20</v>
      </c>
      <c r="D22" s="26" t="s">
        <v>70</v>
      </c>
      <c r="E22" s="27" t="s">
        <v>20</v>
      </c>
      <c r="F22" s="27" t="s">
        <v>20</v>
      </c>
      <c r="H22" s="30">
        <f>I22/J22</f>
        <v>0.411583403879496</v>
      </c>
      <c r="I22" s="31">
        <f>C62</f>
        <v>37835301.51</v>
      </c>
      <c r="J22" s="31">
        <f>AVERAGE(K22,L22)</f>
        <v>91926207.795</v>
      </c>
      <c r="K22" s="31">
        <f>B38</f>
        <v>162380083.71</v>
      </c>
      <c r="L22" s="31">
        <f>C38</f>
        <v>21472331.88</v>
      </c>
      <c r="N22" s="16"/>
    </row>
    <row r="23" ht="12.75" spans="1:14">
      <c r="A23" s="24" t="s">
        <v>71</v>
      </c>
      <c r="B23" s="27" t="s">
        <v>20</v>
      </c>
      <c r="C23" s="27" t="s">
        <v>20</v>
      </c>
      <c r="D23" s="26" t="s">
        <v>72</v>
      </c>
      <c r="E23" s="27" t="s">
        <v>20</v>
      </c>
      <c r="F23" s="27" t="s">
        <v>20</v>
      </c>
      <c r="H23" s="16" t="s">
        <v>73</v>
      </c>
      <c r="I23" s="16"/>
      <c r="J23" s="16"/>
      <c r="K23" s="16"/>
      <c r="L23" s="16"/>
      <c r="N23" s="16"/>
    </row>
    <row r="24" ht="12.75" spans="1:14">
      <c r="A24" s="24" t="s">
        <v>74</v>
      </c>
      <c r="B24" s="27" t="s">
        <v>20</v>
      </c>
      <c r="C24" s="27" t="s">
        <v>20</v>
      </c>
      <c r="D24" s="26" t="s">
        <v>75</v>
      </c>
      <c r="E24" s="27" t="s">
        <v>20</v>
      </c>
      <c r="F24" s="27" t="s">
        <v>20</v>
      </c>
      <c r="H24" s="18" t="s">
        <v>22</v>
      </c>
      <c r="I24" s="18" t="s">
        <v>65</v>
      </c>
      <c r="J24" s="18" t="s">
        <v>76</v>
      </c>
      <c r="K24" s="18" t="s">
        <v>77</v>
      </c>
      <c r="L24" s="18" t="s">
        <v>78</v>
      </c>
      <c r="N24" s="16"/>
    </row>
    <row r="25" ht="12.75" spans="1:14">
      <c r="A25" s="24" t="s">
        <v>79</v>
      </c>
      <c r="B25" s="25">
        <v>1289999.75</v>
      </c>
      <c r="C25" s="25">
        <v>1014619.07</v>
      </c>
      <c r="D25" s="26" t="s">
        <v>80</v>
      </c>
      <c r="E25" s="27" t="s">
        <v>20</v>
      </c>
      <c r="F25" s="27" t="s">
        <v>20</v>
      </c>
      <c r="H25" s="31">
        <f>I25/J25</f>
        <v>1.38388932891395</v>
      </c>
      <c r="I25" s="31">
        <f>C62</f>
        <v>37835301.51</v>
      </c>
      <c r="J25" s="31">
        <f>AVERAGE(K25,L25)</f>
        <v>27339831.82</v>
      </c>
      <c r="K25" s="31">
        <f>E37</f>
        <v>46321370.06</v>
      </c>
      <c r="L25" s="31">
        <f>F37</f>
        <v>8358293.58</v>
      </c>
      <c r="N25" s="16"/>
    </row>
    <row r="26" ht="12.75" spans="1:14">
      <c r="A26" s="24" t="s">
        <v>81</v>
      </c>
      <c r="B26" s="27" t="s">
        <v>20</v>
      </c>
      <c r="C26" s="27" t="s">
        <v>20</v>
      </c>
      <c r="D26" s="26" t="s">
        <v>82</v>
      </c>
      <c r="E26" s="27" t="s">
        <v>20</v>
      </c>
      <c r="F26" s="27" t="s">
        <v>20</v>
      </c>
      <c r="H26" s="16" t="s">
        <v>83</v>
      </c>
      <c r="I26" s="16"/>
      <c r="J26" s="16"/>
      <c r="K26" s="16"/>
      <c r="L26" s="16"/>
      <c r="N26" s="16"/>
    </row>
    <row r="27" ht="12.75" spans="1:14">
      <c r="A27" s="24" t="s">
        <v>84</v>
      </c>
      <c r="B27" s="27" t="s">
        <v>20</v>
      </c>
      <c r="C27" s="27" t="s">
        <v>20</v>
      </c>
      <c r="D27" s="26" t="s">
        <v>85</v>
      </c>
      <c r="E27" s="27" t="s">
        <v>20</v>
      </c>
      <c r="F27" s="27" t="s">
        <v>20</v>
      </c>
      <c r="H27" s="18" t="s">
        <v>27</v>
      </c>
      <c r="I27" s="18" t="s">
        <v>65</v>
      </c>
      <c r="J27" s="18" t="s">
        <v>86</v>
      </c>
      <c r="K27" s="16"/>
      <c r="L27" s="16"/>
      <c r="N27" s="16"/>
    </row>
    <row r="28" ht="12.75" spans="1:14">
      <c r="A28" s="24" t="s">
        <v>87</v>
      </c>
      <c r="B28" s="27" t="s">
        <v>20</v>
      </c>
      <c r="C28" s="27" t="s">
        <v>20</v>
      </c>
      <c r="D28" s="22" t="s">
        <v>88</v>
      </c>
      <c r="E28" s="27" t="s">
        <v>20</v>
      </c>
      <c r="F28" s="27" t="s">
        <v>20</v>
      </c>
      <c r="H28" s="30">
        <f>I28/J28</f>
        <v>0.36534575881761</v>
      </c>
      <c r="I28" s="31">
        <f>C62</f>
        <v>37835301.51</v>
      </c>
      <c r="J28" s="31">
        <f>C45</f>
        <v>103560259.28</v>
      </c>
      <c r="K28" s="16"/>
      <c r="L28" s="16"/>
      <c r="N28" s="16"/>
    </row>
    <row r="29" ht="12.75" spans="1:14">
      <c r="A29" s="24" t="s">
        <v>89</v>
      </c>
      <c r="B29" s="27" t="s">
        <v>20</v>
      </c>
      <c r="C29" s="27" t="s">
        <v>20</v>
      </c>
      <c r="D29" s="22" t="s">
        <v>39</v>
      </c>
      <c r="E29" s="32">
        <v>116058713.65</v>
      </c>
      <c r="F29" s="32">
        <v>13114038.3</v>
      </c>
      <c r="H29" s="16" t="s">
        <v>90</v>
      </c>
      <c r="I29" s="16"/>
      <c r="J29" s="16"/>
      <c r="K29" s="16"/>
      <c r="N29" s="16"/>
    </row>
    <row r="30" ht="12.75" spans="1:12">
      <c r="A30" s="24" t="s">
        <v>91</v>
      </c>
      <c r="B30" s="27" t="s">
        <v>20</v>
      </c>
      <c r="C30" s="27" t="s">
        <v>20</v>
      </c>
      <c r="D30" s="22" t="s">
        <v>92</v>
      </c>
      <c r="E30" s="21"/>
      <c r="F30" s="21"/>
      <c r="H30" s="18" t="s">
        <v>17</v>
      </c>
      <c r="I30" s="18" t="s">
        <v>86</v>
      </c>
      <c r="J30" s="33" t="s">
        <v>93</v>
      </c>
      <c r="K30" s="18" t="s">
        <v>94</v>
      </c>
      <c r="L30" s="18" t="s">
        <v>95</v>
      </c>
    </row>
    <row r="31" ht="12.75" spans="1:12">
      <c r="A31" s="24" t="s">
        <v>96</v>
      </c>
      <c r="B31" s="27" t="s">
        <v>20</v>
      </c>
      <c r="C31" s="27" t="s">
        <v>20</v>
      </c>
      <c r="D31" s="26" t="s">
        <v>97</v>
      </c>
      <c r="E31" s="25">
        <v>1655552.75</v>
      </c>
      <c r="F31" s="29">
        <v>1527777.78</v>
      </c>
      <c r="H31" s="31">
        <f>I31/J31</f>
        <v>534.943687219271</v>
      </c>
      <c r="I31" s="31">
        <f>C45</f>
        <v>103560259.28</v>
      </c>
      <c r="J31" s="31">
        <f>AVERAGE(K31,L31)</f>
        <v>193590.955</v>
      </c>
      <c r="K31" s="31">
        <f>B10</f>
        <v>10000</v>
      </c>
      <c r="L31" s="31">
        <f>C10</f>
        <v>377181.91</v>
      </c>
    </row>
    <row r="32" ht="12.75" spans="1:12">
      <c r="A32" s="24" t="s">
        <v>98</v>
      </c>
      <c r="B32" s="27" t="s">
        <v>20</v>
      </c>
      <c r="C32" s="27" t="s">
        <v>20</v>
      </c>
      <c r="D32" s="26" t="s">
        <v>99</v>
      </c>
      <c r="E32" s="25">
        <v>20159480.01</v>
      </c>
      <c r="F32" s="29">
        <v>20159480.01</v>
      </c>
      <c r="H32" s="16" t="s">
        <v>100</v>
      </c>
      <c r="I32" s="16"/>
      <c r="J32" s="16"/>
      <c r="K32" s="16"/>
      <c r="L32" s="16"/>
    </row>
    <row r="33" ht="12.75" spans="1:12">
      <c r="A33" s="24" t="s">
        <v>101</v>
      </c>
      <c r="B33" s="27" t="s">
        <v>20</v>
      </c>
      <c r="C33" s="27" t="s">
        <v>20</v>
      </c>
      <c r="D33" s="26" t="s">
        <v>102</v>
      </c>
      <c r="E33" s="27" t="s">
        <v>20</v>
      </c>
      <c r="F33" s="27" t="s">
        <v>20</v>
      </c>
      <c r="H33" s="33" t="s">
        <v>23</v>
      </c>
      <c r="I33" s="33" t="s">
        <v>17</v>
      </c>
      <c r="J33" s="16"/>
      <c r="K33" s="16"/>
      <c r="L33" s="16"/>
    </row>
    <row r="34" ht="12.75" spans="1:12">
      <c r="A34" s="24" t="s">
        <v>103</v>
      </c>
      <c r="B34" s="25">
        <v>669988.25</v>
      </c>
      <c r="C34" s="25">
        <v>517668.28</v>
      </c>
      <c r="D34" s="26" t="s">
        <v>104</v>
      </c>
      <c r="E34" s="27" t="s">
        <v>20</v>
      </c>
      <c r="F34" s="27" t="s">
        <v>20</v>
      </c>
      <c r="H34" s="31">
        <f>360/I34</f>
        <v>0.672968031217158</v>
      </c>
      <c r="I34" s="31">
        <f>H31</f>
        <v>534.943687219271</v>
      </c>
      <c r="J34" s="16"/>
      <c r="K34" s="16"/>
      <c r="L34" s="16"/>
    </row>
    <row r="35" ht="12.75" spans="1:12">
      <c r="A35" s="24" t="s">
        <v>105</v>
      </c>
      <c r="B35" s="27" t="s">
        <v>20</v>
      </c>
      <c r="C35" s="27" t="s">
        <v>20</v>
      </c>
      <c r="D35" s="14" t="s">
        <v>106</v>
      </c>
      <c r="E35" s="34"/>
      <c r="F35" s="34"/>
      <c r="H35" s="16" t="s">
        <v>107</v>
      </c>
      <c r="I35" s="16"/>
      <c r="J35" s="16"/>
      <c r="K35" s="16"/>
      <c r="L35" s="16"/>
    </row>
    <row r="36" ht="12.75" spans="1:12">
      <c r="A36" s="24" t="s">
        <v>108</v>
      </c>
      <c r="B36" s="27" t="s">
        <v>20</v>
      </c>
      <c r="C36" s="27" t="s">
        <v>20</v>
      </c>
      <c r="D36" s="26" t="s">
        <v>109</v>
      </c>
      <c r="E36" s="25">
        <v>24506337.3</v>
      </c>
      <c r="F36" s="25">
        <v>-13328964.21</v>
      </c>
      <c r="H36" s="35" t="s">
        <v>28</v>
      </c>
      <c r="I36" s="35" t="s">
        <v>86</v>
      </c>
      <c r="J36" s="35" t="s">
        <v>110</v>
      </c>
      <c r="K36" s="35" t="s">
        <v>67</v>
      </c>
      <c r="L36" s="35" t="s">
        <v>68</v>
      </c>
    </row>
    <row r="37" ht="12.75" spans="1:12">
      <c r="A37" s="19" t="s">
        <v>111</v>
      </c>
      <c r="B37" s="32">
        <v>1959988</v>
      </c>
      <c r="C37" s="32">
        <v>1532287.35</v>
      </c>
      <c r="D37" s="22" t="s">
        <v>112</v>
      </c>
      <c r="E37" s="25">
        <v>46321370.06</v>
      </c>
      <c r="F37" s="25">
        <v>8358293.58</v>
      </c>
      <c r="H37" s="31">
        <f>I37/J37</f>
        <v>1.12655859263709</v>
      </c>
      <c r="I37" s="31">
        <f>C45</f>
        <v>103560259.28</v>
      </c>
      <c r="J37" s="31">
        <f>AVERAGE(K37,L37)</f>
        <v>91926207.795</v>
      </c>
      <c r="K37" s="31">
        <f>B38</f>
        <v>162380083.71</v>
      </c>
      <c r="L37" s="31">
        <f>C38</f>
        <v>21472331.88</v>
      </c>
    </row>
    <row r="38" ht="12.75" spans="1:6">
      <c r="A38" s="19" t="s">
        <v>113</v>
      </c>
      <c r="B38" s="32">
        <v>162380083.71</v>
      </c>
      <c r="C38" s="32">
        <v>21472331.88</v>
      </c>
      <c r="D38" s="22" t="s">
        <v>8</v>
      </c>
      <c r="E38" s="32">
        <v>162380083.71</v>
      </c>
      <c r="F38" s="32">
        <v>21472331.88</v>
      </c>
    </row>
    <row r="40" spans="1:4">
      <c r="A40" s="14" t="s">
        <v>114</v>
      </c>
      <c r="D40" s="14" t="s">
        <v>115</v>
      </c>
    </row>
    <row r="41" spans="1:4">
      <c r="A41" s="14" t="s">
        <v>1</v>
      </c>
      <c r="D41" s="14" t="s">
        <v>1</v>
      </c>
    </row>
    <row r="42" spans="1:4">
      <c r="A42" s="14" t="s">
        <v>2</v>
      </c>
      <c r="D42" s="14" t="s">
        <v>2</v>
      </c>
    </row>
    <row r="43" spans="1:4">
      <c r="A43" s="14" t="s">
        <v>3</v>
      </c>
      <c r="D43" s="14" t="s">
        <v>3</v>
      </c>
    </row>
    <row r="44" ht="12.75" spans="1:6">
      <c r="A44" s="17" t="s">
        <v>116</v>
      </c>
      <c r="B44" s="17" t="s">
        <v>117</v>
      </c>
      <c r="C44" s="17" t="s">
        <v>118</v>
      </c>
      <c r="D44" s="17" t="s">
        <v>116</v>
      </c>
      <c r="E44" s="17" t="s">
        <v>119</v>
      </c>
      <c r="F44" s="17" t="s">
        <v>120</v>
      </c>
    </row>
    <row r="45" ht="12.75" spans="1:6">
      <c r="A45" s="19" t="s">
        <v>121</v>
      </c>
      <c r="B45" s="32">
        <v>28209489.17</v>
      </c>
      <c r="C45" s="32">
        <v>103560259.28</v>
      </c>
      <c r="D45" s="19" t="s">
        <v>121</v>
      </c>
      <c r="E45" s="19"/>
      <c r="F45" s="19"/>
    </row>
    <row r="46" ht="12.75" spans="1:6">
      <c r="A46" s="24" t="s">
        <v>122</v>
      </c>
      <c r="B46" s="21">
        <v>697.36</v>
      </c>
      <c r="C46" s="25">
        <v>162794.39</v>
      </c>
      <c r="D46" s="24" t="s">
        <v>122</v>
      </c>
      <c r="E46" s="24"/>
      <c r="F46" s="24"/>
    </row>
    <row r="47" ht="12.75" spans="1:6">
      <c r="A47" s="24" t="s">
        <v>123</v>
      </c>
      <c r="B47" s="25">
        <v>162334.84</v>
      </c>
      <c r="C47" s="25">
        <v>618712.74</v>
      </c>
      <c r="D47" s="24" t="s">
        <v>123</v>
      </c>
      <c r="E47" s="24"/>
      <c r="F47" s="24"/>
    </row>
    <row r="48" ht="12.75" spans="1:6">
      <c r="A48" s="24" t="s">
        <v>124</v>
      </c>
      <c r="B48" s="25">
        <v>5366120.39</v>
      </c>
      <c r="C48" s="25">
        <v>18386026.88</v>
      </c>
      <c r="D48" s="24" t="s">
        <v>124</v>
      </c>
      <c r="E48" s="24"/>
      <c r="F48" s="24"/>
    </row>
    <row r="49" ht="12.75" spans="1:6">
      <c r="A49" s="24" t="s">
        <v>125</v>
      </c>
      <c r="B49" s="25">
        <v>8619879.23</v>
      </c>
      <c r="C49" s="25">
        <v>39069541.18</v>
      </c>
      <c r="D49" s="24" t="s">
        <v>125</v>
      </c>
      <c r="E49" s="24"/>
      <c r="F49" s="24"/>
    </row>
    <row r="50" ht="12.75" spans="1:6">
      <c r="A50" s="24" t="s">
        <v>126</v>
      </c>
      <c r="B50" s="25">
        <v>21946.82</v>
      </c>
      <c r="C50" s="25">
        <v>34357.58</v>
      </c>
      <c r="D50" s="24" t="s">
        <v>126</v>
      </c>
      <c r="E50" s="24"/>
      <c r="F50" s="24"/>
    </row>
    <row r="51" ht="12.75" spans="1:6">
      <c r="A51" s="24" t="s">
        <v>127</v>
      </c>
      <c r="B51" s="27" t="s">
        <v>20</v>
      </c>
      <c r="C51" s="27" t="s">
        <v>20</v>
      </c>
      <c r="D51" s="24" t="s">
        <v>127</v>
      </c>
      <c r="E51" s="24"/>
      <c r="F51" s="24"/>
    </row>
    <row r="52" ht="12.75" spans="1:6">
      <c r="A52" s="36" t="s">
        <v>128</v>
      </c>
      <c r="B52" s="27" t="s">
        <v>20</v>
      </c>
      <c r="C52" s="27" t="s">
        <v>20</v>
      </c>
      <c r="D52" s="36" t="s">
        <v>128</v>
      </c>
      <c r="E52" s="24"/>
      <c r="F52" s="24"/>
    </row>
    <row r="53" ht="12.75" spans="1:6">
      <c r="A53" s="24" t="s">
        <v>129</v>
      </c>
      <c r="B53" s="27" t="s">
        <v>20</v>
      </c>
      <c r="C53" s="27" t="s">
        <v>20</v>
      </c>
      <c r="D53" s="24" t="s">
        <v>129</v>
      </c>
      <c r="E53" s="24"/>
      <c r="F53" s="24"/>
    </row>
    <row r="54" ht="12.75" spans="1:6">
      <c r="A54" s="24" t="s">
        <v>130</v>
      </c>
      <c r="B54" s="27" t="s">
        <v>20</v>
      </c>
      <c r="C54" s="27" t="s">
        <v>20</v>
      </c>
      <c r="D54" s="24" t="s">
        <v>130</v>
      </c>
      <c r="E54" s="24"/>
      <c r="F54" s="24"/>
    </row>
    <row r="55" ht="12.75" spans="1:6">
      <c r="A55" s="19" t="s">
        <v>131</v>
      </c>
      <c r="B55" s="32">
        <v>14038510.53</v>
      </c>
      <c r="C55" s="32">
        <v>45288826.51</v>
      </c>
      <c r="D55" s="19" t="s">
        <v>131</v>
      </c>
      <c r="E55" s="19"/>
      <c r="F55" s="19"/>
    </row>
    <row r="56" ht="12.75" spans="1:6">
      <c r="A56" s="24" t="s">
        <v>132</v>
      </c>
      <c r="B56" s="25">
        <v>1577.87</v>
      </c>
      <c r="C56" s="25">
        <v>42046.46</v>
      </c>
      <c r="D56" s="24" t="s">
        <v>132</v>
      </c>
      <c r="E56" s="24"/>
      <c r="F56" s="24"/>
    </row>
    <row r="57" spans="1:6">
      <c r="A57" s="24" t="s">
        <v>133</v>
      </c>
      <c r="B57" s="34"/>
      <c r="C57" s="34"/>
      <c r="D57" s="24" t="s">
        <v>133</v>
      </c>
      <c r="E57" s="24"/>
      <c r="F57" s="24"/>
    </row>
    <row r="58" ht="12.75" spans="1:6">
      <c r="A58" s="24" t="s">
        <v>134</v>
      </c>
      <c r="B58" s="27" t="s">
        <v>20</v>
      </c>
      <c r="C58" s="21">
        <v>360.39</v>
      </c>
      <c r="D58" s="24" t="s">
        <v>134</v>
      </c>
      <c r="E58" s="24"/>
      <c r="F58" s="24"/>
    </row>
    <row r="59" ht="12.75" spans="1:6">
      <c r="A59" s="24" t="s">
        <v>135</v>
      </c>
      <c r="B59" s="27" t="s">
        <v>20</v>
      </c>
      <c r="C59" s="27" t="s">
        <v>20</v>
      </c>
      <c r="D59" s="24" t="s">
        <v>135</v>
      </c>
      <c r="E59" s="24"/>
      <c r="F59" s="24"/>
    </row>
    <row r="60" ht="12.75" spans="1:6">
      <c r="A60" s="19" t="s">
        <v>136</v>
      </c>
      <c r="B60" s="32">
        <v>14040088.4</v>
      </c>
      <c r="C60" s="32">
        <v>45330512.58</v>
      </c>
      <c r="D60" s="19" t="s">
        <v>136</v>
      </c>
      <c r="E60" s="19"/>
      <c r="F60" s="19"/>
    </row>
    <row r="61" ht="12.75" spans="1:6">
      <c r="A61" s="24" t="s">
        <v>137</v>
      </c>
      <c r="B61" s="25">
        <v>3122514.77</v>
      </c>
      <c r="C61" s="25">
        <v>7495211.07</v>
      </c>
      <c r="D61" s="24" t="s">
        <v>137</v>
      </c>
      <c r="E61" s="24"/>
      <c r="F61" s="24"/>
    </row>
    <row r="62" ht="12.75" spans="1:6">
      <c r="A62" s="19" t="s">
        <v>138</v>
      </c>
      <c r="B62" s="32">
        <v>10917573.63</v>
      </c>
      <c r="C62" s="32">
        <v>37835301.51</v>
      </c>
      <c r="D62" s="19" t="s">
        <v>138</v>
      </c>
      <c r="E62" s="19"/>
      <c r="F62" s="19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1"/>
  <sheetViews>
    <sheetView workbookViewId="0">
      <selection activeCell="E2" sqref="E2"/>
    </sheetView>
  </sheetViews>
  <sheetFormatPr defaultColWidth="9" defaultRowHeight="12" outlineLevelCol="5"/>
  <cols>
    <col min="1" max="1" width="46.75" style="1" customWidth="1"/>
    <col min="2" max="2" width="5.75" style="2" customWidth="1"/>
    <col min="3" max="3" width="14.5" style="1" customWidth="1"/>
    <col min="4" max="4" width="49.375" style="1" customWidth="1"/>
    <col min="5" max="5" width="6" style="1" customWidth="1"/>
    <col min="6" max="6" width="14.625" style="1" customWidth="1"/>
    <col min="7" max="16384" width="9" style="1"/>
  </cols>
  <sheetData>
    <row r="1" spans="1:1">
      <c r="A1" s="3" t="s">
        <v>139</v>
      </c>
    </row>
    <row r="2" spans="1:1">
      <c r="A2" s="3" t="s">
        <v>1</v>
      </c>
    </row>
    <row r="3" spans="1:1">
      <c r="A3" s="3" t="s">
        <v>140</v>
      </c>
    </row>
    <row r="4" spans="1:1">
      <c r="A4" s="3" t="s">
        <v>3</v>
      </c>
    </row>
    <row r="5" spans="1:6">
      <c r="A5" s="4" t="s">
        <v>116</v>
      </c>
      <c r="B5" s="4" t="s">
        <v>141</v>
      </c>
      <c r="C5" s="4" t="s">
        <v>142</v>
      </c>
      <c r="D5" s="4" t="s">
        <v>143</v>
      </c>
      <c r="E5" s="4" t="s">
        <v>141</v>
      </c>
      <c r="F5" s="4" t="s">
        <v>142</v>
      </c>
    </row>
    <row r="6" spans="1:6">
      <c r="A6" s="5" t="s">
        <v>144</v>
      </c>
      <c r="B6" s="6">
        <v>1</v>
      </c>
      <c r="C6" s="7"/>
      <c r="D6" s="5" t="s">
        <v>145</v>
      </c>
      <c r="E6" s="6">
        <v>35</v>
      </c>
      <c r="F6" s="7"/>
    </row>
    <row r="7" spans="1:6">
      <c r="A7" s="8" t="s">
        <v>146</v>
      </c>
      <c r="B7" s="6">
        <v>2</v>
      </c>
      <c r="C7" s="7"/>
      <c r="D7" s="8" t="s">
        <v>147</v>
      </c>
      <c r="E7" s="6">
        <v>36</v>
      </c>
      <c r="F7" s="7"/>
    </row>
    <row r="8" spans="1:6">
      <c r="A8" s="8" t="s">
        <v>148</v>
      </c>
      <c r="B8" s="6">
        <v>3</v>
      </c>
      <c r="C8" s="7"/>
      <c r="D8" s="8" t="s">
        <v>149</v>
      </c>
      <c r="E8" s="6">
        <v>37</v>
      </c>
      <c r="F8" s="7"/>
    </row>
    <row r="9" spans="1:6">
      <c r="A9" s="8" t="s">
        <v>150</v>
      </c>
      <c r="B9" s="6">
        <v>4</v>
      </c>
      <c r="C9" s="7"/>
      <c r="D9" s="8" t="s">
        <v>151</v>
      </c>
      <c r="E9" s="6">
        <v>38</v>
      </c>
      <c r="F9" s="7"/>
    </row>
    <row r="10" spans="1:6">
      <c r="A10" s="5" t="s">
        <v>152</v>
      </c>
      <c r="B10" s="6">
        <v>5</v>
      </c>
      <c r="C10" s="7"/>
      <c r="D10" s="8" t="s">
        <v>153</v>
      </c>
      <c r="E10" s="6">
        <v>39</v>
      </c>
      <c r="F10" s="7"/>
    </row>
    <row r="11" spans="1:6">
      <c r="A11" s="7" t="s">
        <v>154</v>
      </c>
      <c r="B11" s="6">
        <v>6</v>
      </c>
      <c r="C11" s="7"/>
      <c r="D11" s="9" t="s">
        <v>155</v>
      </c>
      <c r="E11" s="6">
        <v>40</v>
      </c>
      <c r="F11" s="7"/>
    </row>
    <row r="12" spans="1:6">
      <c r="A12" s="7" t="s">
        <v>156</v>
      </c>
      <c r="B12" s="6">
        <v>7</v>
      </c>
      <c r="C12" s="7"/>
      <c r="D12" s="9" t="s">
        <v>157</v>
      </c>
      <c r="E12" s="6">
        <v>41</v>
      </c>
      <c r="F12" s="7"/>
    </row>
    <row r="13" spans="1:6">
      <c r="A13" s="7" t="s">
        <v>158</v>
      </c>
      <c r="B13" s="6">
        <v>8</v>
      </c>
      <c r="C13" s="7"/>
      <c r="D13" s="9" t="s">
        <v>159</v>
      </c>
      <c r="E13" s="6">
        <v>42</v>
      </c>
      <c r="F13" s="7"/>
    </row>
    <row r="14" spans="1:6">
      <c r="A14" s="7" t="s">
        <v>160</v>
      </c>
      <c r="B14" s="6">
        <v>9</v>
      </c>
      <c r="C14" s="7"/>
      <c r="D14" s="9" t="s">
        <v>161</v>
      </c>
      <c r="E14" s="6">
        <v>43</v>
      </c>
      <c r="F14" s="7"/>
    </row>
    <row r="15" spans="1:6">
      <c r="A15" s="5" t="s">
        <v>162</v>
      </c>
      <c r="B15" s="6">
        <v>10</v>
      </c>
      <c r="C15" s="7"/>
      <c r="D15" s="8" t="s">
        <v>163</v>
      </c>
      <c r="E15" s="6">
        <v>44</v>
      </c>
      <c r="F15" s="7"/>
    </row>
    <row r="16" spans="1:6">
      <c r="A16" s="5" t="s">
        <v>164</v>
      </c>
      <c r="B16" s="6">
        <v>11</v>
      </c>
      <c r="C16" s="7"/>
      <c r="D16" s="8" t="s">
        <v>165</v>
      </c>
      <c r="E16" s="6">
        <v>45</v>
      </c>
      <c r="F16" s="7"/>
    </row>
    <row r="17" spans="1:6">
      <c r="A17" s="5" t="s">
        <v>166</v>
      </c>
      <c r="B17" s="6">
        <v>12</v>
      </c>
      <c r="C17" s="7"/>
      <c r="D17" s="8" t="s">
        <v>167</v>
      </c>
      <c r="E17" s="6">
        <v>46</v>
      </c>
      <c r="F17" s="7"/>
    </row>
    <row r="18" spans="1:6">
      <c r="A18" s="7" t="s">
        <v>168</v>
      </c>
      <c r="B18" s="6">
        <v>13</v>
      </c>
      <c r="C18" s="7"/>
      <c r="D18" s="9" t="s">
        <v>169</v>
      </c>
      <c r="E18" s="6">
        <v>47</v>
      </c>
      <c r="F18" s="7"/>
    </row>
    <row r="19" spans="1:6">
      <c r="A19" s="7" t="s">
        <v>170</v>
      </c>
      <c r="B19" s="6">
        <v>14</v>
      </c>
      <c r="C19" s="7"/>
      <c r="D19" s="9" t="s">
        <v>171</v>
      </c>
      <c r="E19" s="6">
        <v>48</v>
      </c>
      <c r="F19" s="7"/>
    </row>
    <row r="20" spans="1:6">
      <c r="A20" s="7" t="s">
        <v>172</v>
      </c>
      <c r="B20" s="6">
        <v>15</v>
      </c>
      <c r="C20" s="7"/>
      <c r="D20" s="9" t="s">
        <v>173</v>
      </c>
      <c r="E20" s="6">
        <v>49</v>
      </c>
      <c r="F20" s="7"/>
    </row>
    <row r="21" spans="1:6">
      <c r="A21" s="7" t="s">
        <v>174</v>
      </c>
      <c r="B21" s="6">
        <v>16</v>
      </c>
      <c r="C21" s="7"/>
      <c r="D21" s="9" t="s">
        <v>175</v>
      </c>
      <c r="E21" s="6">
        <v>50</v>
      </c>
      <c r="F21" s="7"/>
    </row>
    <row r="22" spans="1:6">
      <c r="A22" s="5" t="s">
        <v>152</v>
      </c>
      <c r="B22" s="6">
        <v>17</v>
      </c>
      <c r="C22" s="7"/>
      <c r="D22" s="8" t="s">
        <v>176</v>
      </c>
      <c r="E22" s="6">
        <v>51</v>
      </c>
      <c r="F22" s="7"/>
    </row>
    <row r="23" spans="1:6">
      <c r="A23" s="7" t="s">
        <v>177</v>
      </c>
      <c r="B23" s="6">
        <v>18</v>
      </c>
      <c r="C23" s="7"/>
      <c r="D23" s="9" t="s">
        <v>164</v>
      </c>
      <c r="E23" s="6">
        <v>52</v>
      </c>
      <c r="F23" s="7"/>
    </row>
    <row r="24" spans="1:6">
      <c r="A24" s="7" t="s">
        <v>178</v>
      </c>
      <c r="B24" s="6">
        <v>19</v>
      </c>
      <c r="C24" s="7"/>
      <c r="D24" s="5" t="s">
        <v>179</v>
      </c>
      <c r="E24" s="6">
        <v>53</v>
      </c>
      <c r="F24" s="7"/>
    </row>
    <row r="25" spans="1:6">
      <c r="A25" s="7" t="s">
        <v>180</v>
      </c>
      <c r="B25" s="6">
        <v>20</v>
      </c>
      <c r="C25" s="7"/>
      <c r="D25" s="9" t="s">
        <v>181</v>
      </c>
      <c r="E25" s="6">
        <v>54</v>
      </c>
      <c r="F25" s="7"/>
    </row>
    <row r="26" spans="1:6">
      <c r="A26" s="5" t="s">
        <v>162</v>
      </c>
      <c r="B26" s="6">
        <v>21</v>
      </c>
      <c r="C26" s="7"/>
      <c r="D26" s="8" t="s">
        <v>182</v>
      </c>
      <c r="E26" s="6">
        <v>55</v>
      </c>
      <c r="F26" s="7"/>
    </row>
    <row r="27" spans="1:6">
      <c r="A27" s="5" t="s">
        <v>183</v>
      </c>
      <c r="B27" s="6">
        <v>22</v>
      </c>
      <c r="C27" s="7"/>
      <c r="D27" s="8" t="s">
        <v>184</v>
      </c>
      <c r="E27" s="6">
        <v>56</v>
      </c>
      <c r="F27" s="7"/>
    </row>
    <row r="28" spans="1:6">
      <c r="A28" s="5" t="s">
        <v>185</v>
      </c>
      <c r="B28" s="6">
        <v>23</v>
      </c>
      <c r="C28" s="7"/>
      <c r="D28" s="5" t="s">
        <v>186</v>
      </c>
      <c r="E28" s="6">
        <v>57</v>
      </c>
      <c r="F28" s="7"/>
    </row>
    <row r="29" spans="1:6">
      <c r="A29" s="7" t="s">
        <v>187</v>
      </c>
      <c r="B29" s="6">
        <v>24</v>
      </c>
      <c r="C29" s="7"/>
      <c r="D29" s="9" t="s">
        <v>188</v>
      </c>
      <c r="E29" s="6">
        <v>58</v>
      </c>
      <c r="F29" s="7"/>
    </row>
    <row r="30" spans="1:6">
      <c r="A30" s="7" t="s">
        <v>189</v>
      </c>
      <c r="B30" s="6">
        <v>25</v>
      </c>
      <c r="C30" s="7"/>
      <c r="D30" s="9" t="s">
        <v>190</v>
      </c>
      <c r="E30" s="6">
        <v>59</v>
      </c>
      <c r="F30" s="7"/>
    </row>
    <row r="31" spans="1:6">
      <c r="A31" s="7" t="s">
        <v>191</v>
      </c>
      <c r="B31" s="6">
        <v>26</v>
      </c>
      <c r="C31" s="7"/>
      <c r="D31" s="9" t="s">
        <v>192</v>
      </c>
      <c r="E31" s="6">
        <v>60</v>
      </c>
      <c r="F31" s="7"/>
    </row>
    <row r="32" spans="1:6">
      <c r="A32" s="5" t="s">
        <v>152</v>
      </c>
      <c r="B32" s="6">
        <v>27</v>
      </c>
      <c r="C32" s="7"/>
      <c r="D32" s="8" t="s">
        <v>193</v>
      </c>
      <c r="E32" s="6">
        <v>61</v>
      </c>
      <c r="F32" s="7"/>
    </row>
    <row r="33" spans="1:6">
      <c r="A33" s="7" t="s">
        <v>194</v>
      </c>
      <c r="B33" s="6">
        <v>28</v>
      </c>
      <c r="C33" s="7"/>
      <c r="D33" s="9" t="s">
        <v>195</v>
      </c>
      <c r="E33" s="6">
        <v>62</v>
      </c>
      <c r="F33" s="7"/>
    </row>
    <row r="34" spans="1:6">
      <c r="A34" s="7" t="s">
        <v>196</v>
      </c>
      <c r="B34" s="6">
        <v>29</v>
      </c>
      <c r="C34" s="7"/>
      <c r="D34" s="9"/>
      <c r="E34" s="6"/>
      <c r="F34" s="7"/>
    </row>
    <row r="35" spans="1:6">
      <c r="A35" s="7" t="s">
        <v>197</v>
      </c>
      <c r="B35" s="6">
        <v>30</v>
      </c>
      <c r="C35" s="7"/>
      <c r="D35" s="9"/>
      <c r="E35" s="6"/>
      <c r="F35" s="7"/>
    </row>
    <row r="36" spans="1:6">
      <c r="A36" s="5" t="s">
        <v>162</v>
      </c>
      <c r="B36" s="6">
        <v>31</v>
      </c>
      <c r="C36" s="7"/>
      <c r="D36" s="8"/>
      <c r="E36" s="6"/>
      <c r="F36" s="7"/>
    </row>
    <row r="37" spans="1:6">
      <c r="A37" s="5" t="s">
        <v>198</v>
      </c>
      <c r="B37" s="6">
        <v>32</v>
      </c>
      <c r="C37" s="7"/>
      <c r="D37" s="8"/>
      <c r="E37" s="6"/>
      <c r="F37" s="7"/>
    </row>
    <row r="38" spans="1:6">
      <c r="A38" s="5" t="s">
        <v>199</v>
      </c>
      <c r="B38" s="6">
        <v>33</v>
      </c>
      <c r="C38" s="7"/>
      <c r="D38" s="8"/>
      <c r="E38" s="6"/>
      <c r="F38" s="7"/>
    </row>
    <row r="39" spans="1:6">
      <c r="A39" s="5" t="s">
        <v>200</v>
      </c>
      <c r="B39" s="6">
        <v>34</v>
      </c>
      <c r="C39" s="7"/>
      <c r="D39" s="8"/>
      <c r="E39" s="6"/>
      <c r="F39" s="7"/>
    </row>
    <row r="40" spans="1:3">
      <c r="A40" s="10"/>
      <c r="B40" s="11"/>
      <c r="C40" s="10"/>
    </row>
    <row r="41" spans="1:3">
      <c r="A41" s="10"/>
      <c r="B41" s="12"/>
      <c r="C41" s="10"/>
    </row>
    <row r="42" spans="1:3">
      <c r="A42" s="10"/>
      <c r="B42" s="12"/>
      <c r="C42" s="10"/>
    </row>
    <row r="43" spans="1:3">
      <c r="A43" s="10"/>
      <c r="B43" s="12"/>
      <c r="C43" s="10"/>
    </row>
    <row r="44" spans="1:3">
      <c r="A44" s="10"/>
      <c r="B44" s="12"/>
      <c r="C44" s="10"/>
    </row>
    <row r="45" spans="1:3">
      <c r="A45" s="10"/>
      <c r="B45" s="12"/>
      <c r="C45" s="10"/>
    </row>
    <row r="46" spans="1:3">
      <c r="A46" s="10"/>
      <c r="B46" s="12"/>
      <c r="C46" s="10"/>
    </row>
    <row r="47" spans="1:3">
      <c r="A47" s="10"/>
      <c r="B47" s="12"/>
      <c r="C47" s="10"/>
    </row>
    <row r="48" spans="1:3">
      <c r="A48" s="10"/>
      <c r="B48" s="12"/>
      <c r="C48" s="10"/>
    </row>
    <row r="49" spans="1:3">
      <c r="A49" s="10"/>
      <c r="B49" s="12"/>
      <c r="C49" s="10"/>
    </row>
    <row r="50" spans="1:3">
      <c r="A50" s="10"/>
      <c r="B50" s="12"/>
      <c r="C50" s="10"/>
    </row>
    <row r="51" spans="1:3">
      <c r="A51" s="13"/>
      <c r="B51" s="12"/>
      <c r="C51" s="1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财务计算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wuzhiyi</dc:creator>
  <dcterms:created xsi:type="dcterms:W3CDTF">2016-09-01T02:06:00Z</dcterms:created>
  <dcterms:modified xsi:type="dcterms:W3CDTF">2016-09-01T07:27:24Z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2052-10.1.0.5864</vt:lpwstr>
  </property>
</Properties>
</file>