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wuzhiyi/wzy-quant/resources/"/>
    </mc:Choice>
  </mc:AlternateContent>
  <bookViews>
    <workbookView xWindow="8600" yWindow="460" windowWidth="19220" windowHeight="17460" tabRatio="500" activeTab="2"/>
  </bookViews>
  <sheets>
    <sheet name="交割单" sheetId="7" r:id="rId1"/>
    <sheet name="个股盈亏" sheetId="8" r:id="rId2"/>
    <sheet name="北斗星通" sheetId="9" r:id="rId3"/>
    <sheet name="(时间轴)" sheetId="3" r:id="rId4"/>
    <sheet name="(个股盈亏)" sheetId="5" r:id="rId5"/>
    <sheet name="(个股详细)" sheetId="6" r:id="rId6"/>
    <sheet name="(k线)" sheetId="4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9" l="1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4" i="9"/>
  <c r="F3" i="9"/>
  <c r="E177" i="9"/>
  <c r="D177" i="9"/>
  <c r="T5" i="8"/>
  <c r="S5" i="8"/>
  <c r="Y8" i="8"/>
  <c r="X8" i="8"/>
  <c r="O177" i="8"/>
  <c r="N177" i="8"/>
  <c r="J13" i="8"/>
  <c r="I13" i="8"/>
  <c r="E10" i="8"/>
  <c r="D10" i="8"/>
  <c r="G19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173" i="7"/>
  <c r="H173" i="7"/>
  <c r="G174" i="7"/>
  <c r="H174" i="7"/>
  <c r="G175" i="7"/>
  <c r="H175" i="7"/>
  <c r="G176" i="7"/>
  <c r="H176" i="7"/>
  <c r="G177" i="7"/>
  <c r="H177" i="7"/>
  <c r="G178" i="7"/>
  <c r="H178" i="7"/>
  <c r="G179" i="7"/>
  <c r="H179" i="7"/>
  <c r="G180" i="7"/>
  <c r="H180" i="7"/>
  <c r="G181" i="7"/>
  <c r="H181" i="7"/>
  <c r="G182" i="7"/>
  <c r="H182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H19" i="7"/>
  <c r="G20" i="7"/>
  <c r="H20" i="7"/>
  <c r="H2" i="7"/>
  <c r="G2" i="7"/>
  <c r="R13" i="6"/>
  <c r="R7" i="6"/>
  <c r="R5" i="6"/>
  <c r="R6" i="6"/>
  <c r="R8" i="6"/>
  <c r="R9" i="6"/>
  <c r="R10" i="6"/>
  <c r="R11" i="6"/>
  <c r="R14" i="6"/>
  <c r="R15" i="6"/>
  <c r="R16" i="6"/>
  <c r="R4" i="6"/>
  <c r="R3" i="6"/>
  <c r="H4" i="6"/>
  <c r="H1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H20" i="6"/>
  <c r="F21" i="6"/>
  <c r="H21" i="6"/>
  <c r="F22" i="6"/>
  <c r="H22" i="6"/>
  <c r="H23" i="6"/>
  <c r="F23" i="6"/>
  <c r="F24" i="6"/>
  <c r="H24" i="6"/>
  <c r="H11" i="6"/>
  <c r="H12" i="6"/>
  <c r="H13" i="6"/>
  <c r="H14" i="6"/>
  <c r="H15" i="6"/>
  <c r="H16" i="6"/>
  <c r="H17" i="6"/>
  <c r="F25" i="6"/>
  <c r="H25" i="6"/>
  <c r="H3" i="6"/>
  <c r="H5" i="6"/>
  <c r="H6" i="6"/>
  <c r="H7" i="6"/>
  <c r="H8" i="6"/>
  <c r="H9" i="6"/>
  <c r="Q3" i="6"/>
  <c r="Q4" i="6"/>
  <c r="Q5" i="6"/>
  <c r="P3" i="6"/>
  <c r="P4" i="6"/>
  <c r="P5" i="6"/>
  <c r="Q6" i="6"/>
  <c r="P6" i="6"/>
  <c r="Q7" i="6"/>
  <c r="P7" i="6"/>
  <c r="Q8" i="6"/>
  <c r="P8" i="6"/>
  <c r="Q9" i="6"/>
  <c r="P9" i="6"/>
  <c r="Q10" i="6"/>
  <c r="P10" i="6"/>
  <c r="Q11" i="6"/>
  <c r="P11" i="6"/>
  <c r="Q13" i="6"/>
  <c r="P12" i="6"/>
  <c r="P13" i="6"/>
  <c r="Q14" i="6"/>
  <c r="P14" i="6"/>
  <c r="Q15" i="6"/>
  <c r="P15" i="6"/>
  <c r="Q16" i="6"/>
  <c r="P16" i="6"/>
  <c r="S12" i="6"/>
  <c r="S17" i="6"/>
  <c r="S18" i="6"/>
  <c r="O18" i="6"/>
  <c r="G11" i="6"/>
  <c r="G12" i="6"/>
  <c r="G13" i="6"/>
  <c r="G14" i="6"/>
  <c r="G15" i="6"/>
  <c r="G16" i="6"/>
  <c r="G17" i="6"/>
  <c r="G19" i="6"/>
  <c r="G20" i="6"/>
  <c r="G21" i="6"/>
  <c r="G22" i="6"/>
  <c r="G23" i="6"/>
  <c r="G3" i="6"/>
  <c r="G4" i="6"/>
  <c r="G5" i="6"/>
  <c r="G6" i="6"/>
  <c r="G7" i="6"/>
  <c r="G8" i="6"/>
  <c r="G9" i="6"/>
  <c r="G24" i="6"/>
  <c r="G25" i="6"/>
  <c r="P17" i="6"/>
  <c r="E27" i="6"/>
  <c r="I10" i="6"/>
  <c r="I27" i="6"/>
  <c r="I26" i="6"/>
  <c r="I18" i="6"/>
  <c r="F26" i="6"/>
  <c r="B34" i="5"/>
  <c r="BC7" i="5"/>
  <c r="B32" i="5"/>
  <c r="BB7" i="5"/>
  <c r="AX18" i="5"/>
  <c r="AW18" i="5"/>
  <c r="AS5" i="5"/>
  <c r="AR5" i="5"/>
  <c r="AN21" i="5"/>
  <c r="AM21" i="5"/>
  <c r="AI5" i="5"/>
  <c r="AH5" i="5"/>
  <c r="AD11" i="5"/>
  <c r="AC11" i="5"/>
  <c r="Y5" i="5"/>
  <c r="X5" i="5"/>
  <c r="T6" i="5"/>
  <c r="S6" i="5"/>
  <c r="O25" i="5"/>
  <c r="N25" i="5"/>
  <c r="J27" i="5"/>
  <c r="I27" i="5"/>
  <c r="E5" i="5"/>
  <c r="D5" i="5"/>
</calcChain>
</file>

<file path=xl/sharedStrings.xml><?xml version="1.0" encoding="utf-8"?>
<sst xmlns="http://schemas.openxmlformats.org/spreadsheetml/2006/main" count="1669" uniqueCount="128">
  <si>
    <t>成交日期</t>
    <rPh sb="0" eb="1">
      <t>cheng jiao ri qi</t>
    </rPh>
    <phoneticPr fontId="1" type="noConversion"/>
  </si>
  <si>
    <t>证劵名称</t>
    <rPh sb="0" eb="1">
      <t>zheng juan ming cheng</t>
    </rPh>
    <phoneticPr fontId="1" type="noConversion"/>
  </si>
  <si>
    <t>成交价格</t>
    <rPh sb="0" eb="1">
      <t>cheng jiao jia ge</t>
    </rPh>
    <phoneticPr fontId="1" type="noConversion"/>
  </si>
  <si>
    <t>成交数量</t>
    <rPh sb="0" eb="1">
      <t>cheng jiao shu liang</t>
    </rPh>
    <phoneticPr fontId="1" type="noConversion"/>
  </si>
  <si>
    <t>业务名称</t>
    <rPh sb="0" eb="1">
      <t>ye wu ming cheng</t>
    </rPh>
    <phoneticPr fontId="1" type="noConversion"/>
  </si>
  <si>
    <t>发生金额</t>
    <rPh sb="0" eb="1">
      <t>fa sheng jin e</t>
    </rPh>
    <phoneticPr fontId="1" type="noConversion"/>
  </si>
  <si>
    <t>剩余金额</t>
    <rPh sb="0" eb="1">
      <t>sheng yu jin e</t>
    </rPh>
    <phoneticPr fontId="1" type="noConversion"/>
  </si>
  <si>
    <t>北斗星通</t>
    <rPh sb="0" eb="1">
      <t>bei dou xing tong</t>
    </rPh>
    <phoneticPr fontId="1" type="noConversion"/>
  </si>
  <si>
    <t>证劵卖出</t>
    <rPh sb="0" eb="1">
      <t>zheng juan mai chu</t>
    </rPh>
    <phoneticPr fontId="1" type="noConversion"/>
  </si>
  <si>
    <t>证劵买入</t>
    <rPh sb="0" eb="1">
      <t>zheng juan mai ru</t>
    </rPh>
    <phoneticPr fontId="1" type="noConversion"/>
  </si>
  <si>
    <t>GC001</t>
    <phoneticPr fontId="1" type="noConversion"/>
  </si>
  <si>
    <t>亿阳信通</t>
    <phoneticPr fontId="1" type="noConversion"/>
  </si>
  <si>
    <t>沧州大化</t>
    <rPh sb="0" eb="1">
      <t>cang zhou da hua</t>
    </rPh>
    <phoneticPr fontId="1" type="noConversion"/>
  </si>
  <si>
    <t>20120928</t>
  </si>
  <si>
    <t>20120928</t>
    <phoneticPr fontId="1" type="noConversion"/>
  </si>
  <si>
    <t>质押回购拆出</t>
    <phoneticPr fontId="1" type="noConversion"/>
  </si>
  <si>
    <t>20120928</t>
    <phoneticPr fontId="1" type="noConversion"/>
  </si>
  <si>
    <t>证劵卖出</t>
    <rPh sb="0" eb="1">
      <t>zheng j m c</t>
    </rPh>
    <phoneticPr fontId="1" type="noConversion"/>
  </si>
  <si>
    <t>亿阳信通</t>
    <rPh sb="0" eb="1">
      <t>yi yang xiin tong</t>
    </rPh>
    <phoneticPr fontId="1" type="noConversion"/>
  </si>
  <si>
    <t>证劵卖出</t>
    <rPh sb="0" eb="1">
      <t>z j m c</t>
    </rPh>
    <phoneticPr fontId="1" type="noConversion"/>
  </si>
  <si>
    <t>20121008</t>
  </si>
  <si>
    <t>20121008</t>
    <phoneticPr fontId="1" type="noConversion"/>
  </si>
  <si>
    <t>GC004</t>
    <phoneticPr fontId="1" type="noConversion"/>
  </si>
  <si>
    <t>沧州大化</t>
    <rPh sb="0" eb="1">
      <t>cang zhou da h</t>
    </rPh>
    <phoneticPr fontId="1" type="noConversion"/>
  </si>
  <si>
    <t>拆出质押购回</t>
    <phoneticPr fontId="1" type="noConversion"/>
  </si>
  <si>
    <t>质押回购拆出</t>
    <rPh sb="0" eb="1">
      <t>z y h g c c</t>
    </rPh>
    <phoneticPr fontId="1" type="noConversion"/>
  </si>
  <si>
    <t>20121008</t>
    <phoneticPr fontId="1" type="noConversion"/>
  </si>
  <si>
    <t>GC004</t>
    <phoneticPr fontId="1" type="noConversion"/>
  </si>
  <si>
    <t>沧州大化</t>
    <rPh sb="0" eb="1">
      <t>c z d h</t>
    </rPh>
    <phoneticPr fontId="1" type="noConversion"/>
  </si>
  <si>
    <t>证劵买入</t>
    <rPh sb="0" eb="1">
      <t>z j m r</t>
    </rPh>
    <phoneticPr fontId="1" type="noConversion"/>
  </si>
  <si>
    <t>拆出质押购回</t>
    <rPh sb="0" eb="1">
      <t>c c z y g h</t>
    </rPh>
    <phoneticPr fontId="1" type="noConversion"/>
  </si>
  <si>
    <t>20121009</t>
  </si>
  <si>
    <t>20121010</t>
  </si>
  <si>
    <t>20121011</t>
  </si>
  <si>
    <t>20121009</t>
    <phoneticPr fontId="1" type="noConversion"/>
  </si>
  <si>
    <t>GC001</t>
    <phoneticPr fontId="1" type="noConversion"/>
  </si>
  <si>
    <t>西部证劵</t>
    <rPh sb="0" eb="1">
      <t>xi bu zheng juan</t>
    </rPh>
    <phoneticPr fontId="1" type="noConversion"/>
  </si>
  <si>
    <t>烟台冰轮</t>
    <rPh sb="0" eb="1">
      <t>yan tai bing lun</t>
    </rPh>
    <phoneticPr fontId="1" type="noConversion"/>
  </si>
  <si>
    <t>20121012</t>
  </si>
  <si>
    <t>20121011</t>
    <phoneticPr fontId="1" type="noConversion"/>
  </si>
  <si>
    <t>20121012</t>
    <phoneticPr fontId="1" type="noConversion"/>
  </si>
  <si>
    <t>GC001</t>
    <phoneticPr fontId="1" type="noConversion"/>
  </si>
  <si>
    <t xml:space="preserve"> 沧州大化</t>
    <rPh sb="1" eb="2">
      <t>c z d h</t>
    </rPh>
    <phoneticPr fontId="1" type="noConversion"/>
  </si>
  <si>
    <t>20121015</t>
  </si>
  <si>
    <t>华意压缩</t>
    <rPh sb="0" eb="1">
      <t>hua yi ya suo</t>
    </rPh>
    <phoneticPr fontId="1" type="noConversion"/>
  </si>
  <si>
    <t>20121016</t>
  </si>
  <si>
    <t>20121017</t>
  </si>
  <si>
    <t>20121018</t>
  </si>
  <si>
    <t>金洲管道</t>
    <rPh sb="0" eb="1">
      <t>jin zhou guan dao</t>
    </rPh>
    <phoneticPr fontId="1" type="noConversion"/>
  </si>
  <si>
    <t>20121019</t>
  </si>
  <si>
    <t>中航地产</t>
    <rPh sb="0" eb="1">
      <t>zhong hang di chan</t>
    </rPh>
    <phoneticPr fontId="1" type="noConversion"/>
  </si>
  <si>
    <t>金洲管道</t>
    <rPh sb="0" eb="1">
      <t>jin zhou g d</t>
    </rPh>
    <phoneticPr fontId="1" type="noConversion"/>
  </si>
  <si>
    <t>20121022</t>
    <phoneticPr fontId="1" type="noConversion"/>
  </si>
  <si>
    <t>20121023</t>
  </si>
  <si>
    <t>20121024</t>
  </si>
  <si>
    <t>20121025</t>
  </si>
  <si>
    <t>20121024</t>
    <phoneticPr fontId="1" type="noConversion"/>
  </si>
  <si>
    <t>20121026</t>
  </si>
  <si>
    <t>RC-001</t>
    <phoneticPr fontId="1" type="noConversion"/>
  </si>
  <si>
    <t>凤凰光学</t>
    <rPh sb="0" eb="1">
      <t>feng huang guagn xue</t>
    </rPh>
    <phoneticPr fontId="1" type="noConversion"/>
  </si>
  <si>
    <t>回购拆出</t>
    <rPh sb="0" eb="1">
      <t>hui gou chai chu</t>
    </rPh>
    <phoneticPr fontId="1" type="noConversion"/>
  </si>
  <si>
    <t>质押回购拆出</t>
    <rPh sb="0" eb="1">
      <t>zhi ya hui gou chai chu</t>
    </rPh>
    <phoneticPr fontId="1" type="noConversion"/>
  </si>
  <si>
    <t>珠江实业</t>
    <rPh sb="0" eb="1">
      <t>zhu jiang shi ye</t>
    </rPh>
    <phoneticPr fontId="1" type="noConversion"/>
  </si>
  <si>
    <t>20121029</t>
  </si>
  <si>
    <t>20121029</t>
    <phoneticPr fontId="1" type="noConversion"/>
  </si>
  <si>
    <t>拆除购回</t>
    <rPh sb="0" eb="1">
      <t>chai chu gou hui</t>
    </rPh>
    <phoneticPr fontId="1" type="noConversion"/>
  </si>
  <si>
    <t>大恒科技</t>
    <rPh sb="0" eb="1">
      <t>da heng ke ji</t>
    </rPh>
    <phoneticPr fontId="1" type="noConversion"/>
  </si>
  <si>
    <t>20121030</t>
  </si>
  <si>
    <t>20121031</t>
  </si>
  <si>
    <t>20121101</t>
    <phoneticPr fontId="1" type="noConversion"/>
  </si>
  <si>
    <t>20121105</t>
    <phoneticPr fontId="1" type="noConversion"/>
  </si>
  <si>
    <t>20121105</t>
    <phoneticPr fontId="1" type="noConversion"/>
  </si>
  <si>
    <t>20121106</t>
  </si>
  <si>
    <t>20121107</t>
  </si>
  <si>
    <t>20121108</t>
  </si>
  <si>
    <t>日期</t>
    <rPh sb="0" eb="1">
      <t>ri qi</t>
    </rPh>
    <phoneticPr fontId="1" type="noConversion"/>
  </si>
  <si>
    <t>开盘</t>
    <rPh sb="0" eb="1">
      <t>kai p</t>
    </rPh>
    <phoneticPr fontId="1" type="noConversion"/>
  </si>
  <si>
    <t>收盘</t>
    <rPh sb="0" eb="1">
      <t>shou pan</t>
    </rPh>
    <phoneticPr fontId="1" type="noConversion"/>
  </si>
  <si>
    <t>盘高</t>
    <phoneticPr fontId="1" type="noConversion"/>
  </si>
  <si>
    <t>盘低</t>
    <phoneticPr fontId="1" type="noConversion"/>
  </si>
  <si>
    <t>亿阳信通</t>
  </si>
  <si>
    <t>操作</t>
    <rPh sb="0" eb="1">
      <t>cao zuo</t>
    </rPh>
    <phoneticPr fontId="1" type="noConversion"/>
  </si>
  <si>
    <t>成交价格</t>
    <rPh sb="0" eb="1">
      <t>cheng jiao shu liang</t>
    </rPh>
    <rPh sb="2" eb="3">
      <t>jia ge</t>
    </rPh>
    <phoneticPr fontId="1" type="noConversion"/>
  </si>
  <si>
    <t>证劵卖出</t>
  </si>
  <si>
    <t>证劵买入</t>
  </si>
  <si>
    <t>质押回购拆出</t>
  </si>
  <si>
    <t>拆出质押购回</t>
  </si>
  <si>
    <t>20121022</t>
  </si>
  <si>
    <t>回购拆出</t>
  </si>
  <si>
    <t>拆除购回</t>
  </si>
  <si>
    <t>20121101</t>
  </si>
  <si>
    <t>20121105</t>
  </si>
  <si>
    <t>轨道</t>
    <rPh sb="0" eb="1">
      <t>gui dao</t>
    </rPh>
    <phoneticPr fontId="1" type="noConversion"/>
  </si>
  <si>
    <t>盈亏</t>
    <rPh sb="0" eb="1">
      <t>ying kui</t>
    </rPh>
    <phoneticPr fontId="1" type="noConversion"/>
  </si>
  <si>
    <t>亿阳信通</t>
    <rPh sb="0" eb="1">
      <t>yi yang xin tong</t>
    </rPh>
    <phoneticPr fontId="1" type="noConversion"/>
  </si>
  <si>
    <t>GC</t>
    <phoneticPr fontId="1" type="noConversion"/>
  </si>
  <si>
    <t>烟台冰轮</t>
    <rPh sb="0" eb="1">
      <t>yan tai bing lul n</t>
    </rPh>
    <phoneticPr fontId="1" type="noConversion"/>
  </si>
  <si>
    <t>凤凰光学</t>
    <rPh sb="0" eb="1">
      <t>feng huang guang xue</t>
    </rPh>
    <phoneticPr fontId="1" type="noConversion"/>
  </si>
  <si>
    <t>总盈亏</t>
    <rPh sb="0" eb="1">
      <t>zong ying kui</t>
    </rPh>
    <phoneticPr fontId="1" type="noConversion"/>
  </si>
  <si>
    <t>起点资金量</t>
    <rPh sb="0" eb="1">
      <t>qi dian</t>
    </rPh>
    <rPh sb="2" eb="3">
      <t>zi jin liang</t>
    </rPh>
    <phoneticPr fontId="1" type="noConversion"/>
  </si>
  <si>
    <t>终点资金量</t>
    <rPh sb="0" eb="1">
      <t>zhong dian</t>
    </rPh>
    <phoneticPr fontId="1" type="noConversion"/>
  </si>
  <si>
    <t>6..28</t>
    <phoneticPr fontId="1" type="noConversion"/>
  </si>
  <si>
    <t>*ST光学（凤凰光学）</t>
    <rPh sb="3" eb="4">
      <t>guang xue</t>
    </rPh>
    <rPh sb="6" eb="7">
      <t>feng huang guagn xue</t>
    </rPh>
    <phoneticPr fontId="1" type="noConversion"/>
  </si>
  <si>
    <t>持股数</t>
    <rPh sb="0" eb="1">
      <t>chi gu shu</t>
    </rPh>
    <phoneticPr fontId="1" type="noConversion"/>
  </si>
  <si>
    <t>平仓盈亏</t>
    <rPh sb="0" eb="1">
      <t>ping cang</t>
    </rPh>
    <rPh sb="2" eb="3">
      <t>ying kui</t>
    </rPh>
    <phoneticPr fontId="1" type="noConversion"/>
  </si>
  <si>
    <t>持股成本</t>
    <rPh sb="0" eb="1">
      <t>chi gu</t>
    </rPh>
    <rPh sb="2" eb="3">
      <t>cheng ben</t>
    </rPh>
    <phoneticPr fontId="1" type="noConversion"/>
  </si>
  <si>
    <t>平均成本</t>
    <rPh sb="0" eb="1">
      <t>ping jun cheng ben</t>
    </rPh>
    <phoneticPr fontId="1" type="noConversion"/>
  </si>
  <si>
    <t>队列成本：即将先进先出</t>
    <rPh sb="0" eb="1">
      <t>dui lie</t>
    </rPh>
    <rPh sb="2" eb="3">
      <t>cheng ben</t>
    </rPh>
    <rPh sb="5" eb="6">
      <t>ji</t>
    </rPh>
    <rPh sb="6" eb="7">
      <t>jiang</t>
    </rPh>
    <rPh sb="7" eb="8">
      <t>xian jin xian chu</t>
    </rPh>
    <phoneticPr fontId="1" type="noConversion"/>
  </si>
  <si>
    <t>平均成本：每次买入股票都进行一次平均</t>
    <rPh sb="0" eb="1">
      <t>ping jun cheng ben</t>
    </rPh>
    <rPh sb="5" eb="6">
      <t>mei ci</t>
    </rPh>
    <rPh sb="7" eb="8">
      <t>mai ru</t>
    </rPh>
    <rPh sb="9" eb="10">
      <t>gu piao</t>
    </rPh>
    <rPh sb="11" eb="12">
      <t>dou</t>
    </rPh>
    <rPh sb="12" eb="13">
      <t>jin xing</t>
    </rPh>
    <rPh sb="14" eb="15">
      <t>yi ci</t>
    </rPh>
    <rPh sb="16" eb="17">
      <t>ping jun</t>
    </rPh>
    <phoneticPr fontId="1" type="noConversion"/>
  </si>
  <si>
    <t>买卖标志</t>
    <rPh sb="0" eb="1">
      <t>mai mai biao zhi</t>
    </rPh>
    <phoneticPr fontId="1" type="noConversion"/>
  </si>
  <si>
    <t>成交金额</t>
    <rPh sb="0" eb="1">
      <t>cheng jiao jin e</t>
    </rPh>
    <phoneticPr fontId="1" type="noConversion"/>
  </si>
  <si>
    <t>人民网</t>
    <rPh sb="0" eb="1">
      <t>ren min wang</t>
    </rPh>
    <phoneticPr fontId="1" type="noConversion"/>
  </si>
  <si>
    <t>浙报传媒</t>
    <phoneticPr fontId="1" type="noConversion"/>
  </si>
  <si>
    <t>证劵买入</t>
    <rPh sb="0" eb="1">
      <t>zheng j m r</t>
    </rPh>
    <phoneticPr fontId="1" type="noConversion"/>
  </si>
  <si>
    <t>三安光电</t>
    <rPh sb="0" eb="1">
      <t>san an guang dian</t>
    </rPh>
    <phoneticPr fontId="1" type="noConversion"/>
  </si>
  <si>
    <t>博瑞传播</t>
    <rPh sb="0" eb="1">
      <t>bo rui chuan bo</t>
    </rPh>
    <phoneticPr fontId="1" type="noConversion"/>
  </si>
  <si>
    <t>深天马A</t>
    <rPh sb="0" eb="1">
      <t>shen tian ma</t>
    </rPh>
    <phoneticPr fontId="1" type="noConversion"/>
  </si>
  <si>
    <t>浙报传媒</t>
    <rPh sb="0" eb="1">
      <t>zhe bao c m</t>
    </rPh>
    <phoneticPr fontId="1" type="noConversion"/>
  </si>
  <si>
    <t>博瑞传播</t>
    <rPh sb="0" eb="1">
      <t>b r c b</t>
    </rPh>
    <phoneticPr fontId="1" type="noConversion"/>
  </si>
  <si>
    <t>浙报传媒</t>
    <rPh sb="0" eb="1">
      <t>z b c m</t>
    </rPh>
    <phoneticPr fontId="1" type="noConversion"/>
  </si>
  <si>
    <t>北斗星通</t>
    <rPh sb="0" eb="1">
      <t>b d x t</t>
    </rPh>
    <phoneticPr fontId="1" type="noConversion"/>
  </si>
  <si>
    <t>三安光电</t>
    <rPh sb="0" eb="1">
      <t>san an guang d</t>
    </rPh>
    <phoneticPr fontId="1" type="noConversion"/>
  </si>
  <si>
    <t>人民网</t>
    <rPh sb="0" eb="1">
      <t>r m w</t>
    </rPh>
    <phoneticPr fontId="1" type="noConversion"/>
  </si>
  <si>
    <t>景兴纸业</t>
    <rPh sb="0" eb="1">
      <t>jing xing zhi ye</t>
    </rPh>
    <phoneticPr fontId="1" type="noConversion"/>
  </si>
  <si>
    <t>广汇能源</t>
    <rPh sb="0" eb="1">
      <t>guang hui neng yuan</t>
    </rPh>
    <phoneticPr fontId="1" type="noConversion"/>
  </si>
  <si>
    <t>(成交市值)</t>
    <rPh sb="1" eb="2">
      <t>cheng jiao shi zhi</t>
    </rPh>
    <rPh sb="3" eb="4">
      <t>shi zhi</t>
    </rPh>
    <phoneticPr fontId="1" type="noConversion"/>
  </si>
  <si>
    <t>(核对偏差)</t>
    <rPh sb="1" eb="2">
      <t>he dui</t>
    </rPh>
    <rPh sb="3" eb="4">
      <t>pian cha</t>
    </rPh>
    <phoneticPr fontId="1" type="noConversion"/>
  </si>
  <si>
    <t>证劵名称</t>
    <rPh sb="0" eb="1">
      <t>z j m c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</si>
</sst>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_ "/>
    <numFmt numFmtId="177" formatCode="0_ "/>
    <numFmt numFmtId="178" formatCode="0.00_ "/>
    <numFmt numFmtId="179" formatCode="yyyy/m/d;@"/>
    <numFmt numFmtId="180" formatCode="0.00_);[Red]\(0.00\)"/>
    <numFmt numFmtId="181" formatCode="0.000_);[Red]\(0.000\)"/>
  </numFmts>
  <fonts count="11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"/>
      <name val="DengXian"/>
      <family val="2"/>
      <charset val="134"/>
      <scheme val="minor"/>
    </font>
    <font>
      <sz val="12"/>
      <color theme="5"/>
      <name val="DengXian"/>
      <family val="2"/>
      <charset val="134"/>
      <scheme val="minor"/>
    </font>
    <font>
      <sz val="12"/>
      <color theme="9"/>
      <name val="DengXian"/>
      <family val="2"/>
      <charset val="134"/>
      <scheme val="minor"/>
    </font>
    <font>
      <u/>
      <sz val="12"/>
      <color theme="5"/>
      <name val="DengXian"/>
      <family val="3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sz val="12"/>
      <color rgb="FF0070C0"/>
      <name val="DengXian"/>
      <family val="2"/>
      <charset val="134"/>
      <scheme val="minor"/>
    </font>
    <font>
      <sz val="12"/>
      <color rgb="FFC0000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2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7">
    <xf numFmtId="0" fontId="0" fillId="0" borderId="0" xfId="0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0" fillId="0" borderId="1" xfId="0" applyNumberFormat="1" applyBorder="1"/>
    <xf numFmtId="0" fontId="0" fillId="0" borderId="1" xfId="0" applyBorder="1"/>
    <xf numFmtId="0" fontId="0" fillId="0" borderId="0" xfId="0" applyBorder="1"/>
    <xf numFmtId="178" fontId="2" fillId="0" borderId="1" xfId="0" applyNumberFormat="1" applyFont="1" applyBorder="1"/>
    <xf numFmtId="0" fontId="2" fillId="0" borderId="1" xfId="0" applyFont="1" applyBorder="1"/>
    <xf numFmtId="178" fontId="0" fillId="0" borderId="1" xfId="0" applyNumberFormat="1" applyFont="1" applyBorder="1"/>
    <xf numFmtId="49" fontId="3" fillId="0" borderId="0" xfId="0" applyNumberFormat="1" applyFont="1"/>
    <xf numFmtId="0" fontId="3" fillId="0" borderId="0" xfId="0" applyFont="1"/>
    <xf numFmtId="176" fontId="3" fillId="0" borderId="0" xfId="0" applyNumberFormat="1" applyFont="1"/>
    <xf numFmtId="177" fontId="3" fillId="0" borderId="0" xfId="0" applyNumberFormat="1" applyFont="1"/>
    <xf numFmtId="178" fontId="3" fillId="0" borderId="0" xfId="0" applyNumberFormat="1" applyFont="1"/>
    <xf numFmtId="178" fontId="3" fillId="0" borderId="1" xfId="0" applyNumberFormat="1" applyFont="1" applyBorder="1"/>
    <xf numFmtId="49" fontId="4" fillId="0" borderId="0" xfId="0" applyNumberFormat="1" applyFont="1"/>
    <xf numFmtId="0" fontId="4" fillId="0" borderId="0" xfId="0" applyFont="1"/>
    <xf numFmtId="176" fontId="4" fillId="0" borderId="0" xfId="0" applyNumberFormat="1" applyFont="1"/>
    <xf numFmtId="177" fontId="4" fillId="0" borderId="0" xfId="0" applyNumberFormat="1" applyFont="1"/>
    <xf numFmtId="178" fontId="4" fillId="0" borderId="0" xfId="0" applyNumberFormat="1" applyFont="1"/>
    <xf numFmtId="178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3" fillId="0" borderId="0" xfId="0" applyFont="1" applyBorder="1"/>
    <xf numFmtId="0" fontId="4" fillId="0" borderId="0" xfId="0" applyFont="1" applyBorder="1"/>
    <xf numFmtId="0" fontId="0" fillId="0" borderId="2" xfId="0" applyBorder="1"/>
    <xf numFmtId="0" fontId="0" fillId="0" borderId="0" xfId="0" applyFont="1"/>
    <xf numFmtId="178" fontId="4" fillId="0" borderId="0" xfId="0" applyNumberFormat="1" applyFont="1" applyBorder="1"/>
    <xf numFmtId="49" fontId="0" fillId="0" borderId="0" xfId="0" applyNumberFormat="1" applyBorder="1"/>
    <xf numFmtId="176" fontId="0" fillId="0" borderId="0" xfId="0" applyNumberFormat="1" applyBorder="1"/>
    <xf numFmtId="177" fontId="0" fillId="0" borderId="0" xfId="0" applyNumberFormat="1" applyBorder="1"/>
    <xf numFmtId="49" fontId="8" fillId="0" borderId="0" xfId="0" applyNumberFormat="1" applyFont="1" applyBorder="1"/>
    <xf numFmtId="0" fontId="8" fillId="0" borderId="0" xfId="0" applyFont="1" applyBorder="1"/>
    <xf numFmtId="176" fontId="8" fillId="0" borderId="0" xfId="0" applyNumberFormat="1" applyFont="1" applyBorder="1"/>
    <xf numFmtId="177" fontId="8" fillId="0" borderId="0" xfId="0" applyNumberFormat="1" applyFont="1" applyBorder="1"/>
    <xf numFmtId="178" fontId="3" fillId="0" borderId="0" xfId="0" applyNumberFormat="1" applyFont="1" applyBorder="1"/>
    <xf numFmtId="178" fontId="0" fillId="0" borderId="0" xfId="0" applyNumberFormat="1" applyBorder="1"/>
    <xf numFmtId="179" fontId="0" fillId="0" borderId="0" xfId="0" applyNumberFormat="1"/>
    <xf numFmtId="179" fontId="8" fillId="0" borderId="0" xfId="0" applyNumberFormat="1" applyFont="1" applyBorder="1"/>
    <xf numFmtId="179" fontId="0" fillId="0" borderId="3" xfId="0" applyNumberFormat="1" applyBorder="1"/>
    <xf numFmtId="178" fontId="0" fillId="0" borderId="2" xfId="0" applyNumberFormat="1" applyBorder="1"/>
    <xf numFmtId="180" fontId="0" fillId="0" borderId="0" xfId="0" applyNumberFormat="1" applyFill="1" applyBorder="1"/>
    <xf numFmtId="180" fontId="0" fillId="0" borderId="2" xfId="0" applyNumberFormat="1" applyBorder="1"/>
    <xf numFmtId="180" fontId="0" fillId="0" borderId="0" xfId="0" applyNumberFormat="1"/>
    <xf numFmtId="179" fontId="8" fillId="0" borderId="3" xfId="0" applyNumberFormat="1" applyFont="1" applyBorder="1"/>
    <xf numFmtId="180" fontId="0" fillId="0" borderId="0" xfId="0" applyNumberFormat="1" applyFill="1" applyBorder="1" applyAlignment="1">
      <alignment horizontal="right"/>
    </xf>
    <xf numFmtId="180" fontId="0" fillId="0" borderId="0" xfId="0" applyNumberFormat="1" applyAlignment="1">
      <alignment horizontal="right"/>
    </xf>
    <xf numFmtId="180" fontId="0" fillId="0" borderId="2" xfId="0" applyNumberFormat="1" applyBorder="1" applyAlignment="1">
      <alignment horizontal="right"/>
    </xf>
    <xf numFmtId="180" fontId="0" fillId="0" borderId="2" xfId="0" applyNumberFormat="1" applyFill="1" applyBorder="1"/>
    <xf numFmtId="0" fontId="0" fillId="0" borderId="0" xfId="0" applyFill="1" applyBorder="1"/>
    <xf numFmtId="178" fontId="0" fillId="0" borderId="0" xfId="0" applyNumberFormat="1" applyFill="1" applyBorder="1"/>
    <xf numFmtId="0" fontId="0" fillId="0" borderId="0" xfId="0" applyFont="1" applyBorder="1" applyAlignment="1"/>
    <xf numFmtId="0" fontId="0" fillId="0" borderId="3" xfId="0" applyBorder="1"/>
    <xf numFmtId="49" fontId="0" fillId="0" borderId="3" xfId="0" applyNumberFormat="1" applyBorder="1"/>
    <xf numFmtId="0" fontId="0" fillId="0" borderId="5" xfId="0" applyBorder="1"/>
    <xf numFmtId="0" fontId="0" fillId="0" borderId="6" xfId="0" applyBorder="1"/>
    <xf numFmtId="178" fontId="0" fillId="0" borderId="6" xfId="0" applyNumberFormat="1" applyBorder="1"/>
    <xf numFmtId="178" fontId="0" fillId="0" borderId="8" xfId="0" applyNumberFormat="1" applyFill="1" applyBorder="1"/>
    <xf numFmtId="178" fontId="0" fillId="0" borderId="9" xfId="0" applyNumberFormat="1" applyBorder="1"/>
    <xf numFmtId="178" fontId="3" fillId="0" borderId="9" xfId="0" applyNumberFormat="1" applyFont="1" applyBorder="1"/>
    <xf numFmtId="178" fontId="4" fillId="0" borderId="9" xfId="0" applyNumberFormat="1" applyFont="1" applyBorder="1"/>
    <xf numFmtId="178" fontId="3" fillId="0" borderId="4" xfId="0" applyNumberFormat="1" applyFont="1" applyBorder="1"/>
    <xf numFmtId="177" fontId="0" fillId="0" borderId="6" xfId="0" applyNumberFormat="1" applyBorder="1"/>
    <xf numFmtId="49" fontId="0" fillId="0" borderId="0" xfId="0" applyNumberFormat="1" applyFill="1" applyBorder="1"/>
    <xf numFmtId="181" fontId="0" fillId="0" borderId="0" xfId="0" applyNumberFormat="1" applyFill="1" applyBorder="1"/>
    <xf numFmtId="181" fontId="0" fillId="0" borderId="0" xfId="0" applyNumberFormat="1" applyBorder="1"/>
    <xf numFmtId="181" fontId="0" fillId="0" borderId="0" xfId="0" applyNumberFormat="1"/>
    <xf numFmtId="181" fontId="0" fillId="0" borderId="6" xfId="0" applyNumberFormat="1" applyBorder="1"/>
    <xf numFmtId="178" fontId="0" fillId="0" borderId="0" xfId="0" applyNumberForma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0" xfId="0" applyBorder="1"/>
    <xf numFmtId="176" fontId="0" fillId="0" borderId="10" xfId="0" applyNumberFormat="1" applyBorder="1"/>
    <xf numFmtId="177" fontId="0" fillId="0" borderId="10" xfId="0" applyNumberFormat="1" applyBorder="1"/>
    <xf numFmtId="178" fontId="0" fillId="0" borderId="10" xfId="0" applyNumberFormat="1" applyBorder="1" applyAlignment="1">
      <alignment horizontal="right"/>
    </xf>
    <xf numFmtId="0" fontId="9" fillId="0" borderId="0" xfId="0" applyFont="1"/>
    <xf numFmtId="0" fontId="10" fillId="0" borderId="0" xfId="0" applyFont="1"/>
    <xf numFmtId="0" fontId="9" fillId="0" borderId="10" xfId="0" applyFont="1" applyBorder="1"/>
    <xf numFmtId="176" fontId="0" fillId="0" borderId="0" xfId="0" applyNumberFormat="1" applyFont="1"/>
    <xf numFmtId="177" fontId="0" fillId="0" borderId="0" xfId="0" applyNumberFormat="1" applyFont="1"/>
    <xf numFmtId="178" fontId="0" fillId="0" borderId="0" xfId="0" applyNumberFormat="1" applyFont="1" applyAlignment="1">
      <alignment horizontal="right"/>
    </xf>
    <xf numFmtId="0" fontId="0" fillId="0" borderId="10" xfId="0" applyFont="1" applyBorder="1"/>
    <xf numFmtId="176" fontId="0" fillId="0" borderId="10" xfId="0" applyNumberFormat="1" applyFont="1" applyBorder="1"/>
    <xf numFmtId="177" fontId="0" fillId="0" borderId="10" xfId="0" applyNumberFormat="1" applyFont="1" applyBorder="1"/>
    <xf numFmtId="178" fontId="0" fillId="0" borderId="10" xfId="0" applyNumberFormat="1" applyFont="1" applyBorder="1" applyAlignment="1">
      <alignment horizontal="right"/>
    </xf>
    <xf numFmtId="0" fontId="10" fillId="0" borderId="10" xfId="0" applyFont="1" applyBorder="1"/>
  </cellXfs>
  <cellStyles count="2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zoomScale="110" zoomScaleNormal="110" zoomScalePageLayoutView="110" workbookViewId="0">
      <selection activeCell="A2" sqref="A2:F202"/>
    </sheetView>
  </sheetViews>
  <sheetFormatPr baseColWidth="10" defaultRowHeight="16" x14ac:dyDescent="0.2"/>
  <cols>
    <col min="1" max="1" width="10.83203125" customWidth="1"/>
    <col min="4" max="4" width="10.83203125" style="2"/>
    <col min="5" max="5" width="10.83203125" style="3"/>
    <col min="6" max="6" width="12.6640625" style="71" customWidth="1"/>
    <col min="7" max="7" width="12" customWidth="1"/>
    <col min="8" max="8" width="10.83203125" customWidth="1"/>
  </cols>
  <sheetData>
    <row r="1" spans="1:8" x14ac:dyDescent="0.2">
      <c r="A1" t="s">
        <v>0</v>
      </c>
      <c r="B1" t="s">
        <v>1</v>
      </c>
      <c r="C1" t="s">
        <v>109</v>
      </c>
      <c r="D1" s="2" t="s">
        <v>2</v>
      </c>
      <c r="E1" s="3" t="s">
        <v>3</v>
      </c>
      <c r="F1" s="71" t="s">
        <v>110</v>
      </c>
      <c r="G1" s="80" t="s">
        <v>125</v>
      </c>
      <c r="H1" s="80" t="s">
        <v>126</v>
      </c>
    </row>
    <row r="2" spans="1:8" x14ac:dyDescent="0.2">
      <c r="A2">
        <v>20140821</v>
      </c>
      <c r="B2" t="s">
        <v>111</v>
      </c>
      <c r="C2" t="s">
        <v>113</v>
      </c>
      <c r="D2" s="2">
        <v>41.899000000000001</v>
      </c>
      <c r="E2" s="3">
        <v>36000</v>
      </c>
      <c r="F2" s="71">
        <v>1508366.52</v>
      </c>
      <c r="G2">
        <f>D2*E2</f>
        <v>1508364</v>
      </c>
      <c r="H2" s="4">
        <f>F2-G2</f>
        <v>2.5200000000186265</v>
      </c>
    </row>
    <row r="3" spans="1:8" x14ac:dyDescent="0.2">
      <c r="A3">
        <v>20140821</v>
      </c>
      <c r="B3" t="s">
        <v>112</v>
      </c>
      <c r="C3" t="s">
        <v>113</v>
      </c>
      <c r="D3" s="2">
        <v>17.88</v>
      </c>
      <c r="E3" s="3">
        <v>507600</v>
      </c>
      <c r="F3" s="71">
        <v>9075657</v>
      </c>
      <c r="G3">
        <f t="shared" ref="G3:G20" si="0">D3*E3</f>
        <v>9075888</v>
      </c>
      <c r="H3" s="4">
        <f t="shared" ref="H3:H20" si="1">F3-G3</f>
        <v>-231</v>
      </c>
    </row>
    <row r="4" spans="1:8" x14ac:dyDescent="0.2">
      <c r="A4">
        <v>20140821</v>
      </c>
      <c r="B4" t="s">
        <v>111</v>
      </c>
      <c r="C4" t="s">
        <v>113</v>
      </c>
      <c r="D4" s="2">
        <v>43.676000000000002</v>
      </c>
      <c r="E4" s="3">
        <v>17400</v>
      </c>
      <c r="F4" s="71">
        <v>759965</v>
      </c>
      <c r="G4">
        <f t="shared" si="0"/>
        <v>759962.4</v>
      </c>
      <c r="H4" s="4">
        <f t="shared" si="1"/>
        <v>2.5999999999767169</v>
      </c>
    </row>
    <row r="5" spans="1:8" x14ac:dyDescent="0.2">
      <c r="A5">
        <v>20140821</v>
      </c>
      <c r="B5" t="s">
        <v>111</v>
      </c>
      <c r="C5" t="s">
        <v>113</v>
      </c>
      <c r="D5" s="2">
        <v>44</v>
      </c>
      <c r="E5" s="3">
        <v>34000</v>
      </c>
      <c r="F5" s="71">
        <v>1495992</v>
      </c>
      <c r="G5">
        <f t="shared" si="0"/>
        <v>1496000</v>
      </c>
      <c r="H5" s="4">
        <f t="shared" si="1"/>
        <v>-8</v>
      </c>
    </row>
    <row r="6" spans="1:8" x14ac:dyDescent="0.2">
      <c r="A6">
        <v>20140821</v>
      </c>
      <c r="B6" t="s">
        <v>111</v>
      </c>
      <c r="C6" t="s">
        <v>113</v>
      </c>
      <c r="D6" s="2">
        <v>43.64</v>
      </c>
      <c r="E6" s="3">
        <v>2400</v>
      </c>
      <c r="F6" s="71">
        <v>104736</v>
      </c>
      <c r="G6">
        <f t="shared" si="0"/>
        <v>104736</v>
      </c>
      <c r="H6" s="4">
        <f t="shared" si="1"/>
        <v>0</v>
      </c>
    </row>
    <row r="7" spans="1:8" x14ac:dyDescent="0.2">
      <c r="A7">
        <v>20140821</v>
      </c>
      <c r="B7" t="s">
        <v>112</v>
      </c>
      <c r="C7" t="s">
        <v>113</v>
      </c>
      <c r="D7" s="2">
        <v>18.39</v>
      </c>
      <c r="E7" s="3">
        <v>81400</v>
      </c>
      <c r="F7" s="71">
        <v>1496976</v>
      </c>
      <c r="G7">
        <f t="shared" si="0"/>
        <v>1496946</v>
      </c>
      <c r="H7" s="4">
        <f t="shared" si="1"/>
        <v>30</v>
      </c>
    </row>
    <row r="8" spans="1:8" x14ac:dyDescent="0.2">
      <c r="A8">
        <v>20140821</v>
      </c>
      <c r="B8" t="s">
        <v>114</v>
      </c>
      <c r="C8" t="s">
        <v>113</v>
      </c>
      <c r="D8" s="2">
        <v>15</v>
      </c>
      <c r="E8" s="3">
        <v>99800</v>
      </c>
      <c r="F8" s="71">
        <v>1496981</v>
      </c>
      <c r="G8">
        <f t="shared" si="0"/>
        <v>1497000</v>
      </c>
      <c r="H8" s="4">
        <f t="shared" si="1"/>
        <v>-19</v>
      </c>
    </row>
    <row r="9" spans="1:8" x14ac:dyDescent="0.2">
      <c r="A9">
        <v>20140821</v>
      </c>
      <c r="B9" t="s">
        <v>115</v>
      </c>
      <c r="C9" t="s">
        <v>113</v>
      </c>
      <c r="D9" s="2">
        <v>12</v>
      </c>
      <c r="E9" s="3">
        <v>124800</v>
      </c>
      <c r="F9" s="71">
        <v>1497600</v>
      </c>
      <c r="G9">
        <f t="shared" si="0"/>
        <v>1497600</v>
      </c>
      <c r="H9" s="4">
        <f t="shared" si="1"/>
        <v>0</v>
      </c>
    </row>
    <row r="10" spans="1:8" x14ac:dyDescent="0.2">
      <c r="A10">
        <v>20140821</v>
      </c>
      <c r="B10" t="s">
        <v>111</v>
      </c>
      <c r="C10" t="s">
        <v>19</v>
      </c>
      <c r="D10" s="2">
        <v>46.000999999999998</v>
      </c>
      <c r="E10" s="3">
        <v>89800</v>
      </c>
      <c r="F10" s="71">
        <v>4130921</v>
      </c>
      <c r="G10">
        <f t="shared" si="0"/>
        <v>4130889.8</v>
      </c>
      <c r="H10" s="4">
        <f t="shared" si="1"/>
        <v>31.200000000186265</v>
      </c>
    </row>
    <row r="11" spans="1:8" x14ac:dyDescent="0.2">
      <c r="A11">
        <v>20140822</v>
      </c>
      <c r="B11" t="s">
        <v>116</v>
      </c>
      <c r="C11" t="s">
        <v>19</v>
      </c>
      <c r="D11" s="2">
        <v>23.954000000000001</v>
      </c>
      <c r="E11" s="3">
        <v>89000</v>
      </c>
      <c r="F11" s="71">
        <v>2131924.5</v>
      </c>
      <c r="G11">
        <f t="shared" si="0"/>
        <v>2131906</v>
      </c>
      <c r="H11" s="4">
        <f t="shared" si="1"/>
        <v>18.5</v>
      </c>
    </row>
    <row r="12" spans="1:8" x14ac:dyDescent="0.2">
      <c r="A12">
        <v>20140822</v>
      </c>
      <c r="B12" t="s">
        <v>117</v>
      </c>
      <c r="C12" t="s">
        <v>113</v>
      </c>
      <c r="D12" s="2">
        <v>18.82</v>
      </c>
      <c r="E12" s="3">
        <v>79500</v>
      </c>
      <c r="F12" s="71">
        <v>1496190</v>
      </c>
      <c r="G12">
        <f t="shared" si="0"/>
        <v>1496190</v>
      </c>
      <c r="H12" s="4">
        <f t="shared" si="1"/>
        <v>0</v>
      </c>
    </row>
    <row r="13" spans="1:8" x14ac:dyDescent="0.2">
      <c r="A13">
        <v>20140822</v>
      </c>
      <c r="B13" t="s">
        <v>118</v>
      </c>
      <c r="C13" t="s">
        <v>113</v>
      </c>
      <c r="D13" s="2">
        <v>12.17</v>
      </c>
      <c r="E13" s="3">
        <v>28840</v>
      </c>
      <c r="F13" s="71">
        <v>350982.8</v>
      </c>
      <c r="G13">
        <f t="shared" si="0"/>
        <v>350982.8</v>
      </c>
      <c r="H13" s="4">
        <f t="shared" si="1"/>
        <v>0</v>
      </c>
    </row>
    <row r="14" spans="1:8" x14ac:dyDescent="0.2">
      <c r="A14">
        <v>20140822</v>
      </c>
      <c r="B14" t="s">
        <v>119</v>
      </c>
      <c r="C14" t="s">
        <v>19</v>
      </c>
      <c r="D14" s="2">
        <v>19.28</v>
      </c>
      <c r="E14" s="3">
        <v>500000</v>
      </c>
      <c r="F14" s="71">
        <v>9640238</v>
      </c>
      <c r="G14">
        <f t="shared" si="0"/>
        <v>9640000</v>
      </c>
      <c r="H14" s="4">
        <f t="shared" si="1"/>
        <v>238</v>
      </c>
    </row>
    <row r="15" spans="1:8" x14ac:dyDescent="0.2">
      <c r="A15">
        <v>20140822</v>
      </c>
      <c r="B15" t="s">
        <v>119</v>
      </c>
      <c r="C15" t="s">
        <v>19</v>
      </c>
      <c r="D15" s="2">
        <v>19.277000000000001</v>
      </c>
      <c r="E15" s="3">
        <v>89000</v>
      </c>
      <c r="F15" s="71">
        <v>1715613</v>
      </c>
      <c r="G15">
        <f t="shared" si="0"/>
        <v>1715653</v>
      </c>
      <c r="H15" s="4">
        <f t="shared" si="1"/>
        <v>-40</v>
      </c>
    </row>
    <row r="16" spans="1:8" x14ac:dyDescent="0.2">
      <c r="A16">
        <v>20140822</v>
      </c>
      <c r="B16" t="s">
        <v>118</v>
      </c>
      <c r="C16" t="s">
        <v>19</v>
      </c>
      <c r="D16" s="2">
        <v>12.207000000000001</v>
      </c>
      <c r="E16" s="3">
        <v>124800</v>
      </c>
      <c r="F16" s="71">
        <v>1523383</v>
      </c>
      <c r="G16">
        <f t="shared" si="0"/>
        <v>1523433.6</v>
      </c>
      <c r="H16" s="4">
        <f t="shared" si="1"/>
        <v>-50.600000000093132</v>
      </c>
    </row>
    <row r="17" spans="1:8" x14ac:dyDescent="0.2">
      <c r="A17">
        <v>20140822</v>
      </c>
      <c r="B17" t="s">
        <v>120</v>
      </c>
      <c r="C17" t="s">
        <v>29</v>
      </c>
      <c r="D17" s="2">
        <v>40.880000000000003</v>
      </c>
      <c r="E17" s="3">
        <v>36900</v>
      </c>
      <c r="F17" s="71">
        <v>1508472</v>
      </c>
      <c r="G17">
        <f t="shared" si="0"/>
        <v>1508472</v>
      </c>
      <c r="H17" s="4">
        <f t="shared" si="1"/>
        <v>0</v>
      </c>
    </row>
    <row r="18" spans="1:8" x14ac:dyDescent="0.2">
      <c r="A18">
        <v>20140822</v>
      </c>
      <c r="B18" t="s">
        <v>120</v>
      </c>
      <c r="C18" t="s">
        <v>29</v>
      </c>
      <c r="D18" s="2">
        <v>41.898000000000003</v>
      </c>
      <c r="E18" s="3">
        <v>35900</v>
      </c>
      <c r="F18" s="71">
        <v>1504145.6</v>
      </c>
      <c r="G18">
        <f t="shared" si="0"/>
        <v>1504138.2000000002</v>
      </c>
      <c r="H18" s="4">
        <f t="shared" si="1"/>
        <v>7.3999999999068677</v>
      </c>
    </row>
    <row r="19" spans="1:8" x14ac:dyDescent="0.2">
      <c r="A19">
        <v>20140822</v>
      </c>
      <c r="B19" t="s">
        <v>120</v>
      </c>
      <c r="C19" t="s">
        <v>29</v>
      </c>
      <c r="D19" s="2">
        <v>41.21</v>
      </c>
      <c r="E19" s="3">
        <v>3061</v>
      </c>
      <c r="F19" s="71">
        <v>126143.81</v>
      </c>
      <c r="G19">
        <f t="shared" si="0"/>
        <v>126143.81</v>
      </c>
      <c r="H19" s="4">
        <f t="shared" si="1"/>
        <v>0</v>
      </c>
    </row>
    <row r="20" spans="1:8" x14ac:dyDescent="0.2">
      <c r="A20">
        <v>20140822</v>
      </c>
      <c r="B20" t="s">
        <v>121</v>
      </c>
      <c r="C20" t="s">
        <v>19</v>
      </c>
      <c r="D20" s="2">
        <v>14.734999999999999</v>
      </c>
      <c r="E20" s="3">
        <v>99800</v>
      </c>
      <c r="F20" s="71">
        <v>1470589</v>
      </c>
      <c r="G20">
        <f t="shared" si="0"/>
        <v>1470553</v>
      </c>
      <c r="H20" s="4">
        <f t="shared" si="1"/>
        <v>36</v>
      </c>
    </row>
    <row r="21" spans="1:8" x14ac:dyDescent="0.2">
      <c r="A21">
        <v>20140822</v>
      </c>
      <c r="B21" t="s">
        <v>118</v>
      </c>
      <c r="C21" t="s">
        <v>29</v>
      </c>
      <c r="D21" s="2">
        <v>12.43</v>
      </c>
      <c r="E21" s="3">
        <v>121400</v>
      </c>
      <c r="F21" s="71">
        <v>1509002</v>
      </c>
      <c r="G21">
        <f t="shared" ref="G21:G65" si="2">D21*E21</f>
        <v>1509002</v>
      </c>
      <c r="H21" s="4">
        <f t="shared" ref="H21:H65" si="3">F21-G21</f>
        <v>0</v>
      </c>
    </row>
    <row r="22" spans="1:8" x14ac:dyDescent="0.2">
      <c r="A22">
        <v>20140822</v>
      </c>
      <c r="B22" t="s">
        <v>120</v>
      </c>
      <c r="C22" t="s">
        <v>29</v>
      </c>
      <c r="D22" s="2">
        <v>41.881999999999998</v>
      </c>
      <c r="E22" s="3">
        <v>36000</v>
      </c>
      <c r="F22" s="71">
        <v>1507741.1</v>
      </c>
      <c r="G22">
        <f t="shared" si="2"/>
        <v>1507752</v>
      </c>
      <c r="H22" s="4">
        <f t="shared" si="3"/>
        <v>-10.899999999906868</v>
      </c>
    </row>
    <row r="23" spans="1:8" x14ac:dyDescent="0.2">
      <c r="A23">
        <v>20140822</v>
      </c>
      <c r="B23" t="s">
        <v>120</v>
      </c>
      <c r="C23" t="s">
        <v>29</v>
      </c>
      <c r="D23" s="2">
        <v>41.999000000000002</v>
      </c>
      <c r="E23" s="3">
        <v>105400</v>
      </c>
      <c r="F23" s="71">
        <v>4426666.9800000004</v>
      </c>
      <c r="G23">
        <f t="shared" si="2"/>
        <v>4426694.6000000006</v>
      </c>
      <c r="H23" s="4">
        <f t="shared" si="3"/>
        <v>-27.620000000111759</v>
      </c>
    </row>
    <row r="24" spans="1:8" x14ac:dyDescent="0.2">
      <c r="A24">
        <v>20140822</v>
      </c>
      <c r="B24" t="s">
        <v>120</v>
      </c>
      <c r="C24" t="s">
        <v>29</v>
      </c>
      <c r="D24" s="2">
        <v>42.9</v>
      </c>
      <c r="E24" s="3">
        <v>34900</v>
      </c>
      <c r="F24" s="71">
        <v>1497210</v>
      </c>
      <c r="G24">
        <f t="shared" si="2"/>
        <v>1497210</v>
      </c>
      <c r="H24" s="4">
        <f t="shared" si="3"/>
        <v>0</v>
      </c>
    </row>
    <row r="25" spans="1:8" x14ac:dyDescent="0.2">
      <c r="A25">
        <v>20140822</v>
      </c>
      <c r="B25" t="s">
        <v>120</v>
      </c>
      <c r="C25" t="s">
        <v>29</v>
      </c>
      <c r="D25" s="2">
        <v>42.4</v>
      </c>
      <c r="E25" s="3">
        <v>72331</v>
      </c>
      <c r="F25" s="71">
        <v>3066834.4</v>
      </c>
      <c r="G25">
        <f t="shared" si="2"/>
        <v>3066834.4</v>
      </c>
      <c r="H25" s="4">
        <f t="shared" si="3"/>
        <v>0</v>
      </c>
    </row>
    <row r="26" spans="1:8" x14ac:dyDescent="0.2">
      <c r="A26">
        <v>20140822</v>
      </c>
      <c r="B26" t="s">
        <v>120</v>
      </c>
      <c r="C26" t="s">
        <v>29</v>
      </c>
      <c r="D26" s="2">
        <v>42.651000000000003</v>
      </c>
      <c r="E26" s="3">
        <v>35100</v>
      </c>
      <c r="F26" s="71">
        <v>1497064.91</v>
      </c>
      <c r="G26">
        <f t="shared" si="2"/>
        <v>1497050.1</v>
      </c>
      <c r="H26" s="4">
        <f t="shared" si="3"/>
        <v>14.809999999823049</v>
      </c>
    </row>
    <row r="27" spans="1:8" x14ac:dyDescent="0.2">
      <c r="A27">
        <v>20140822</v>
      </c>
      <c r="B27" t="s">
        <v>120</v>
      </c>
      <c r="C27" t="s">
        <v>29</v>
      </c>
      <c r="D27" s="2">
        <v>42.35</v>
      </c>
      <c r="E27" s="3">
        <v>35300</v>
      </c>
      <c r="F27" s="71">
        <v>1494955</v>
      </c>
      <c r="G27">
        <f t="shared" si="2"/>
        <v>1494955</v>
      </c>
      <c r="H27" s="4">
        <f t="shared" si="3"/>
        <v>0</v>
      </c>
    </row>
    <row r="28" spans="1:8" x14ac:dyDescent="0.2">
      <c r="A28">
        <v>20140822</v>
      </c>
      <c r="B28" t="s">
        <v>120</v>
      </c>
      <c r="C28" t="s">
        <v>29</v>
      </c>
      <c r="D28" s="2">
        <v>42.35</v>
      </c>
      <c r="E28" s="3">
        <v>35300</v>
      </c>
      <c r="F28" s="71">
        <v>1494955</v>
      </c>
      <c r="G28">
        <f t="shared" si="2"/>
        <v>1494955</v>
      </c>
      <c r="H28" s="4">
        <f t="shared" si="3"/>
        <v>0</v>
      </c>
    </row>
    <row r="29" spans="1:8" x14ac:dyDescent="0.2">
      <c r="A29">
        <v>20140825</v>
      </c>
      <c r="B29" t="s">
        <v>118</v>
      </c>
      <c r="C29" t="s">
        <v>19</v>
      </c>
      <c r="D29" s="2">
        <v>12.15</v>
      </c>
      <c r="E29" s="3">
        <v>150240</v>
      </c>
      <c r="F29" s="71">
        <v>1825416</v>
      </c>
      <c r="G29">
        <f t="shared" si="2"/>
        <v>1825416</v>
      </c>
      <c r="H29" s="4">
        <f t="shared" si="3"/>
        <v>0</v>
      </c>
    </row>
    <row r="30" spans="1:8" x14ac:dyDescent="0.2">
      <c r="A30">
        <v>20140825</v>
      </c>
      <c r="B30" t="s">
        <v>119</v>
      </c>
      <c r="C30" t="s">
        <v>19</v>
      </c>
      <c r="D30" s="2">
        <v>18.600999999999999</v>
      </c>
      <c r="E30" s="3">
        <v>79500</v>
      </c>
      <c r="F30" s="71">
        <v>1478819</v>
      </c>
      <c r="G30">
        <f t="shared" si="2"/>
        <v>1478779.5</v>
      </c>
      <c r="H30" s="4">
        <f t="shared" si="3"/>
        <v>39.5</v>
      </c>
    </row>
    <row r="31" spans="1:8" x14ac:dyDescent="0.2">
      <c r="A31">
        <v>20140825</v>
      </c>
      <c r="B31" t="s">
        <v>120</v>
      </c>
      <c r="C31" t="s">
        <v>29</v>
      </c>
      <c r="D31" s="2">
        <v>41.6</v>
      </c>
      <c r="E31" s="3">
        <v>7851</v>
      </c>
      <c r="F31" s="71">
        <v>326601.59999999998</v>
      </c>
      <c r="G31">
        <f t="shared" si="2"/>
        <v>326601.60000000003</v>
      </c>
      <c r="H31" s="4">
        <f t="shared" si="3"/>
        <v>0</v>
      </c>
    </row>
    <row r="32" spans="1:8" x14ac:dyDescent="0.2">
      <c r="A32">
        <v>20140825</v>
      </c>
      <c r="B32" t="s">
        <v>120</v>
      </c>
      <c r="C32" t="s">
        <v>29</v>
      </c>
      <c r="D32" s="2">
        <v>40.86</v>
      </c>
      <c r="E32" s="3">
        <v>36600</v>
      </c>
      <c r="F32" s="71">
        <v>1495476</v>
      </c>
      <c r="G32">
        <f t="shared" si="2"/>
        <v>1495476</v>
      </c>
      <c r="H32" s="4">
        <f t="shared" si="3"/>
        <v>0</v>
      </c>
    </row>
    <row r="33" spans="1:8" x14ac:dyDescent="0.2">
      <c r="A33">
        <v>20140825</v>
      </c>
      <c r="B33" t="s">
        <v>120</v>
      </c>
      <c r="C33" t="s">
        <v>29</v>
      </c>
      <c r="D33" s="2">
        <v>41.45</v>
      </c>
      <c r="E33" s="3">
        <v>27988</v>
      </c>
      <c r="F33" s="71">
        <v>1160102.6000000001</v>
      </c>
      <c r="G33">
        <f t="shared" si="2"/>
        <v>1160102.6000000001</v>
      </c>
      <c r="H33" s="4">
        <f t="shared" si="3"/>
        <v>0</v>
      </c>
    </row>
    <row r="34" spans="1:8" x14ac:dyDescent="0.2">
      <c r="A34">
        <v>20140825</v>
      </c>
      <c r="B34" t="s">
        <v>120</v>
      </c>
      <c r="C34" t="s">
        <v>29</v>
      </c>
      <c r="D34" s="2">
        <v>44</v>
      </c>
      <c r="E34" s="3">
        <v>34000</v>
      </c>
      <c r="F34" s="71">
        <v>1496000</v>
      </c>
      <c r="G34">
        <f t="shared" si="2"/>
        <v>1496000</v>
      </c>
      <c r="H34" s="4">
        <f t="shared" si="3"/>
        <v>0</v>
      </c>
    </row>
    <row r="35" spans="1:8" x14ac:dyDescent="0.2">
      <c r="A35">
        <v>20140825</v>
      </c>
      <c r="B35" t="s">
        <v>120</v>
      </c>
      <c r="C35" t="s">
        <v>29</v>
      </c>
      <c r="D35" s="2">
        <v>44</v>
      </c>
      <c r="E35" s="3">
        <v>17695</v>
      </c>
      <c r="F35" s="71">
        <v>778580</v>
      </c>
      <c r="G35">
        <f t="shared" si="2"/>
        <v>778580</v>
      </c>
      <c r="H35" s="4">
        <f t="shared" si="3"/>
        <v>0</v>
      </c>
    </row>
    <row r="36" spans="1:8" x14ac:dyDescent="0.2">
      <c r="A36">
        <v>20140825</v>
      </c>
      <c r="B36" t="s">
        <v>120</v>
      </c>
      <c r="C36" t="s">
        <v>29</v>
      </c>
      <c r="D36" s="2">
        <v>43.792000000000002</v>
      </c>
      <c r="E36" s="3">
        <v>41400</v>
      </c>
      <c r="F36" s="71">
        <v>1812991.39</v>
      </c>
      <c r="G36">
        <f t="shared" si="2"/>
        <v>1812988.8</v>
      </c>
      <c r="H36" s="4">
        <f t="shared" si="3"/>
        <v>2.5899999998509884</v>
      </c>
    </row>
    <row r="37" spans="1:8" x14ac:dyDescent="0.2">
      <c r="A37">
        <v>20140825</v>
      </c>
      <c r="B37" t="s">
        <v>120</v>
      </c>
      <c r="C37" t="s">
        <v>19</v>
      </c>
      <c r="D37" s="2">
        <v>44.01</v>
      </c>
      <c r="E37" s="3">
        <v>5000</v>
      </c>
      <c r="F37" s="71">
        <v>220050</v>
      </c>
      <c r="G37">
        <f t="shared" si="2"/>
        <v>220050</v>
      </c>
      <c r="H37" s="4">
        <f t="shared" si="3"/>
        <v>0</v>
      </c>
    </row>
    <row r="38" spans="1:8" x14ac:dyDescent="0.2">
      <c r="A38">
        <v>20140825</v>
      </c>
      <c r="B38" t="s">
        <v>120</v>
      </c>
      <c r="C38" t="s">
        <v>19</v>
      </c>
      <c r="D38" s="2">
        <v>44</v>
      </c>
      <c r="E38" s="3">
        <v>5000</v>
      </c>
      <c r="F38" s="71">
        <v>220000</v>
      </c>
      <c r="G38">
        <f t="shared" si="2"/>
        <v>220000</v>
      </c>
      <c r="H38" s="4">
        <f t="shared" si="3"/>
        <v>0</v>
      </c>
    </row>
    <row r="39" spans="1:8" x14ac:dyDescent="0.2">
      <c r="A39">
        <v>20140825</v>
      </c>
      <c r="B39" t="s">
        <v>120</v>
      </c>
      <c r="C39" t="s">
        <v>19</v>
      </c>
      <c r="D39" s="2">
        <v>43.98</v>
      </c>
      <c r="E39" s="3">
        <v>5000</v>
      </c>
      <c r="F39" s="71">
        <v>219922</v>
      </c>
      <c r="G39">
        <f t="shared" si="2"/>
        <v>219899.99999999997</v>
      </c>
      <c r="H39" s="4">
        <f t="shared" si="3"/>
        <v>22.000000000029104</v>
      </c>
    </row>
    <row r="40" spans="1:8" x14ac:dyDescent="0.2">
      <c r="A40">
        <v>20140825</v>
      </c>
      <c r="B40" t="s">
        <v>120</v>
      </c>
      <c r="C40" t="s">
        <v>19</v>
      </c>
      <c r="D40" s="2">
        <v>43.98</v>
      </c>
      <c r="E40" s="3">
        <v>5000</v>
      </c>
      <c r="F40" s="71">
        <v>219900</v>
      </c>
      <c r="G40">
        <f t="shared" si="2"/>
        <v>219899.99999999997</v>
      </c>
      <c r="H40" s="4">
        <f t="shared" si="3"/>
        <v>0</v>
      </c>
    </row>
    <row r="41" spans="1:8" x14ac:dyDescent="0.2">
      <c r="A41">
        <v>20140825</v>
      </c>
      <c r="B41" t="s">
        <v>120</v>
      </c>
      <c r="C41" t="s">
        <v>19</v>
      </c>
      <c r="D41" s="2">
        <v>43.8</v>
      </c>
      <c r="E41" s="3">
        <v>5000</v>
      </c>
      <c r="F41" s="71">
        <v>219000</v>
      </c>
      <c r="G41">
        <f t="shared" si="2"/>
        <v>219000</v>
      </c>
      <c r="H41" s="4">
        <f t="shared" si="3"/>
        <v>0</v>
      </c>
    </row>
    <row r="42" spans="1:8" x14ac:dyDescent="0.2">
      <c r="A42">
        <v>20140825</v>
      </c>
      <c r="B42" t="s">
        <v>120</v>
      </c>
      <c r="C42" t="s">
        <v>19</v>
      </c>
      <c r="D42" s="2">
        <v>43.8</v>
      </c>
      <c r="E42" s="3">
        <v>5000</v>
      </c>
      <c r="F42" s="71">
        <v>219000</v>
      </c>
      <c r="G42">
        <f t="shared" si="2"/>
        <v>219000</v>
      </c>
      <c r="H42" s="4">
        <f t="shared" si="3"/>
        <v>0</v>
      </c>
    </row>
    <row r="43" spans="1:8" x14ac:dyDescent="0.2">
      <c r="A43">
        <v>20140825</v>
      </c>
      <c r="B43" t="s">
        <v>120</v>
      </c>
      <c r="C43" t="s">
        <v>19</v>
      </c>
      <c r="D43" s="2">
        <v>43.71</v>
      </c>
      <c r="E43" s="3">
        <v>4972</v>
      </c>
      <c r="F43" s="71">
        <v>217326.12</v>
      </c>
      <c r="G43">
        <f t="shared" si="2"/>
        <v>217326.12</v>
      </c>
      <c r="H43" s="4">
        <f t="shared" si="3"/>
        <v>0</v>
      </c>
    </row>
    <row r="44" spans="1:8" x14ac:dyDescent="0.2">
      <c r="A44">
        <v>20140825</v>
      </c>
      <c r="B44" t="s">
        <v>120</v>
      </c>
      <c r="C44" t="s">
        <v>19</v>
      </c>
      <c r="D44" s="2">
        <v>43.7</v>
      </c>
      <c r="E44" s="3">
        <v>5000</v>
      </c>
      <c r="F44" s="71">
        <v>218500</v>
      </c>
      <c r="G44">
        <f t="shared" si="2"/>
        <v>218500</v>
      </c>
      <c r="H44" s="4">
        <f t="shared" si="3"/>
        <v>0</v>
      </c>
    </row>
    <row r="45" spans="1:8" x14ac:dyDescent="0.2">
      <c r="A45">
        <v>20140825</v>
      </c>
      <c r="B45" t="s">
        <v>120</v>
      </c>
      <c r="C45" t="s">
        <v>19</v>
      </c>
      <c r="D45" s="2">
        <v>43.7</v>
      </c>
      <c r="E45" s="3">
        <v>5000</v>
      </c>
      <c r="F45" s="71">
        <v>218500</v>
      </c>
      <c r="G45">
        <f t="shared" si="2"/>
        <v>218500</v>
      </c>
      <c r="H45" s="4">
        <f t="shared" si="3"/>
        <v>0</v>
      </c>
    </row>
    <row r="46" spans="1:8" x14ac:dyDescent="0.2">
      <c r="A46">
        <v>20140825</v>
      </c>
      <c r="B46" t="s">
        <v>120</v>
      </c>
      <c r="C46" t="s">
        <v>19</v>
      </c>
      <c r="D46" s="2">
        <v>43.63</v>
      </c>
      <c r="E46" s="3">
        <v>5000</v>
      </c>
      <c r="F46" s="71">
        <v>218150</v>
      </c>
      <c r="G46">
        <f t="shared" si="2"/>
        <v>218150</v>
      </c>
      <c r="H46" s="4">
        <f t="shared" si="3"/>
        <v>0</v>
      </c>
    </row>
    <row r="47" spans="1:8" x14ac:dyDescent="0.2">
      <c r="A47">
        <v>20140825</v>
      </c>
      <c r="B47" t="s">
        <v>120</v>
      </c>
      <c r="C47" t="s">
        <v>19</v>
      </c>
      <c r="D47" s="2">
        <v>43.63</v>
      </c>
      <c r="E47" s="3">
        <v>5000</v>
      </c>
      <c r="F47" s="71">
        <v>218150</v>
      </c>
      <c r="G47">
        <f t="shared" si="2"/>
        <v>218150</v>
      </c>
      <c r="H47" s="4">
        <f t="shared" si="3"/>
        <v>0</v>
      </c>
    </row>
    <row r="48" spans="1:8" x14ac:dyDescent="0.2">
      <c r="A48">
        <v>20140825</v>
      </c>
      <c r="B48" t="s">
        <v>120</v>
      </c>
      <c r="C48" t="s">
        <v>19</v>
      </c>
      <c r="D48" s="2">
        <v>43.63</v>
      </c>
      <c r="E48" s="3">
        <v>5000</v>
      </c>
      <c r="F48" s="71">
        <v>218150</v>
      </c>
      <c r="G48">
        <f t="shared" si="2"/>
        <v>218150</v>
      </c>
      <c r="H48" s="4">
        <f t="shared" si="3"/>
        <v>0</v>
      </c>
    </row>
    <row r="49" spans="1:8" x14ac:dyDescent="0.2">
      <c r="A49">
        <v>20140825</v>
      </c>
      <c r="B49" t="s">
        <v>120</v>
      </c>
      <c r="C49" t="s">
        <v>19</v>
      </c>
      <c r="D49" s="2">
        <v>43.63</v>
      </c>
      <c r="E49" s="3">
        <v>5000</v>
      </c>
      <c r="F49" s="71">
        <v>218150</v>
      </c>
      <c r="G49">
        <f t="shared" si="2"/>
        <v>218150</v>
      </c>
      <c r="H49" s="4">
        <f t="shared" si="3"/>
        <v>0</v>
      </c>
    </row>
    <row r="50" spans="1:8" x14ac:dyDescent="0.2">
      <c r="A50">
        <v>20140825</v>
      </c>
      <c r="B50" t="s">
        <v>120</v>
      </c>
      <c r="C50" t="s">
        <v>19</v>
      </c>
      <c r="D50" s="2">
        <v>43.627000000000002</v>
      </c>
      <c r="E50" s="3">
        <v>5000</v>
      </c>
      <c r="F50" s="71">
        <v>218137</v>
      </c>
      <c r="G50">
        <f t="shared" si="2"/>
        <v>218135</v>
      </c>
      <c r="H50" s="4">
        <f t="shared" si="3"/>
        <v>2</v>
      </c>
    </row>
    <row r="51" spans="1:8" x14ac:dyDescent="0.2">
      <c r="A51">
        <v>20140825</v>
      </c>
      <c r="B51" t="s">
        <v>120</v>
      </c>
      <c r="C51" t="s">
        <v>19</v>
      </c>
      <c r="D51" s="2">
        <v>43.62</v>
      </c>
      <c r="E51" s="3">
        <v>5000</v>
      </c>
      <c r="F51" s="71">
        <v>218100</v>
      </c>
      <c r="G51">
        <f t="shared" si="2"/>
        <v>218100</v>
      </c>
      <c r="H51" s="4">
        <f t="shared" si="3"/>
        <v>0</v>
      </c>
    </row>
    <row r="52" spans="1:8" x14ac:dyDescent="0.2">
      <c r="A52">
        <v>20140825</v>
      </c>
      <c r="B52" t="s">
        <v>120</v>
      </c>
      <c r="C52" t="s">
        <v>19</v>
      </c>
      <c r="D52" s="2">
        <v>43.62</v>
      </c>
      <c r="E52" s="3">
        <v>5000</v>
      </c>
      <c r="F52" s="71">
        <v>218100</v>
      </c>
      <c r="G52">
        <f t="shared" si="2"/>
        <v>218100</v>
      </c>
      <c r="H52" s="4">
        <f t="shared" si="3"/>
        <v>0</v>
      </c>
    </row>
    <row r="53" spans="1:8" x14ac:dyDescent="0.2">
      <c r="A53">
        <v>20140825</v>
      </c>
      <c r="B53" t="s">
        <v>120</v>
      </c>
      <c r="C53" t="s">
        <v>19</v>
      </c>
      <c r="D53" s="2">
        <v>43.62</v>
      </c>
      <c r="E53" s="3">
        <v>5000</v>
      </c>
      <c r="F53" s="71">
        <v>218100</v>
      </c>
      <c r="G53">
        <f t="shared" si="2"/>
        <v>218100</v>
      </c>
      <c r="H53" s="4">
        <f t="shared" si="3"/>
        <v>0</v>
      </c>
    </row>
    <row r="54" spans="1:8" x14ac:dyDescent="0.2">
      <c r="A54">
        <v>20140825</v>
      </c>
      <c r="B54" t="s">
        <v>120</v>
      </c>
      <c r="C54" t="s">
        <v>19</v>
      </c>
      <c r="D54" s="2">
        <v>43.62</v>
      </c>
      <c r="E54" s="3">
        <v>1452</v>
      </c>
      <c r="F54" s="71">
        <v>63336.24</v>
      </c>
      <c r="G54">
        <f t="shared" si="2"/>
        <v>63336.24</v>
      </c>
      <c r="H54" s="4">
        <f t="shared" si="3"/>
        <v>0</v>
      </c>
    </row>
    <row r="55" spans="1:8" x14ac:dyDescent="0.2">
      <c r="A55">
        <v>20140825</v>
      </c>
      <c r="B55" t="s">
        <v>120</v>
      </c>
      <c r="C55" t="s">
        <v>19</v>
      </c>
      <c r="D55" s="2">
        <v>43.61</v>
      </c>
      <c r="E55" s="3">
        <v>5000</v>
      </c>
      <c r="F55" s="71">
        <v>218050</v>
      </c>
      <c r="G55">
        <f t="shared" si="2"/>
        <v>218050</v>
      </c>
      <c r="H55" s="4">
        <f t="shared" si="3"/>
        <v>0</v>
      </c>
    </row>
    <row r="56" spans="1:8" x14ac:dyDescent="0.2">
      <c r="A56">
        <v>20140825</v>
      </c>
      <c r="B56" t="s">
        <v>120</v>
      </c>
      <c r="C56" t="s">
        <v>19</v>
      </c>
      <c r="D56" s="2">
        <v>43.61</v>
      </c>
      <c r="E56" s="3">
        <v>5000</v>
      </c>
      <c r="F56" s="71">
        <v>218050</v>
      </c>
      <c r="G56">
        <f t="shared" si="2"/>
        <v>218050</v>
      </c>
      <c r="H56" s="4">
        <f t="shared" si="3"/>
        <v>0</v>
      </c>
    </row>
    <row r="57" spans="1:8" x14ac:dyDescent="0.2">
      <c r="A57">
        <v>20140825</v>
      </c>
      <c r="B57" t="s">
        <v>120</v>
      </c>
      <c r="C57" t="s">
        <v>19</v>
      </c>
      <c r="D57" s="2">
        <v>43.61</v>
      </c>
      <c r="E57" s="3">
        <v>5000</v>
      </c>
      <c r="F57" s="71">
        <v>218050</v>
      </c>
      <c r="G57">
        <f t="shared" si="2"/>
        <v>218050</v>
      </c>
      <c r="H57" s="4">
        <f t="shared" si="3"/>
        <v>0</v>
      </c>
    </row>
    <row r="58" spans="1:8" x14ac:dyDescent="0.2">
      <c r="A58">
        <v>20140825</v>
      </c>
      <c r="B58" t="s">
        <v>120</v>
      </c>
      <c r="C58" t="s">
        <v>19</v>
      </c>
      <c r="D58" s="2">
        <v>43.61</v>
      </c>
      <c r="E58" s="3">
        <v>5000</v>
      </c>
      <c r="F58" s="71">
        <v>218050</v>
      </c>
      <c r="G58">
        <f t="shared" si="2"/>
        <v>218050</v>
      </c>
      <c r="H58" s="4">
        <f t="shared" si="3"/>
        <v>0</v>
      </c>
    </row>
    <row r="59" spans="1:8" x14ac:dyDescent="0.2">
      <c r="A59">
        <v>20140825</v>
      </c>
      <c r="B59" t="s">
        <v>120</v>
      </c>
      <c r="C59" t="s">
        <v>19</v>
      </c>
      <c r="D59" s="2">
        <v>43.603000000000002</v>
      </c>
      <c r="E59" s="3">
        <v>5000</v>
      </c>
      <c r="F59" s="71">
        <v>218013</v>
      </c>
      <c r="G59">
        <f t="shared" si="2"/>
        <v>218015</v>
      </c>
      <c r="H59" s="4">
        <f t="shared" si="3"/>
        <v>-2</v>
      </c>
    </row>
    <row r="60" spans="1:8" x14ac:dyDescent="0.2">
      <c r="A60">
        <v>20140825</v>
      </c>
      <c r="B60" t="s">
        <v>120</v>
      </c>
      <c r="C60" t="s">
        <v>19</v>
      </c>
      <c r="D60" s="2">
        <v>43.6</v>
      </c>
      <c r="E60" s="3">
        <v>5000</v>
      </c>
      <c r="F60" s="71">
        <v>218000</v>
      </c>
      <c r="G60">
        <f t="shared" si="2"/>
        <v>218000</v>
      </c>
      <c r="H60" s="4">
        <f t="shared" si="3"/>
        <v>0</v>
      </c>
    </row>
    <row r="61" spans="1:8" x14ac:dyDescent="0.2">
      <c r="A61">
        <v>20140825</v>
      </c>
      <c r="B61" t="s">
        <v>120</v>
      </c>
      <c r="C61" t="s">
        <v>19</v>
      </c>
      <c r="D61" s="2">
        <v>43.6</v>
      </c>
      <c r="E61" s="3">
        <v>5000</v>
      </c>
      <c r="F61" s="71">
        <v>218000</v>
      </c>
      <c r="G61">
        <f t="shared" si="2"/>
        <v>218000</v>
      </c>
      <c r="H61" s="4">
        <f t="shared" si="3"/>
        <v>0</v>
      </c>
    </row>
    <row r="62" spans="1:8" x14ac:dyDescent="0.2">
      <c r="A62">
        <v>20140825</v>
      </c>
      <c r="B62" t="s">
        <v>120</v>
      </c>
      <c r="C62" t="s">
        <v>19</v>
      </c>
      <c r="D62" s="2">
        <v>43.58</v>
      </c>
      <c r="E62" s="3">
        <v>5000</v>
      </c>
      <c r="F62" s="71">
        <v>217900</v>
      </c>
      <c r="G62">
        <f t="shared" si="2"/>
        <v>217900</v>
      </c>
      <c r="H62" s="4">
        <f t="shared" si="3"/>
        <v>0</v>
      </c>
    </row>
    <row r="63" spans="1:8" x14ac:dyDescent="0.2">
      <c r="A63">
        <v>20140825</v>
      </c>
      <c r="B63" t="s">
        <v>120</v>
      </c>
      <c r="C63" t="s">
        <v>19</v>
      </c>
      <c r="D63" s="2">
        <v>43.57</v>
      </c>
      <c r="E63" s="3">
        <v>5000</v>
      </c>
      <c r="F63" s="71">
        <v>217850</v>
      </c>
      <c r="G63">
        <f t="shared" si="2"/>
        <v>217850</v>
      </c>
      <c r="H63" s="4">
        <f t="shared" si="3"/>
        <v>0</v>
      </c>
    </row>
    <row r="64" spans="1:8" x14ac:dyDescent="0.2">
      <c r="A64">
        <v>20140825</v>
      </c>
      <c r="B64" t="s">
        <v>120</v>
      </c>
      <c r="C64" t="s">
        <v>19</v>
      </c>
      <c r="D64" s="2">
        <v>43.512</v>
      </c>
      <c r="E64" s="3">
        <v>5000</v>
      </c>
      <c r="F64" s="71">
        <v>217558</v>
      </c>
      <c r="G64">
        <f t="shared" si="2"/>
        <v>217560</v>
      </c>
      <c r="H64" s="4">
        <f t="shared" si="3"/>
        <v>-2</v>
      </c>
    </row>
    <row r="65" spans="1:8" x14ac:dyDescent="0.2">
      <c r="A65">
        <v>20140825</v>
      </c>
      <c r="B65" t="s">
        <v>120</v>
      </c>
      <c r="C65" t="s">
        <v>19</v>
      </c>
      <c r="D65" s="2">
        <v>43.51</v>
      </c>
      <c r="E65" s="3">
        <v>5000</v>
      </c>
      <c r="F65" s="71">
        <v>217550</v>
      </c>
      <c r="G65">
        <f t="shared" si="2"/>
        <v>217550</v>
      </c>
      <c r="H65" s="4">
        <f t="shared" si="3"/>
        <v>0</v>
      </c>
    </row>
    <row r="66" spans="1:8" x14ac:dyDescent="0.2">
      <c r="A66">
        <v>20140825</v>
      </c>
      <c r="B66" t="s">
        <v>120</v>
      </c>
      <c r="C66" t="s">
        <v>19</v>
      </c>
      <c r="D66" s="2">
        <v>43.500999999999998</v>
      </c>
      <c r="E66" s="3">
        <v>5000</v>
      </c>
      <c r="F66" s="71">
        <v>217504</v>
      </c>
      <c r="G66">
        <f t="shared" ref="G66:G129" si="4">D66*E66</f>
        <v>217505</v>
      </c>
      <c r="H66" s="4">
        <f t="shared" ref="H66:H129" si="5">F66-G66</f>
        <v>-1</v>
      </c>
    </row>
    <row r="67" spans="1:8" x14ac:dyDescent="0.2">
      <c r="A67">
        <v>20140825</v>
      </c>
      <c r="B67" t="s">
        <v>120</v>
      </c>
      <c r="C67" t="s">
        <v>19</v>
      </c>
      <c r="D67" s="2">
        <v>43.5</v>
      </c>
      <c r="E67" s="3">
        <v>5000</v>
      </c>
      <c r="F67" s="71">
        <v>217500</v>
      </c>
      <c r="G67">
        <f t="shared" si="4"/>
        <v>217500</v>
      </c>
      <c r="H67" s="4">
        <f t="shared" si="5"/>
        <v>0</v>
      </c>
    </row>
    <row r="68" spans="1:8" x14ac:dyDescent="0.2">
      <c r="A68">
        <v>20140825</v>
      </c>
      <c r="B68" t="s">
        <v>120</v>
      </c>
      <c r="C68" t="s">
        <v>19</v>
      </c>
      <c r="D68" s="2">
        <v>43.5</v>
      </c>
      <c r="E68" s="3">
        <v>5000</v>
      </c>
      <c r="F68" s="71">
        <v>217500</v>
      </c>
      <c r="G68">
        <f t="shared" si="4"/>
        <v>217500</v>
      </c>
      <c r="H68" s="4">
        <f t="shared" si="5"/>
        <v>0</v>
      </c>
    </row>
    <row r="69" spans="1:8" x14ac:dyDescent="0.2">
      <c r="A69">
        <v>20140825</v>
      </c>
      <c r="B69" t="s">
        <v>120</v>
      </c>
      <c r="C69" t="s">
        <v>19</v>
      </c>
      <c r="D69" s="2">
        <v>43.497999999999998</v>
      </c>
      <c r="E69" s="3">
        <v>5000</v>
      </c>
      <c r="F69" s="71">
        <v>217491</v>
      </c>
      <c r="G69">
        <f t="shared" si="4"/>
        <v>217490</v>
      </c>
      <c r="H69" s="4">
        <f t="shared" si="5"/>
        <v>1</v>
      </c>
    </row>
    <row r="70" spans="1:8" x14ac:dyDescent="0.2">
      <c r="A70">
        <v>20140825</v>
      </c>
      <c r="B70" t="s">
        <v>120</v>
      </c>
      <c r="C70" t="s">
        <v>19</v>
      </c>
      <c r="D70" s="2">
        <v>43.67</v>
      </c>
      <c r="E70" s="3">
        <v>5000</v>
      </c>
      <c r="F70" s="71">
        <v>218350</v>
      </c>
      <c r="G70">
        <f t="shared" si="4"/>
        <v>218350</v>
      </c>
      <c r="H70" s="4">
        <f t="shared" si="5"/>
        <v>0</v>
      </c>
    </row>
    <row r="71" spans="1:8" x14ac:dyDescent="0.2">
      <c r="A71">
        <v>20140825</v>
      </c>
      <c r="B71" t="s">
        <v>120</v>
      </c>
      <c r="C71" t="s">
        <v>19</v>
      </c>
      <c r="D71" s="2">
        <v>43.65</v>
      </c>
      <c r="E71" s="3">
        <v>5000</v>
      </c>
      <c r="F71" s="71">
        <v>218250</v>
      </c>
      <c r="G71">
        <f t="shared" si="4"/>
        <v>218250</v>
      </c>
      <c r="H71" s="4">
        <f t="shared" si="5"/>
        <v>0</v>
      </c>
    </row>
    <row r="72" spans="1:8" x14ac:dyDescent="0.2">
      <c r="A72">
        <v>20140825</v>
      </c>
      <c r="B72" t="s">
        <v>120</v>
      </c>
      <c r="C72" t="s">
        <v>19</v>
      </c>
      <c r="D72" s="2">
        <v>43.65</v>
      </c>
      <c r="E72" s="3">
        <v>5000</v>
      </c>
      <c r="F72" s="71">
        <v>218250</v>
      </c>
      <c r="G72">
        <f t="shared" si="4"/>
        <v>218250</v>
      </c>
      <c r="H72" s="4">
        <f t="shared" si="5"/>
        <v>0</v>
      </c>
    </row>
    <row r="73" spans="1:8" x14ac:dyDescent="0.2">
      <c r="A73">
        <v>20140825</v>
      </c>
      <c r="B73" t="s">
        <v>120</v>
      </c>
      <c r="C73" t="s">
        <v>19</v>
      </c>
      <c r="D73" s="2">
        <v>43.64</v>
      </c>
      <c r="E73" s="3">
        <v>5000</v>
      </c>
      <c r="F73" s="71">
        <v>218216</v>
      </c>
      <c r="G73">
        <f t="shared" si="4"/>
        <v>218200</v>
      </c>
      <c r="H73" s="4">
        <f t="shared" si="5"/>
        <v>16</v>
      </c>
    </row>
    <row r="74" spans="1:8" x14ac:dyDescent="0.2">
      <c r="A74">
        <v>20140825</v>
      </c>
      <c r="B74" t="s">
        <v>120</v>
      </c>
      <c r="C74" t="s">
        <v>19</v>
      </c>
      <c r="D74" s="2">
        <v>43.6</v>
      </c>
      <c r="E74" s="3">
        <v>5000</v>
      </c>
      <c r="F74" s="71">
        <v>218000</v>
      </c>
      <c r="G74">
        <f t="shared" si="4"/>
        <v>218000</v>
      </c>
      <c r="H74" s="4">
        <f t="shared" si="5"/>
        <v>0</v>
      </c>
    </row>
    <row r="75" spans="1:8" x14ac:dyDescent="0.2">
      <c r="A75">
        <v>20140825</v>
      </c>
      <c r="B75" t="s">
        <v>120</v>
      </c>
      <c r="C75" t="s">
        <v>19</v>
      </c>
      <c r="D75" s="2">
        <v>43.6</v>
      </c>
      <c r="E75" s="3">
        <v>300</v>
      </c>
      <c r="F75" s="71">
        <v>13080</v>
      </c>
      <c r="G75">
        <f t="shared" si="4"/>
        <v>13080</v>
      </c>
      <c r="H75" s="4">
        <f t="shared" si="5"/>
        <v>0</v>
      </c>
    </row>
    <row r="76" spans="1:8" x14ac:dyDescent="0.2">
      <c r="A76">
        <v>20140825</v>
      </c>
      <c r="B76" t="s">
        <v>120</v>
      </c>
      <c r="C76" t="s">
        <v>19</v>
      </c>
      <c r="D76" s="2">
        <v>43.58</v>
      </c>
      <c r="E76" s="3">
        <v>5000</v>
      </c>
      <c r="F76" s="71">
        <v>217900</v>
      </c>
      <c r="G76">
        <f t="shared" si="4"/>
        <v>217900</v>
      </c>
      <c r="H76" s="4">
        <f t="shared" si="5"/>
        <v>0</v>
      </c>
    </row>
    <row r="77" spans="1:8" x14ac:dyDescent="0.2">
      <c r="A77">
        <v>20140825</v>
      </c>
      <c r="B77" t="s">
        <v>120</v>
      </c>
      <c r="C77" t="s">
        <v>19</v>
      </c>
      <c r="D77" s="2">
        <v>43.58</v>
      </c>
      <c r="E77" s="3">
        <v>5000</v>
      </c>
      <c r="F77" s="71">
        <v>217900</v>
      </c>
      <c r="G77">
        <f t="shared" si="4"/>
        <v>217900</v>
      </c>
      <c r="H77" s="4">
        <f t="shared" si="5"/>
        <v>0</v>
      </c>
    </row>
    <row r="78" spans="1:8" x14ac:dyDescent="0.2">
      <c r="A78">
        <v>20140825</v>
      </c>
      <c r="B78" t="s">
        <v>120</v>
      </c>
      <c r="C78" t="s">
        <v>19</v>
      </c>
      <c r="D78" s="2">
        <v>43.58</v>
      </c>
      <c r="E78" s="3">
        <v>755</v>
      </c>
      <c r="F78" s="71">
        <v>32902.9</v>
      </c>
      <c r="G78">
        <f t="shared" si="4"/>
        <v>32902.9</v>
      </c>
      <c r="H78" s="4">
        <f t="shared" si="5"/>
        <v>0</v>
      </c>
    </row>
    <row r="79" spans="1:8" x14ac:dyDescent="0.2">
      <c r="A79">
        <v>20140825</v>
      </c>
      <c r="B79" t="s">
        <v>120</v>
      </c>
      <c r="C79" t="s">
        <v>19</v>
      </c>
      <c r="D79" s="2">
        <v>43.57</v>
      </c>
      <c r="E79" s="3">
        <v>5000</v>
      </c>
      <c r="F79" s="71">
        <v>217850</v>
      </c>
      <c r="G79">
        <f t="shared" si="4"/>
        <v>217850</v>
      </c>
      <c r="H79" s="4">
        <f t="shared" si="5"/>
        <v>0</v>
      </c>
    </row>
    <row r="80" spans="1:8" x14ac:dyDescent="0.2">
      <c r="A80">
        <v>20140825</v>
      </c>
      <c r="B80" t="s">
        <v>120</v>
      </c>
      <c r="C80" t="s">
        <v>19</v>
      </c>
      <c r="D80" s="2">
        <v>43.56</v>
      </c>
      <c r="E80" s="3">
        <v>3200</v>
      </c>
      <c r="F80" s="71">
        <v>139392</v>
      </c>
      <c r="G80">
        <f t="shared" si="4"/>
        <v>139392</v>
      </c>
      <c r="H80" s="4">
        <f t="shared" si="5"/>
        <v>0</v>
      </c>
    </row>
    <row r="81" spans="1:8" x14ac:dyDescent="0.2">
      <c r="A81">
        <v>20140825</v>
      </c>
      <c r="B81" t="s">
        <v>120</v>
      </c>
      <c r="C81" t="s">
        <v>19</v>
      </c>
      <c r="D81" s="2">
        <v>43.381</v>
      </c>
      <c r="E81" s="3">
        <v>1200</v>
      </c>
      <c r="F81" s="71">
        <v>52057</v>
      </c>
      <c r="G81">
        <f t="shared" si="4"/>
        <v>52057.2</v>
      </c>
      <c r="H81" s="4">
        <f t="shared" si="5"/>
        <v>-0.19999999999708962</v>
      </c>
    </row>
    <row r="82" spans="1:8" x14ac:dyDescent="0.2">
      <c r="A82">
        <v>20140825</v>
      </c>
      <c r="B82" t="s">
        <v>120</v>
      </c>
      <c r="C82" t="s">
        <v>19</v>
      </c>
      <c r="D82" s="2">
        <v>43.37</v>
      </c>
      <c r="E82" s="3">
        <v>400</v>
      </c>
      <c r="F82" s="71">
        <v>17348</v>
      </c>
      <c r="G82">
        <f t="shared" si="4"/>
        <v>17348</v>
      </c>
      <c r="H82" s="4">
        <f t="shared" si="5"/>
        <v>0</v>
      </c>
    </row>
    <row r="83" spans="1:8" x14ac:dyDescent="0.2">
      <c r="A83">
        <v>20140825</v>
      </c>
      <c r="B83" t="s">
        <v>120</v>
      </c>
      <c r="C83" t="s">
        <v>19</v>
      </c>
      <c r="D83" s="2">
        <v>43.36</v>
      </c>
      <c r="E83" s="3">
        <v>2400</v>
      </c>
      <c r="F83" s="71">
        <v>104064</v>
      </c>
      <c r="G83">
        <f t="shared" si="4"/>
        <v>104064</v>
      </c>
      <c r="H83" s="4">
        <f t="shared" si="5"/>
        <v>0</v>
      </c>
    </row>
    <row r="84" spans="1:8" x14ac:dyDescent="0.2">
      <c r="A84">
        <v>20140825</v>
      </c>
      <c r="B84" t="s">
        <v>120</v>
      </c>
      <c r="C84" t="s">
        <v>19</v>
      </c>
      <c r="D84" s="2">
        <v>43.35</v>
      </c>
      <c r="E84" s="3">
        <v>1000</v>
      </c>
      <c r="F84" s="71">
        <v>43350</v>
      </c>
      <c r="G84">
        <f t="shared" si="4"/>
        <v>43350</v>
      </c>
      <c r="H84" s="4">
        <f t="shared" si="5"/>
        <v>0</v>
      </c>
    </row>
    <row r="85" spans="1:8" x14ac:dyDescent="0.2">
      <c r="A85">
        <v>20140825</v>
      </c>
      <c r="B85" t="s">
        <v>120</v>
      </c>
      <c r="C85" t="s">
        <v>19</v>
      </c>
      <c r="D85" s="2">
        <v>43.332000000000001</v>
      </c>
      <c r="E85" s="3">
        <v>5000</v>
      </c>
      <c r="F85" s="71">
        <v>216661</v>
      </c>
      <c r="G85">
        <f t="shared" si="4"/>
        <v>216660</v>
      </c>
      <c r="H85" s="4">
        <f t="shared" si="5"/>
        <v>1</v>
      </c>
    </row>
    <row r="86" spans="1:8" x14ac:dyDescent="0.2">
      <c r="A86">
        <v>20140825</v>
      </c>
      <c r="B86" t="s">
        <v>120</v>
      </c>
      <c r="C86" t="s">
        <v>19</v>
      </c>
      <c r="D86" s="2">
        <v>43.311999999999998</v>
      </c>
      <c r="E86" s="3">
        <v>5000</v>
      </c>
      <c r="F86" s="71">
        <v>216560</v>
      </c>
      <c r="G86">
        <f t="shared" si="4"/>
        <v>216560</v>
      </c>
      <c r="H86" s="4">
        <f t="shared" si="5"/>
        <v>0</v>
      </c>
    </row>
    <row r="87" spans="1:8" x14ac:dyDescent="0.2">
      <c r="A87">
        <v>20140825</v>
      </c>
      <c r="B87" t="s">
        <v>120</v>
      </c>
      <c r="C87" t="s">
        <v>19</v>
      </c>
      <c r="D87" s="2">
        <v>43.3</v>
      </c>
      <c r="E87" s="3">
        <v>5000</v>
      </c>
      <c r="F87" s="71">
        <v>216500</v>
      </c>
      <c r="G87">
        <f t="shared" si="4"/>
        <v>216500</v>
      </c>
      <c r="H87" s="4">
        <f t="shared" si="5"/>
        <v>0</v>
      </c>
    </row>
    <row r="88" spans="1:8" x14ac:dyDescent="0.2">
      <c r="A88">
        <v>20140825</v>
      </c>
      <c r="B88" t="s">
        <v>120</v>
      </c>
      <c r="C88" t="s">
        <v>19</v>
      </c>
      <c r="D88" s="2">
        <v>43.3</v>
      </c>
      <c r="E88" s="3">
        <v>3964</v>
      </c>
      <c r="F88" s="71">
        <v>171641.2</v>
      </c>
      <c r="G88">
        <f t="shared" si="4"/>
        <v>171641.19999999998</v>
      </c>
      <c r="H88" s="4">
        <f t="shared" si="5"/>
        <v>0</v>
      </c>
    </row>
    <row r="89" spans="1:8" x14ac:dyDescent="0.2">
      <c r="A89">
        <v>20140825</v>
      </c>
      <c r="B89" t="s">
        <v>120</v>
      </c>
      <c r="C89" t="s">
        <v>19</v>
      </c>
      <c r="D89" s="2">
        <v>43.177</v>
      </c>
      <c r="E89" s="3">
        <v>5000</v>
      </c>
      <c r="F89" s="71">
        <v>215884</v>
      </c>
      <c r="G89">
        <f t="shared" si="4"/>
        <v>215885</v>
      </c>
      <c r="H89" s="4">
        <f t="shared" si="5"/>
        <v>-1</v>
      </c>
    </row>
    <row r="90" spans="1:8" x14ac:dyDescent="0.2">
      <c r="A90">
        <v>20140825</v>
      </c>
      <c r="B90" t="s">
        <v>120</v>
      </c>
      <c r="C90" t="s">
        <v>19</v>
      </c>
      <c r="D90" s="2">
        <v>43.17</v>
      </c>
      <c r="E90" s="3">
        <v>5000</v>
      </c>
      <c r="F90" s="71">
        <v>215850</v>
      </c>
      <c r="G90">
        <f t="shared" si="4"/>
        <v>215850</v>
      </c>
      <c r="H90" s="4">
        <f t="shared" si="5"/>
        <v>0</v>
      </c>
    </row>
    <row r="91" spans="1:8" x14ac:dyDescent="0.2">
      <c r="A91">
        <v>20140825</v>
      </c>
      <c r="B91" t="s">
        <v>120</v>
      </c>
      <c r="C91" t="s">
        <v>19</v>
      </c>
      <c r="D91" s="2">
        <v>43.161000000000001</v>
      </c>
      <c r="E91" s="3">
        <v>2800</v>
      </c>
      <c r="F91" s="71">
        <v>120851</v>
      </c>
      <c r="G91">
        <f t="shared" si="4"/>
        <v>120850.8</v>
      </c>
      <c r="H91" s="4">
        <f t="shared" si="5"/>
        <v>0.19999999999708962</v>
      </c>
    </row>
    <row r="92" spans="1:8" x14ac:dyDescent="0.2">
      <c r="A92">
        <v>20140825</v>
      </c>
      <c r="B92" t="s">
        <v>120</v>
      </c>
      <c r="C92" t="s">
        <v>19</v>
      </c>
      <c r="D92" s="2">
        <v>43.15</v>
      </c>
      <c r="E92" s="3">
        <v>3000</v>
      </c>
      <c r="F92" s="71">
        <v>129450</v>
      </c>
      <c r="G92">
        <f t="shared" si="4"/>
        <v>129450</v>
      </c>
      <c r="H92" s="4">
        <f t="shared" si="5"/>
        <v>0</v>
      </c>
    </row>
    <row r="93" spans="1:8" x14ac:dyDescent="0.2">
      <c r="A93">
        <v>20140825</v>
      </c>
      <c r="B93" t="s">
        <v>120</v>
      </c>
      <c r="C93" t="s">
        <v>19</v>
      </c>
      <c r="D93" s="2">
        <v>43.09</v>
      </c>
      <c r="E93" s="3">
        <v>3700</v>
      </c>
      <c r="F93" s="71">
        <v>159433</v>
      </c>
      <c r="G93">
        <f t="shared" si="4"/>
        <v>159433</v>
      </c>
      <c r="H93" s="4">
        <f t="shared" si="5"/>
        <v>0</v>
      </c>
    </row>
    <row r="94" spans="1:8" x14ac:dyDescent="0.2">
      <c r="A94">
        <v>20140825</v>
      </c>
      <c r="B94" t="s">
        <v>120</v>
      </c>
      <c r="C94" t="s">
        <v>19</v>
      </c>
      <c r="D94" s="2">
        <v>43.08</v>
      </c>
      <c r="E94" s="3">
        <v>3300</v>
      </c>
      <c r="F94" s="71">
        <v>142164</v>
      </c>
      <c r="G94">
        <f t="shared" si="4"/>
        <v>142164</v>
      </c>
      <c r="H94" s="4">
        <f t="shared" si="5"/>
        <v>0</v>
      </c>
    </row>
    <row r="95" spans="1:8" x14ac:dyDescent="0.2">
      <c r="A95">
        <v>20140825</v>
      </c>
      <c r="B95" t="s">
        <v>120</v>
      </c>
      <c r="C95" t="s">
        <v>19</v>
      </c>
      <c r="D95" s="2">
        <v>43</v>
      </c>
      <c r="E95" s="3">
        <v>9569</v>
      </c>
      <c r="F95" s="71">
        <v>411467</v>
      </c>
      <c r="G95">
        <f t="shared" si="4"/>
        <v>411467</v>
      </c>
      <c r="H95" s="4">
        <f t="shared" si="5"/>
        <v>0</v>
      </c>
    </row>
    <row r="96" spans="1:8" x14ac:dyDescent="0.2">
      <c r="A96">
        <v>20140825</v>
      </c>
      <c r="B96" t="s">
        <v>120</v>
      </c>
      <c r="C96" t="s">
        <v>19</v>
      </c>
      <c r="D96" s="2">
        <v>43.11</v>
      </c>
      <c r="E96" s="3">
        <v>1200</v>
      </c>
      <c r="F96" s="71">
        <v>51732</v>
      </c>
      <c r="G96">
        <f t="shared" si="4"/>
        <v>51732</v>
      </c>
      <c r="H96" s="4">
        <f t="shared" si="5"/>
        <v>0</v>
      </c>
    </row>
    <row r="97" spans="1:8" x14ac:dyDescent="0.2">
      <c r="A97">
        <v>20140825</v>
      </c>
      <c r="B97" t="s">
        <v>120</v>
      </c>
      <c r="C97" t="s">
        <v>19</v>
      </c>
      <c r="D97" s="2">
        <v>42.99</v>
      </c>
      <c r="E97" s="3">
        <v>1600</v>
      </c>
      <c r="F97" s="71">
        <v>68784</v>
      </c>
      <c r="G97">
        <f t="shared" si="4"/>
        <v>68784</v>
      </c>
      <c r="H97" s="4">
        <f t="shared" si="5"/>
        <v>0</v>
      </c>
    </row>
    <row r="98" spans="1:8" x14ac:dyDescent="0.2">
      <c r="A98">
        <v>20140825</v>
      </c>
      <c r="B98" t="s">
        <v>120</v>
      </c>
      <c r="C98" t="s">
        <v>19</v>
      </c>
      <c r="D98" s="2">
        <v>42.98</v>
      </c>
      <c r="E98" s="3">
        <v>5000</v>
      </c>
      <c r="F98" s="71">
        <v>214900</v>
      </c>
      <c r="G98">
        <f t="shared" si="4"/>
        <v>214899.99999999997</v>
      </c>
      <c r="H98" s="4">
        <f t="shared" si="5"/>
        <v>0</v>
      </c>
    </row>
    <row r="99" spans="1:8" x14ac:dyDescent="0.2">
      <c r="A99">
        <v>20140825</v>
      </c>
      <c r="B99" t="s">
        <v>120</v>
      </c>
      <c r="C99" t="s">
        <v>19</v>
      </c>
      <c r="D99" s="2">
        <v>42.95</v>
      </c>
      <c r="E99" s="3">
        <v>5000</v>
      </c>
      <c r="F99" s="71">
        <v>214750</v>
      </c>
      <c r="G99">
        <f t="shared" si="4"/>
        <v>214750</v>
      </c>
      <c r="H99" s="4">
        <f t="shared" si="5"/>
        <v>0</v>
      </c>
    </row>
    <row r="100" spans="1:8" x14ac:dyDescent="0.2">
      <c r="A100">
        <v>20140825</v>
      </c>
      <c r="B100" t="s">
        <v>120</v>
      </c>
      <c r="C100" t="s">
        <v>19</v>
      </c>
      <c r="D100" s="2">
        <v>42.911000000000001</v>
      </c>
      <c r="E100" s="3">
        <v>5000</v>
      </c>
      <c r="F100" s="71">
        <v>214556</v>
      </c>
      <c r="G100">
        <f t="shared" si="4"/>
        <v>214555</v>
      </c>
      <c r="H100" s="4">
        <f t="shared" si="5"/>
        <v>1</v>
      </c>
    </row>
    <row r="101" spans="1:8" x14ac:dyDescent="0.2">
      <c r="A101">
        <v>20140825</v>
      </c>
      <c r="B101" t="s">
        <v>120</v>
      </c>
      <c r="C101" t="s">
        <v>19</v>
      </c>
      <c r="D101" s="2">
        <v>42.902000000000001</v>
      </c>
      <c r="E101" s="3">
        <v>5000</v>
      </c>
      <c r="F101" s="71">
        <v>214510</v>
      </c>
      <c r="G101">
        <f t="shared" si="4"/>
        <v>214510</v>
      </c>
      <c r="H101" s="4">
        <f t="shared" si="5"/>
        <v>0</v>
      </c>
    </row>
    <row r="102" spans="1:8" x14ac:dyDescent="0.2">
      <c r="A102">
        <v>20140825</v>
      </c>
      <c r="B102" t="s">
        <v>120</v>
      </c>
      <c r="C102" t="s">
        <v>19</v>
      </c>
      <c r="D102" s="2">
        <v>42.9</v>
      </c>
      <c r="E102" s="3">
        <v>5000</v>
      </c>
      <c r="F102" s="71">
        <v>214500</v>
      </c>
      <c r="G102">
        <f t="shared" si="4"/>
        <v>214500</v>
      </c>
      <c r="H102" s="4">
        <f t="shared" si="5"/>
        <v>0</v>
      </c>
    </row>
    <row r="103" spans="1:8" x14ac:dyDescent="0.2">
      <c r="A103">
        <v>20140825</v>
      </c>
      <c r="B103" t="s">
        <v>120</v>
      </c>
      <c r="C103" t="s">
        <v>19</v>
      </c>
      <c r="D103" s="2">
        <v>42.95</v>
      </c>
      <c r="E103" s="3">
        <v>5000</v>
      </c>
      <c r="F103" s="71">
        <v>214752</v>
      </c>
      <c r="G103">
        <f t="shared" si="4"/>
        <v>214750</v>
      </c>
      <c r="H103" s="4">
        <f t="shared" si="5"/>
        <v>2</v>
      </c>
    </row>
    <row r="104" spans="1:8" x14ac:dyDescent="0.2">
      <c r="A104">
        <v>20140825</v>
      </c>
      <c r="B104" t="s">
        <v>120</v>
      </c>
      <c r="C104" t="s">
        <v>19</v>
      </c>
      <c r="D104" s="2">
        <v>42.712000000000003</v>
      </c>
      <c r="E104" s="3">
        <v>27000</v>
      </c>
      <c r="F104" s="71">
        <v>1153227</v>
      </c>
      <c r="G104">
        <f t="shared" si="4"/>
        <v>1153224</v>
      </c>
      <c r="H104" s="4">
        <f t="shared" si="5"/>
        <v>3</v>
      </c>
    </row>
    <row r="105" spans="1:8" x14ac:dyDescent="0.2">
      <c r="A105">
        <v>20140825</v>
      </c>
      <c r="B105" t="s">
        <v>120</v>
      </c>
      <c r="C105" t="s">
        <v>19</v>
      </c>
      <c r="D105" s="2">
        <v>42.712000000000003</v>
      </c>
      <c r="E105" s="3">
        <v>5000</v>
      </c>
      <c r="F105" s="71">
        <v>213561</v>
      </c>
      <c r="G105">
        <f t="shared" si="4"/>
        <v>213560.00000000003</v>
      </c>
      <c r="H105" s="4">
        <f t="shared" si="5"/>
        <v>0.99999999997089617</v>
      </c>
    </row>
    <row r="106" spans="1:8" x14ac:dyDescent="0.2">
      <c r="A106">
        <v>20140825</v>
      </c>
      <c r="B106" t="s">
        <v>120</v>
      </c>
      <c r="C106" t="s">
        <v>19</v>
      </c>
      <c r="D106" s="2">
        <v>42.790999999999997</v>
      </c>
      <c r="E106" s="3">
        <v>5000</v>
      </c>
      <c r="F106" s="71">
        <v>213952.81</v>
      </c>
      <c r="G106">
        <f t="shared" si="4"/>
        <v>213954.99999999997</v>
      </c>
      <c r="H106" s="4">
        <f t="shared" si="5"/>
        <v>-2.1899999999732245</v>
      </c>
    </row>
    <row r="107" spans="1:8" x14ac:dyDescent="0.2">
      <c r="A107">
        <v>20140825</v>
      </c>
      <c r="B107" t="s">
        <v>120</v>
      </c>
      <c r="C107" t="s">
        <v>19</v>
      </c>
      <c r="D107" s="2">
        <v>42.83</v>
      </c>
      <c r="E107" s="3">
        <v>5000</v>
      </c>
      <c r="F107" s="71">
        <v>214150</v>
      </c>
      <c r="G107">
        <f t="shared" si="4"/>
        <v>214150</v>
      </c>
      <c r="H107" s="4">
        <f t="shared" si="5"/>
        <v>0</v>
      </c>
    </row>
    <row r="108" spans="1:8" x14ac:dyDescent="0.2">
      <c r="A108">
        <v>20140825</v>
      </c>
      <c r="B108" t="s">
        <v>120</v>
      </c>
      <c r="C108" t="s">
        <v>19</v>
      </c>
      <c r="D108" s="2">
        <v>42.79</v>
      </c>
      <c r="E108" s="3">
        <v>5000</v>
      </c>
      <c r="F108" s="71">
        <v>213950</v>
      </c>
      <c r="G108">
        <f t="shared" si="4"/>
        <v>213950</v>
      </c>
      <c r="H108" s="4">
        <f t="shared" si="5"/>
        <v>0</v>
      </c>
    </row>
    <row r="109" spans="1:8" x14ac:dyDescent="0.2">
      <c r="A109">
        <v>20140825</v>
      </c>
      <c r="B109" t="s">
        <v>120</v>
      </c>
      <c r="C109" t="s">
        <v>19</v>
      </c>
      <c r="D109" s="2">
        <v>42.78</v>
      </c>
      <c r="E109" s="3">
        <v>5000</v>
      </c>
      <c r="F109" s="71">
        <v>213900</v>
      </c>
      <c r="G109">
        <f t="shared" si="4"/>
        <v>213900</v>
      </c>
      <c r="H109" s="4">
        <f t="shared" si="5"/>
        <v>0</v>
      </c>
    </row>
    <row r="110" spans="1:8" x14ac:dyDescent="0.2">
      <c r="A110">
        <v>20140825</v>
      </c>
      <c r="B110" t="s">
        <v>120</v>
      </c>
      <c r="C110" t="s">
        <v>19</v>
      </c>
      <c r="D110" s="2">
        <v>42.774999999999999</v>
      </c>
      <c r="E110" s="3">
        <v>5000</v>
      </c>
      <c r="F110" s="71">
        <v>213873.7</v>
      </c>
      <c r="G110">
        <f t="shared" si="4"/>
        <v>213875</v>
      </c>
      <c r="H110" s="4">
        <f t="shared" si="5"/>
        <v>-1.2999999999883585</v>
      </c>
    </row>
    <row r="111" spans="1:8" x14ac:dyDescent="0.2">
      <c r="A111">
        <v>20140825</v>
      </c>
      <c r="B111" t="s">
        <v>120</v>
      </c>
      <c r="C111" t="s">
        <v>19</v>
      </c>
      <c r="D111" s="2">
        <v>42.761000000000003</v>
      </c>
      <c r="E111" s="3">
        <v>5000</v>
      </c>
      <c r="F111" s="71">
        <v>213806</v>
      </c>
      <c r="G111">
        <f t="shared" si="4"/>
        <v>213805</v>
      </c>
      <c r="H111" s="4">
        <f t="shared" si="5"/>
        <v>1</v>
      </c>
    </row>
    <row r="112" spans="1:8" x14ac:dyDescent="0.2">
      <c r="A112">
        <v>20140825</v>
      </c>
      <c r="B112" t="s">
        <v>120</v>
      </c>
      <c r="C112" t="s">
        <v>19</v>
      </c>
      <c r="D112" s="2">
        <v>42.756999999999998</v>
      </c>
      <c r="E112" s="3">
        <v>5000</v>
      </c>
      <c r="F112" s="71">
        <v>213787</v>
      </c>
      <c r="G112">
        <f t="shared" si="4"/>
        <v>213785</v>
      </c>
      <c r="H112" s="4">
        <f t="shared" si="5"/>
        <v>2</v>
      </c>
    </row>
    <row r="113" spans="1:8" x14ac:dyDescent="0.2">
      <c r="A113">
        <v>20140825</v>
      </c>
      <c r="B113" t="s">
        <v>120</v>
      </c>
      <c r="C113" t="s">
        <v>19</v>
      </c>
      <c r="D113" s="2">
        <v>42.753999999999998</v>
      </c>
      <c r="E113" s="3">
        <v>5000</v>
      </c>
      <c r="F113" s="71">
        <v>213771</v>
      </c>
      <c r="G113">
        <f t="shared" si="4"/>
        <v>213770</v>
      </c>
      <c r="H113" s="4">
        <f t="shared" si="5"/>
        <v>1</v>
      </c>
    </row>
    <row r="114" spans="1:8" x14ac:dyDescent="0.2">
      <c r="A114">
        <v>20140825</v>
      </c>
      <c r="B114" t="s">
        <v>120</v>
      </c>
      <c r="C114" t="s">
        <v>19</v>
      </c>
      <c r="D114" s="2">
        <v>42.76</v>
      </c>
      <c r="E114" s="3">
        <v>100</v>
      </c>
      <c r="F114" s="71">
        <v>4276</v>
      </c>
      <c r="G114">
        <f t="shared" si="4"/>
        <v>4276</v>
      </c>
      <c r="H114" s="4">
        <f t="shared" si="5"/>
        <v>0</v>
      </c>
    </row>
    <row r="115" spans="1:8" x14ac:dyDescent="0.2">
      <c r="A115">
        <v>20140825</v>
      </c>
      <c r="B115" t="s">
        <v>120</v>
      </c>
      <c r="C115" t="s">
        <v>19</v>
      </c>
      <c r="D115" s="2">
        <v>42.74</v>
      </c>
      <c r="E115" s="3">
        <v>5000</v>
      </c>
      <c r="F115" s="71">
        <v>213700</v>
      </c>
      <c r="G115">
        <f t="shared" si="4"/>
        <v>213700</v>
      </c>
      <c r="H115" s="4">
        <f t="shared" si="5"/>
        <v>0</v>
      </c>
    </row>
    <row r="116" spans="1:8" x14ac:dyDescent="0.2">
      <c r="A116">
        <v>20140825</v>
      </c>
      <c r="B116" t="s">
        <v>120</v>
      </c>
      <c r="C116" t="s">
        <v>19</v>
      </c>
      <c r="D116" s="2">
        <v>42.73</v>
      </c>
      <c r="E116" s="3">
        <v>5000</v>
      </c>
      <c r="F116" s="71">
        <v>213650</v>
      </c>
      <c r="G116">
        <f t="shared" si="4"/>
        <v>213649.99999999997</v>
      </c>
      <c r="H116" s="4">
        <f t="shared" si="5"/>
        <v>0</v>
      </c>
    </row>
    <row r="117" spans="1:8" x14ac:dyDescent="0.2">
      <c r="A117">
        <v>20140825</v>
      </c>
      <c r="B117" t="s">
        <v>120</v>
      </c>
      <c r="C117" t="s">
        <v>19</v>
      </c>
      <c r="D117" s="2">
        <v>42.707000000000001</v>
      </c>
      <c r="E117" s="3">
        <v>5000</v>
      </c>
      <c r="F117" s="71">
        <v>213536</v>
      </c>
      <c r="G117">
        <f t="shared" si="4"/>
        <v>213535</v>
      </c>
      <c r="H117" s="4">
        <f t="shared" si="5"/>
        <v>1</v>
      </c>
    </row>
    <row r="118" spans="1:8" x14ac:dyDescent="0.2">
      <c r="A118">
        <v>20140825</v>
      </c>
      <c r="B118" t="s">
        <v>120</v>
      </c>
      <c r="C118" t="s">
        <v>19</v>
      </c>
      <c r="D118" s="2">
        <v>42.671999999999997</v>
      </c>
      <c r="E118" s="3">
        <v>5000</v>
      </c>
      <c r="F118" s="71">
        <v>213361</v>
      </c>
      <c r="G118">
        <f t="shared" si="4"/>
        <v>213359.99999999997</v>
      </c>
      <c r="H118" s="4">
        <f t="shared" si="5"/>
        <v>1.0000000000291038</v>
      </c>
    </row>
    <row r="119" spans="1:8" x14ac:dyDescent="0.2">
      <c r="A119">
        <v>20140825</v>
      </c>
      <c r="B119" t="s">
        <v>120</v>
      </c>
      <c r="C119" t="s">
        <v>19</v>
      </c>
      <c r="D119" s="2">
        <v>42.68</v>
      </c>
      <c r="E119" s="3">
        <v>5000</v>
      </c>
      <c r="F119" s="71">
        <v>213400</v>
      </c>
      <c r="G119">
        <f t="shared" si="4"/>
        <v>213400</v>
      </c>
      <c r="H119" s="4">
        <f t="shared" si="5"/>
        <v>0</v>
      </c>
    </row>
    <row r="120" spans="1:8" x14ac:dyDescent="0.2">
      <c r="A120">
        <v>20140825</v>
      </c>
      <c r="B120" t="s">
        <v>120</v>
      </c>
      <c r="C120" t="s">
        <v>19</v>
      </c>
      <c r="D120" s="2">
        <v>42.68</v>
      </c>
      <c r="E120" s="3">
        <v>5000</v>
      </c>
      <c r="F120" s="71">
        <v>213400</v>
      </c>
      <c r="G120">
        <f t="shared" si="4"/>
        <v>213400</v>
      </c>
      <c r="H120" s="4">
        <f t="shared" si="5"/>
        <v>0</v>
      </c>
    </row>
    <row r="121" spans="1:8" x14ac:dyDescent="0.2">
      <c r="A121">
        <v>20140825</v>
      </c>
      <c r="B121" t="s">
        <v>120</v>
      </c>
      <c r="C121" t="s">
        <v>19</v>
      </c>
      <c r="D121" s="2">
        <v>42.68</v>
      </c>
      <c r="E121" s="3">
        <v>28380</v>
      </c>
      <c r="F121" s="71">
        <v>1211258.3999999999</v>
      </c>
      <c r="G121">
        <f t="shared" si="4"/>
        <v>1211258.3999999999</v>
      </c>
      <c r="H121" s="4">
        <f t="shared" si="5"/>
        <v>0</v>
      </c>
    </row>
    <row r="122" spans="1:8" x14ac:dyDescent="0.2">
      <c r="A122">
        <v>20140825</v>
      </c>
      <c r="B122" t="s">
        <v>120</v>
      </c>
      <c r="C122" t="s">
        <v>19</v>
      </c>
      <c r="D122" s="2">
        <v>42.625</v>
      </c>
      <c r="E122" s="3">
        <v>4900</v>
      </c>
      <c r="F122" s="71">
        <v>208861</v>
      </c>
      <c r="G122">
        <f t="shared" si="4"/>
        <v>208862.5</v>
      </c>
      <c r="H122" s="4">
        <f t="shared" si="5"/>
        <v>-1.5</v>
      </c>
    </row>
    <row r="123" spans="1:8" x14ac:dyDescent="0.2">
      <c r="A123">
        <v>20140825</v>
      </c>
      <c r="B123" t="s">
        <v>120</v>
      </c>
      <c r="C123" t="s">
        <v>29</v>
      </c>
      <c r="D123" s="2">
        <v>43.146999999999998</v>
      </c>
      <c r="E123" s="3">
        <v>24150</v>
      </c>
      <c r="F123" s="71">
        <v>1042005.5</v>
      </c>
      <c r="G123">
        <f t="shared" si="4"/>
        <v>1042000.0499999999</v>
      </c>
      <c r="H123" s="4">
        <f t="shared" si="5"/>
        <v>5.4500000000698492</v>
      </c>
    </row>
    <row r="124" spans="1:8" x14ac:dyDescent="0.2">
      <c r="A124">
        <v>20140825</v>
      </c>
      <c r="B124" t="s">
        <v>120</v>
      </c>
      <c r="C124" t="s">
        <v>29</v>
      </c>
      <c r="D124" s="2">
        <v>43.18</v>
      </c>
      <c r="E124" s="3">
        <v>26420</v>
      </c>
      <c r="F124" s="71">
        <v>1140815.6000000001</v>
      </c>
      <c r="G124">
        <f t="shared" si="4"/>
        <v>1140815.6000000001</v>
      </c>
      <c r="H124" s="4">
        <f t="shared" si="5"/>
        <v>0</v>
      </c>
    </row>
    <row r="125" spans="1:8" x14ac:dyDescent="0.2">
      <c r="A125">
        <v>20140825</v>
      </c>
      <c r="B125" t="s">
        <v>120</v>
      </c>
      <c r="C125" t="s">
        <v>29</v>
      </c>
      <c r="D125" s="2">
        <v>43.19</v>
      </c>
      <c r="E125" s="3">
        <v>7462</v>
      </c>
      <c r="F125" s="71">
        <v>322283.78000000003</v>
      </c>
      <c r="G125">
        <f t="shared" si="4"/>
        <v>322283.77999999997</v>
      </c>
      <c r="H125" s="4">
        <f t="shared" si="5"/>
        <v>0</v>
      </c>
    </row>
    <row r="126" spans="1:8" x14ac:dyDescent="0.2">
      <c r="A126">
        <v>20140825</v>
      </c>
      <c r="B126" t="s">
        <v>120</v>
      </c>
      <c r="C126" t="s">
        <v>29</v>
      </c>
      <c r="D126" s="2">
        <v>43.26</v>
      </c>
      <c r="E126" s="3">
        <v>4900</v>
      </c>
      <c r="F126" s="71">
        <v>211974</v>
      </c>
      <c r="G126">
        <f t="shared" si="4"/>
        <v>211974</v>
      </c>
      <c r="H126" s="4">
        <f t="shared" si="5"/>
        <v>0</v>
      </c>
    </row>
    <row r="127" spans="1:8" x14ac:dyDescent="0.2">
      <c r="A127">
        <v>20140825</v>
      </c>
      <c r="B127" t="s">
        <v>120</v>
      </c>
      <c r="C127" t="s">
        <v>29</v>
      </c>
      <c r="D127" s="2">
        <v>43.2</v>
      </c>
      <c r="E127" s="3">
        <v>72834</v>
      </c>
      <c r="F127" s="71">
        <v>3146428.8</v>
      </c>
      <c r="G127">
        <f t="shared" si="4"/>
        <v>3146428.8000000003</v>
      </c>
      <c r="H127" s="4">
        <f t="shared" si="5"/>
        <v>0</v>
      </c>
    </row>
    <row r="128" spans="1:8" x14ac:dyDescent="0.2">
      <c r="A128">
        <v>20140825</v>
      </c>
      <c r="B128" t="s">
        <v>120</v>
      </c>
      <c r="C128" t="s">
        <v>29</v>
      </c>
      <c r="D128" s="2">
        <v>43.234000000000002</v>
      </c>
      <c r="E128" s="3">
        <v>8735</v>
      </c>
      <c r="F128" s="71">
        <v>377646.75</v>
      </c>
      <c r="G128">
        <f t="shared" si="4"/>
        <v>377648.99</v>
      </c>
      <c r="H128" s="4">
        <f t="shared" si="5"/>
        <v>-2.2399999999906868</v>
      </c>
    </row>
    <row r="129" spans="1:8" x14ac:dyDescent="0.2">
      <c r="A129">
        <v>20140825</v>
      </c>
      <c r="B129" t="s">
        <v>120</v>
      </c>
      <c r="C129" t="s">
        <v>29</v>
      </c>
      <c r="D129" s="2">
        <v>42.098999999999997</v>
      </c>
      <c r="E129" s="3">
        <v>35800</v>
      </c>
      <c r="F129" s="71">
        <v>1507138</v>
      </c>
      <c r="G129">
        <f t="shared" si="4"/>
        <v>1507144.2</v>
      </c>
      <c r="H129" s="4">
        <f t="shared" si="5"/>
        <v>-6.1999999999534339</v>
      </c>
    </row>
    <row r="130" spans="1:8" x14ac:dyDescent="0.2">
      <c r="A130">
        <v>20140825</v>
      </c>
      <c r="B130" t="s">
        <v>120</v>
      </c>
      <c r="C130" t="s">
        <v>29</v>
      </c>
      <c r="D130" s="2">
        <v>42.05</v>
      </c>
      <c r="E130" s="3">
        <v>7760</v>
      </c>
      <c r="F130" s="71">
        <v>326308</v>
      </c>
      <c r="G130">
        <f t="shared" ref="G130:G193" si="6">D130*E130</f>
        <v>326308</v>
      </c>
      <c r="H130" s="4">
        <f t="shared" ref="H130:H193" si="7">F130-G130</f>
        <v>0</v>
      </c>
    </row>
    <row r="131" spans="1:8" x14ac:dyDescent="0.2">
      <c r="A131">
        <v>20140826</v>
      </c>
      <c r="B131" t="s">
        <v>120</v>
      </c>
      <c r="C131" t="s">
        <v>29</v>
      </c>
      <c r="D131" s="2">
        <v>41.256999999999998</v>
      </c>
      <c r="E131" s="3">
        <v>36500</v>
      </c>
      <c r="F131" s="71">
        <v>1505871.38</v>
      </c>
      <c r="G131">
        <f t="shared" si="6"/>
        <v>1505880.5</v>
      </c>
      <c r="H131" s="4">
        <f t="shared" si="7"/>
        <v>-9.1200000001117587</v>
      </c>
    </row>
    <row r="132" spans="1:8" x14ac:dyDescent="0.2">
      <c r="A132">
        <v>20140826</v>
      </c>
      <c r="B132" t="s">
        <v>120</v>
      </c>
      <c r="C132" t="s">
        <v>29</v>
      </c>
      <c r="D132" s="2">
        <v>41.298999999999999</v>
      </c>
      <c r="E132" s="3">
        <v>33400</v>
      </c>
      <c r="F132" s="71">
        <v>1379396.55</v>
      </c>
      <c r="G132">
        <f t="shared" si="6"/>
        <v>1379386.6</v>
      </c>
      <c r="H132" s="4">
        <f t="shared" si="7"/>
        <v>9.9499999999534339</v>
      </c>
    </row>
    <row r="133" spans="1:8" x14ac:dyDescent="0.2">
      <c r="A133">
        <v>20140826</v>
      </c>
      <c r="B133" t="s">
        <v>120</v>
      </c>
      <c r="C133" t="s">
        <v>29</v>
      </c>
      <c r="D133" s="2">
        <v>41.3</v>
      </c>
      <c r="E133" s="3">
        <v>15123</v>
      </c>
      <c r="F133" s="71">
        <v>624579.9</v>
      </c>
      <c r="G133">
        <f t="shared" si="6"/>
        <v>624579.89999999991</v>
      </c>
      <c r="H133" s="4">
        <f t="shared" si="7"/>
        <v>0</v>
      </c>
    </row>
    <row r="134" spans="1:8" x14ac:dyDescent="0.2">
      <c r="A134">
        <v>20140826</v>
      </c>
      <c r="B134" t="s">
        <v>120</v>
      </c>
      <c r="C134" t="s">
        <v>29</v>
      </c>
      <c r="D134" s="2">
        <v>40.99</v>
      </c>
      <c r="E134" s="3">
        <v>7630</v>
      </c>
      <c r="F134" s="71">
        <v>312753.7</v>
      </c>
      <c r="G134">
        <f t="shared" si="6"/>
        <v>312753.7</v>
      </c>
      <c r="H134" s="4">
        <f t="shared" si="7"/>
        <v>0</v>
      </c>
    </row>
    <row r="135" spans="1:8" x14ac:dyDescent="0.2">
      <c r="A135">
        <v>20140826</v>
      </c>
      <c r="B135" t="s">
        <v>120</v>
      </c>
      <c r="C135" t="s">
        <v>29</v>
      </c>
      <c r="D135" s="2">
        <v>41.470999999999997</v>
      </c>
      <c r="E135" s="3">
        <v>36100</v>
      </c>
      <c r="F135" s="71">
        <v>1497090</v>
      </c>
      <c r="G135">
        <f t="shared" si="6"/>
        <v>1497103.0999999999</v>
      </c>
      <c r="H135" s="4">
        <f t="shared" si="7"/>
        <v>-13.099999999860302</v>
      </c>
    </row>
    <row r="136" spans="1:8" x14ac:dyDescent="0.2">
      <c r="A136">
        <v>20140826</v>
      </c>
      <c r="B136" t="s">
        <v>120</v>
      </c>
      <c r="C136" t="s">
        <v>29</v>
      </c>
      <c r="D136" s="2">
        <v>41.488999999999997</v>
      </c>
      <c r="E136" s="3">
        <v>36100</v>
      </c>
      <c r="F136" s="71">
        <v>1497759</v>
      </c>
      <c r="G136">
        <f t="shared" si="6"/>
        <v>1497752.9</v>
      </c>
      <c r="H136" s="4">
        <f t="shared" si="7"/>
        <v>6.1000000000931323</v>
      </c>
    </row>
    <row r="137" spans="1:8" x14ac:dyDescent="0.2">
      <c r="A137">
        <v>20140826</v>
      </c>
      <c r="B137" t="s">
        <v>120</v>
      </c>
      <c r="C137" t="s">
        <v>29</v>
      </c>
      <c r="D137" s="2">
        <v>41.29</v>
      </c>
      <c r="E137" s="3">
        <v>36200</v>
      </c>
      <c r="F137" s="71">
        <v>1494680</v>
      </c>
      <c r="G137">
        <f t="shared" si="6"/>
        <v>1494698</v>
      </c>
      <c r="H137" s="4">
        <f t="shared" si="7"/>
        <v>-18</v>
      </c>
    </row>
    <row r="138" spans="1:8" x14ac:dyDescent="0.2">
      <c r="A138">
        <v>20140826</v>
      </c>
      <c r="B138" t="s">
        <v>120</v>
      </c>
      <c r="C138" t="s">
        <v>29</v>
      </c>
      <c r="D138" s="2">
        <v>41.314999999999998</v>
      </c>
      <c r="E138" s="3">
        <v>36100</v>
      </c>
      <c r="F138" s="71">
        <v>1491484.72</v>
      </c>
      <c r="G138">
        <f t="shared" si="6"/>
        <v>1491471.5</v>
      </c>
      <c r="H138" s="4">
        <f t="shared" si="7"/>
        <v>13.21999999997206</v>
      </c>
    </row>
    <row r="139" spans="1:8" x14ac:dyDescent="0.2">
      <c r="A139">
        <v>20140826</v>
      </c>
      <c r="B139" t="s">
        <v>120</v>
      </c>
      <c r="C139" t="s">
        <v>29</v>
      </c>
      <c r="D139" s="2">
        <v>41.308</v>
      </c>
      <c r="E139" s="3">
        <v>36000</v>
      </c>
      <c r="F139" s="71">
        <v>1487074</v>
      </c>
      <c r="G139">
        <f t="shared" si="6"/>
        <v>1487088</v>
      </c>
      <c r="H139" s="4">
        <f t="shared" si="7"/>
        <v>-14</v>
      </c>
    </row>
    <row r="140" spans="1:8" x14ac:dyDescent="0.2">
      <c r="A140">
        <v>20140826</v>
      </c>
      <c r="B140" t="s">
        <v>120</v>
      </c>
      <c r="C140" t="s">
        <v>19</v>
      </c>
      <c r="D140" s="2">
        <v>42.704999999999998</v>
      </c>
      <c r="E140" s="3">
        <v>5000</v>
      </c>
      <c r="F140" s="71">
        <v>213526</v>
      </c>
      <c r="G140">
        <f t="shared" si="6"/>
        <v>213525</v>
      </c>
      <c r="H140" s="4">
        <f t="shared" si="7"/>
        <v>1</v>
      </c>
    </row>
    <row r="141" spans="1:8" x14ac:dyDescent="0.2">
      <c r="A141">
        <v>20140826</v>
      </c>
      <c r="B141" t="s">
        <v>120</v>
      </c>
      <c r="C141" t="s">
        <v>19</v>
      </c>
      <c r="D141" s="2">
        <v>43.267000000000003</v>
      </c>
      <c r="E141" s="3">
        <v>15000</v>
      </c>
      <c r="F141" s="71">
        <v>649012</v>
      </c>
      <c r="G141">
        <f t="shared" si="6"/>
        <v>649005</v>
      </c>
      <c r="H141" s="4">
        <f t="shared" si="7"/>
        <v>7</v>
      </c>
    </row>
    <row r="142" spans="1:8" x14ac:dyDescent="0.2">
      <c r="A142">
        <v>20140826</v>
      </c>
      <c r="B142" t="s">
        <v>120</v>
      </c>
      <c r="C142" t="s">
        <v>19</v>
      </c>
      <c r="D142" s="2">
        <v>43.201000000000001</v>
      </c>
      <c r="E142" s="3">
        <v>15000</v>
      </c>
      <c r="F142" s="71">
        <v>648014</v>
      </c>
      <c r="G142">
        <f t="shared" si="6"/>
        <v>648015</v>
      </c>
      <c r="H142" s="4">
        <f t="shared" si="7"/>
        <v>-1</v>
      </c>
    </row>
    <row r="143" spans="1:8" x14ac:dyDescent="0.2">
      <c r="A143">
        <v>20140826</v>
      </c>
      <c r="B143" t="s">
        <v>120</v>
      </c>
      <c r="C143" t="s">
        <v>19</v>
      </c>
      <c r="D143" s="2">
        <v>43.139000000000003</v>
      </c>
      <c r="E143" s="3">
        <v>15000</v>
      </c>
      <c r="F143" s="71">
        <v>647079</v>
      </c>
      <c r="G143">
        <f t="shared" si="6"/>
        <v>647085</v>
      </c>
      <c r="H143" s="4">
        <f t="shared" si="7"/>
        <v>-6</v>
      </c>
    </row>
    <row r="144" spans="1:8" x14ac:dyDescent="0.2">
      <c r="A144">
        <v>20140826</v>
      </c>
      <c r="B144" t="s">
        <v>120</v>
      </c>
      <c r="C144" t="s">
        <v>19</v>
      </c>
      <c r="D144" s="2">
        <v>43.08</v>
      </c>
      <c r="E144" s="3">
        <v>15000</v>
      </c>
      <c r="F144" s="71">
        <v>646200</v>
      </c>
      <c r="G144">
        <f t="shared" si="6"/>
        <v>646200</v>
      </c>
      <c r="H144" s="4">
        <f t="shared" si="7"/>
        <v>0</v>
      </c>
    </row>
    <row r="145" spans="1:8" x14ac:dyDescent="0.2">
      <c r="A145">
        <v>20140826</v>
      </c>
      <c r="B145" t="s">
        <v>120</v>
      </c>
      <c r="C145" t="s">
        <v>19</v>
      </c>
      <c r="D145" s="2">
        <v>42.86</v>
      </c>
      <c r="E145" s="3">
        <v>5000</v>
      </c>
      <c r="F145" s="71">
        <v>214300</v>
      </c>
      <c r="G145">
        <f t="shared" si="6"/>
        <v>214300</v>
      </c>
      <c r="H145" s="4">
        <f t="shared" si="7"/>
        <v>0</v>
      </c>
    </row>
    <row r="146" spans="1:8" x14ac:dyDescent="0.2">
      <c r="A146">
        <v>20140826</v>
      </c>
      <c r="B146" t="s">
        <v>120</v>
      </c>
      <c r="C146" t="s">
        <v>19</v>
      </c>
      <c r="D146" s="2">
        <v>42.82</v>
      </c>
      <c r="E146" s="3">
        <v>5000</v>
      </c>
      <c r="F146" s="71">
        <v>214100</v>
      </c>
      <c r="G146">
        <f t="shared" si="6"/>
        <v>214100</v>
      </c>
      <c r="H146" s="4">
        <f t="shared" si="7"/>
        <v>0</v>
      </c>
    </row>
    <row r="147" spans="1:8" x14ac:dyDescent="0.2">
      <c r="A147">
        <v>20140826</v>
      </c>
      <c r="B147" t="s">
        <v>120</v>
      </c>
      <c r="C147" t="s">
        <v>19</v>
      </c>
      <c r="D147" s="2">
        <v>42.8</v>
      </c>
      <c r="E147" s="3">
        <v>5000</v>
      </c>
      <c r="F147" s="71">
        <v>214000</v>
      </c>
      <c r="G147">
        <f t="shared" si="6"/>
        <v>214000</v>
      </c>
      <c r="H147" s="4">
        <f t="shared" si="7"/>
        <v>0</v>
      </c>
    </row>
    <row r="148" spans="1:8" x14ac:dyDescent="0.2">
      <c r="A148">
        <v>20140826</v>
      </c>
      <c r="B148" t="s">
        <v>120</v>
      </c>
      <c r="C148" t="s">
        <v>19</v>
      </c>
      <c r="D148" s="2">
        <v>42.68</v>
      </c>
      <c r="E148" s="3">
        <v>5000</v>
      </c>
      <c r="F148" s="71">
        <v>213400</v>
      </c>
      <c r="G148">
        <f t="shared" si="6"/>
        <v>213400</v>
      </c>
      <c r="H148" s="4">
        <f t="shared" si="7"/>
        <v>0</v>
      </c>
    </row>
    <row r="149" spans="1:8" x14ac:dyDescent="0.2">
      <c r="A149">
        <v>20140826</v>
      </c>
      <c r="B149" t="s">
        <v>120</v>
      </c>
      <c r="C149" t="s">
        <v>19</v>
      </c>
      <c r="D149" s="2">
        <v>42.683999999999997</v>
      </c>
      <c r="E149" s="3">
        <v>5000</v>
      </c>
      <c r="F149" s="71">
        <v>213422</v>
      </c>
      <c r="G149">
        <f t="shared" si="6"/>
        <v>213420</v>
      </c>
      <c r="H149" s="4">
        <f t="shared" si="7"/>
        <v>2</v>
      </c>
    </row>
    <row r="150" spans="1:8" x14ac:dyDescent="0.2">
      <c r="A150">
        <v>20140826</v>
      </c>
      <c r="B150" t="s">
        <v>120</v>
      </c>
      <c r="C150" t="s">
        <v>19</v>
      </c>
      <c r="D150" s="2">
        <v>42.701000000000001</v>
      </c>
      <c r="E150" s="3">
        <v>5000</v>
      </c>
      <c r="F150" s="71">
        <v>213503</v>
      </c>
      <c r="G150">
        <f t="shared" si="6"/>
        <v>213505</v>
      </c>
      <c r="H150" s="4">
        <f t="shared" si="7"/>
        <v>-2</v>
      </c>
    </row>
    <row r="151" spans="1:8" x14ac:dyDescent="0.2">
      <c r="A151">
        <v>20140826</v>
      </c>
      <c r="B151" t="s">
        <v>120</v>
      </c>
      <c r="C151" t="s">
        <v>19</v>
      </c>
      <c r="D151" s="2">
        <v>42.75</v>
      </c>
      <c r="E151" s="3">
        <v>5000</v>
      </c>
      <c r="F151" s="71">
        <v>213750</v>
      </c>
      <c r="G151">
        <f t="shared" si="6"/>
        <v>213750</v>
      </c>
      <c r="H151" s="4">
        <f t="shared" si="7"/>
        <v>0</v>
      </c>
    </row>
    <row r="152" spans="1:8" x14ac:dyDescent="0.2">
      <c r="A152">
        <v>20140826</v>
      </c>
      <c r="B152" t="s">
        <v>120</v>
      </c>
      <c r="C152" t="s">
        <v>19</v>
      </c>
      <c r="D152" s="2">
        <v>42.8</v>
      </c>
      <c r="E152" s="3">
        <v>5000</v>
      </c>
      <c r="F152" s="71">
        <v>213999.04</v>
      </c>
      <c r="G152">
        <f t="shared" si="6"/>
        <v>214000</v>
      </c>
      <c r="H152" s="4">
        <f t="shared" si="7"/>
        <v>-0.95999999999185093</v>
      </c>
    </row>
    <row r="153" spans="1:8" x14ac:dyDescent="0.2">
      <c r="A153">
        <v>20140826</v>
      </c>
      <c r="B153" t="s">
        <v>120</v>
      </c>
      <c r="C153" t="s">
        <v>19</v>
      </c>
      <c r="D153" s="2">
        <v>42.786000000000001</v>
      </c>
      <c r="E153" s="3">
        <v>5000</v>
      </c>
      <c r="F153" s="71">
        <v>213929</v>
      </c>
      <c r="G153">
        <f t="shared" si="6"/>
        <v>213930</v>
      </c>
      <c r="H153" s="4">
        <f t="shared" si="7"/>
        <v>-1</v>
      </c>
    </row>
    <row r="154" spans="1:8" x14ac:dyDescent="0.2">
      <c r="A154">
        <v>20140826</v>
      </c>
      <c r="B154" t="s">
        <v>120</v>
      </c>
      <c r="C154" t="s">
        <v>19</v>
      </c>
      <c r="D154" s="2">
        <v>42.79</v>
      </c>
      <c r="E154" s="3">
        <v>5000</v>
      </c>
      <c r="F154" s="71">
        <v>213950</v>
      </c>
      <c r="G154">
        <f t="shared" si="6"/>
        <v>213950</v>
      </c>
      <c r="H154" s="4">
        <f t="shared" si="7"/>
        <v>0</v>
      </c>
    </row>
    <row r="155" spans="1:8" x14ac:dyDescent="0.2">
      <c r="A155">
        <v>20140826</v>
      </c>
      <c r="B155" t="s">
        <v>120</v>
      </c>
      <c r="C155" t="s">
        <v>19</v>
      </c>
      <c r="D155" s="2">
        <v>42.79</v>
      </c>
      <c r="E155" s="3">
        <v>5000</v>
      </c>
      <c r="F155" s="71">
        <v>213950</v>
      </c>
      <c r="G155">
        <f t="shared" si="6"/>
        <v>213950</v>
      </c>
      <c r="H155" s="4">
        <f t="shared" si="7"/>
        <v>0</v>
      </c>
    </row>
    <row r="156" spans="1:8" x14ac:dyDescent="0.2">
      <c r="A156">
        <v>20140826</v>
      </c>
      <c r="B156" t="s">
        <v>120</v>
      </c>
      <c r="C156" t="s">
        <v>19</v>
      </c>
      <c r="D156" s="2">
        <v>42.81</v>
      </c>
      <c r="E156" s="3">
        <v>5000</v>
      </c>
      <c r="F156" s="71">
        <v>214051</v>
      </c>
      <c r="G156">
        <f t="shared" si="6"/>
        <v>214050</v>
      </c>
      <c r="H156" s="4">
        <f t="shared" si="7"/>
        <v>1</v>
      </c>
    </row>
    <row r="157" spans="1:8" x14ac:dyDescent="0.2">
      <c r="A157">
        <v>20140826</v>
      </c>
      <c r="B157" t="s">
        <v>120</v>
      </c>
      <c r="C157" t="s">
        <v>19</v>
      </c>
      <c r="D157" s="2">
        <v>42.8</v>
      </c>
      <c r="E157" s="3">
        <v>5000</v>
      </c>
      <c r="F157" s="71">
        <v>214000</v>
      </c>
      <c r="G157">
        <f t="shared" si="6"/>
        <v>214000</v>
      </c>
      <c r="H157" s="4">
        <f t="shared" si="7"/>
        <v>0</v>
      </c>
    </row>
    <row r="158" spans="1:8" x14ac:dyDescent="0.2">
      <c r="A158">
        <v>20140826</v>
      </c>
      <c r="B158" t="s">
        <v>120</v>
      </c>
      <c r="C158" t="s">
        <v>19</v>
      </c>
      <c r="D158" s="2">
        <v>42.77</v>
      </c>
      <c r="E158" s="3">
        <v>5000</v>
      </c>
      <c r="F158" s="71">
        <v>213850</v>
      </c>
      <c r="G158">
        <f t="shared" si="6"/>
        <v>213850.00000000003</v>
      </c>
      <c r="H158" s="4">
        <f t="shared" si="7"/>
        <v>0</v>
      </c>
    </row>
    <row r="159" spans="1:8" x14ac:dyDescent="0.2">
      <c r="A159">
        <v>20140826</v>
      </c>
      <c r="B159" t="s">
        <v>120</v>
      </c>
      <c r="C159" t="s">
        <v>19</v>
      </c>
      <c r="D159" s="2">
        <v>42.8</v>
      </c>
      <c r="E159" s="3">
        <v>5000</v>
      </c>
      <c r="F159" s="71">
        <v>214000</v>
      </c>
      <c r="G159">
        <f t="shared" si="6"/>
        <v>214000</v>
      </c>
      <c r="H159" s="4">
        <f t="shared" si="7"/>
        <v>0</v>
      </c>
    </row>
    <row r="160" spans="1:8" x14ac:dyDescent="0.2">
      <c r="A160">
        <v>20140826</v>
      </c>
      <c r="B160" t="s">
        <v>120</v>
      </c>
      <c r="C160" t="s">
        <v>19</v>
      </c>
      <c r="D160" s="2">
        <v>42.8</v>
      </c>
      <c r="E160" s="3">
        <v>5000</v>
      </c>
      <c r="F160" s="71">
        <v>214000</v>
      </c>
      <c r="G160">
        <f t="shared" si="6"/>
        <v>214000</v>
      </c>
      <c r="H160" s="4">
        <f t="shared" si="7"/>
        <v>0</v>
      </c>
    </row>
    <row r="161" spans="1:8" x14ac:dyDescent="0.2">
      <c r="A161">
        <v>20140826</v>
      </c>
      <c r="B161" t="s">
        <v>120</v>
      </c>
      <c r="C161" t="s">
        <v>19</v>
      </c>
      <c r="D161" s="2">
        <v>42.79</v>
      </c>
      <c r="E161" s="3">
        <v>5000</v>
      </c>
      <c r="F161" s="71">
        <v>213950</v>
      </c>
      <c r="G161">
        <f t="shared" si="6"/>
        <v>213950</v>
      </c>
      <c r="H161" s="4">
        <f t="shared" si="7"/>
        <v>0</v>
      </c>
    </row>
    <row r="162" spans="1:8" x14ac:dyDescent="0.2">
      <c r="A162">
        <v>20140826</v>
      </c>
      <c r="B162" t="s">
        <v>120</v>
      </c>
      <c r="C162" t="s">
        <v>19</v>
      </c>
      <c r="D162" s="2">
        <v>42.758000000000003</v>
      </c>
      <c r="E162" s="3">
        <v>5000</v>
      </c>
      <c r="F162" s="71">
        <v>213790</v>
      </c>
      <c r="G162">
        <f t="shared" si="6"/>
        <v>213790</v>
      </c>
      <c r="H162" s="4">
        <f t="shared" si="7"/>
        <v>0</v>
      </c>
    </row>
    <row r="163" spans="1:8" x14ac:dyDescent="0.2">
      <c r="A163">
        <v>20140826</v>
      </c>
      <c r="B163" t="s">
        <v>120</v>
      </c>
      <c r="C163" t="s">
        <v>19</v>
      </c>
      <c r="D163" s="2">
        <v>42.506999999999998</v>
      </c>
      <c r="E163" s="3">
        <v>39700</v>
      </c>
      <c r="F163" s="71">
        <v>1687546</v>
      </c>
      <c r="G163">
        <f t="shared" si="6"/>
        <v>1687527.9</v>
      </c>
      <c r="H163" s="4">
        <f t="shared" si="7"/>
        <v>18.100000000093132</v>
      </c>
    </row>
    <row r="164" spans="1:8" x14ac:dyDescent="0.2">
      <c r="A164">
        <v>20140826</v>
      </c>
      <c r="B164" t="s">
        <v>120</v>
      </c>
      <c r="C164" t="s">
        <v>19</v>
      </c>
      <c r="D164" s="2">
        <v>42.67</v>
      </c>
      <c r="E164" s="3">
        <v>5000</v>
      </c>
      <c r="F164" s="71">
        <v>213350</v>
      </c>
      <c r="G164">
        <f t="shared" si="6"/>
        <v>213350</v>
      </c>
      <c r="H164" s="4">
        <f t="shared" si="7"/>
        <v>0</v>
      </c>
    </row>
    <row r="165" spans="1:8" x14ac:dyDescent="0.2">
      <c r="A165">
        <v>20140826</v>
      </c>
      <c r="B165" t="s">
        <v>120</v>
      </c>
      <c r="C165" t="s">
        <v>19</v>
      </c>
      <c r="D165" s="2">
        <v>42.67</v>
      </c>
      <c r="E165" s="3">
        <v>5000</v>
      </c>
      <c r="F165" s="71">
        <v>213350</v>
      </c>
      <c r="G165">
        <f t="shared" si="6"/>
        <v>213350</v>
      </c>
      <c r="H165" s="4">
        <f t="shared" si="7"/>
        <v>0</v>
      </c>
    </row>
    <row r="166" spans="1:8" x14ac:dyDescent="0.2">
      <c r="A166">
        <v>20140826</v>
      </c>
      <c r="B166" t="s">
        <v>120</v>
      </c>
      <c r="C166" t="s">
        <v>19</v>
      </c>
      <c r="D166" s="2">
        <v>42.54</v>
      </c>
      <c r="E166" s="3">
        <v>5000</v>
      </c>
      <c r="F166" s="71">
        <v>212700</v>
      </c>
      <c r="G166">
        <f t="shared" si="6"/>
        <v>212700</v>
      </c>
      <c r="H166" s="4">
        <f t="shared" si="7"/>
        <v>0</v>
      </c>
    </row>
    <row r="167" spans="1:8" x14ac:dyDescent="0.2">
      <c r="A167">
        <v>20140826</v>
      </c>
      <c r="B167" t="s">
        <v>120</v>
      </c>
      <c r="C167" t="s">
        <v>19</v>
      </c>
      <c r="D167" s="2">
        <v>42.51</v>
      </c>
      <c r="E167" s="3">
        <v>5000</v>
      </c>
      <c r="F167" s="71">
        <v>212551</v>
      </c>
      <c r="G167">
        <f t="shared" si="6"/>
        <v>212550</v>
      </c>
      <c r="H167" s="4">
        <f t="shared" si="7"/>
        <v>1</v>
      </c>
    </row>
    <row r="168" spans="1:8" x14ac:dyDescent="0.2">
      <c r="A168">
        <v>20140826</v>
      </c>
      <c r="B168" t="s">
        <v>120</v>
      </c>
      <c r="C168" t="s">
        <v>19</v>
      </c>
      <c r="D168" s="2">
        <v>42.500999999999998</v>
      </c>
      <c r="E168" s="3">
        <v>27700</v>
      </c>
      <c r="F168" s="71">
        <v>1177281</v>
      </c>
      <c r="G168">
        <f t="shared" si="6"/>
        <v>1177277.7</v>
      </c>
      <c r="H168" s="4">
        <f t="shared" si="7"/>
        <v>3.3000000000465661</v>
      </c>
    </row>
    <row r="169" spans="1:8" x14ac:dyDescent="0.2">
      <c r="A169">
        <v>20140826</v>
      </c>
      <c r="B169" t="s">
        <v>120</v>
      </c>
      <c r="C169" t="s">
        <v>19</v>
      </c>
      <c r="D169" s="2">
        <v>42.567</v>
      </c>
      <c r="E169" s="3">
        <v>5000</v>
      </c>
      <c r="F169" s="71">
        <v>212834</v>
      </c>
      <c r="G169">
        <f t="shared" si="6"/>
        <v>212835</v>
      </c>
      <c r="H169" s="4">
        <f t="shared" si="7"/>
        <v>-1</v>
      </c>
    </row>
    <row r="170" spans="1:8" x14ac:dyDescent="0.2">
      <c r="A170">
        <v>20140826</v>
      </c>
      <c r="B170" t="s">
        <v>120</v>
      </c>
      <c r="C170" t="s">
        <v>19</v>
      </c>
      <c r="D170" s="2">
        <v>42.5</v>
      </c>
      <c r="E170" s="3">
        <v>5000</v>
      </c>
      <c r="F170" s="71">
        <v>212500</v>
      </c>
      <c r="G170">
        <f t="shared" si="6"/>
        <v>212500</v>
      </c>
      <c r="H170" s="4">
        <f t="shared" si="7"/>
        <v>0</v>
      </c>
    </row>
    <row r="171" spans="1:8" x14ac:dyDescent="0.2">
      <c r="A171">
        <v>20140826</v>
      </c>
      <c r="B171" t="s">
        <v>120</v>
      </c>
      <c r="C171" t="s">
        <v>19</v>
      </c>
      <c r="D171" s="2">
        <v>42.503</v>
      </c>
      <c r="E171" s="3">
        <v>5000</v>
      </c>
      <c r="F171" s="71">
        <v>212514</v>
      </c>
      <c r="G171">
        <f t="shared" si="6"/>
        <v>212515</v>
      </c>
      <c r="H171" s="4">
        <f t="shared" si="7"/>
        <v>-1</v>
      </c>
    </row>
    <row r="172" spans="1:8" x14ac:dyDescent="0.2">
      <c r="A172">
        <v>20140826</v>
      </c>
      <c r="B172" t="s">
        <v>120</v>
      </c>
      <c r="C172" t="s">
        <v>19</v>
      </c>
      <c r="D172" s="2">
        <v>42.502000000000002</v>
      </c>
      <c r="E172" s="3">
        <v>5000</v>
      </c>
      <c r="F172" s="71">
        <v>212510</v>
      </c>
      <c r="G172">
        <f t="shared" si="6"/>
        <v>212510</v>
      </c>
      <c r="H172" s="4">
        <f t="shared" si="7"/>
        <v>0</v>
      </c>
    </row>
    <row r="173" spans="1:8" x14ac:dyDescent="0.2">
      <c r="A173">
        <v>20140826</v>
      </c>
      <c r="B173" t="s">
        <v>120</v>
      </c>
      <c r="C173" t="s">
        <v>19</v>
      </c>
      <c r="D173" s="2">
        <v>42.51</v>
      </c>
      <c r="E173" s="3">
        <v>5000</v>
      </c>
      <c r="F173" s="71">
        <v>212550</v>
      </c>
      <c r="G173">
        <f t="shared" si="6"/>
        <v>212550</v>
      </c>
      <c r="H173" s="4">
        <f t="shared" si="7"/>
        <v>0</v>
      </c>
    </row>
    <row r="174" spans="1:8" x14ac:dyDescent="0.2">
      <c r="A174">
        <v>20140826</v>
      </c>
      <c r="B174" t="s">
        <v>120</v>
      </c>
      <c r="C174" t="s">
        <v>19</v>
      </c>
      <c r="D174" s="2">
        <v>42.497</v>
      </c>
      <c r="E174" s="3">
        <v>5000</v>
      </c>
      <c r="F174" s="71">
        <v>212484</v>
      </c>
      <c r="G174">
        <f t="shared" si="6"/>
        <v>212485</v>
      </c>
      <c r="H174" s="4">
        <f t="shared" si="7"/>
        <v>-1</v>
      </c>
    </row>
    <row r="175" spans="1:8" x14ac:dyDescent="0.2">
      <c r="A175">
        <v>20140826</v>
      </c>
      <c r="B175" t="s">
        <v>120</v>
      </c>
      <c r="C175" t="s">
        <v>19</v>
      </c>
      <c r="D175" s="2">
        <v>42.473999999999997</v>
      </c>
      <c r="E175" s="3">
        <v>5000</v>
      </c>
      <c r="F175" s="71">
        <v>212368</v>
      </c>
      <c r="G175">
        <f t="shared" si="6"/>
        <v>212369.99999999997</v>
      </c>
      <c r="H175" s="4">
        <f t="shared" si="7"/>
        <v>-1.9999999999708962</v>
      </c>
    </row>
    <row r="176" spans="1:8" x14ac:dyDescent="0.2">
      <c r="A176">
        <v>20140826</v>
      </c>
      <c r="B176" t="s">
        <v>120</v>
      </c>
      <c r="C176" t="s">
        <v>19</v>
      </c>
      <c r="D176" s="2">
        <v>43</v>
      </c>
      <c r="E176" s="3">
        <v>5000</v>
      </c>
      <c r="F176" s="71">
        <v>215000</v>
      </c>
      <c r="G176">
        <f t="shared" si="6"/>
        <v>215000</v>
      </c>
      <c r="H176" s="4">
        <f t="shared" si="7"/>
        <v>0</v>
      </c>
    </row>
    <row r="177" spans="1:8" x14ac:dyDescent="0.2">
      <c r="A177">
        <v>20140826</v>
      </c>
      <c r="B177" t="s">
        <v>120</v>
      </c>
      <c r="C177" t="s">
        <v>19</v>
      </c>
      <c r="D177" s="2">
        <v>42.951000000000001</v>
      </c>
      <c r="E177" s="3">
        <v>5000</v>
      </c>
      <c r="F177" s="71">
        <v>214754</v>
      </c>
      <c r="G177">
        <f t="shared" si="6"/>
        <v>214755</v>
      </c>
      <c r="H177" s="4">
        <f t="shared" si="7"/>
        <v>-1</v>
      </c>
    </row>
    <row r="178" spans="1:8" x14ac:dyDescent="0.2">
      <c r="A178">
        <v>20140826</v>
      </c>
      <c r="B178" t="s">
        <v>120</v>
      </c>
      <c r="C178" t="s">
        <v>19</v>
      </c>
      <c r="D178" s="2">
        <v>42.89</v>
      </c>
      <c r="E178" s="3">
        <v>5000</v>
      </c>
      <c r="F178" s="71">
        <v>214450</v>
      </c>
      <c r="G178">
        <f t="shared" si="6"/>
        <v>214450</v>
      </c>
      <c r="H178" s="4">
        <f t="shared" si="7"/>
        <v>0</v>
      </c>
    </row>
    <row r="179" spans="1:8" x14ac:dyDescent="0.2">
      <c r="A179">
        <v>20140826</v>
      </c>
      <c r="B179" t="s">
        <v>120</v>
      </c>
      <c r="C179" t="s">
        <v>19</v>
      </c>
      <c r="D179" s="2">
        <v>42.698</v>
      </c>
      <c r="E179" s="3">
        <v>5000</v>
      </c>
      <c r="F179" s="71">
        <v>213491</v>
      </c>
      <c r="G179">
        <f t="shared" si="6"/>
        <v>213490</v>
      </c>
      <c r="H179" s="4">
        <f t="shared" si="7"/>
        <v>1</v>
      </c>
    </row>
    <row r="180" spans="1:8" x14ac:dyDescent="0.2">
      <c r="A180">
        <v>20140826</v>
      </c>
      <c r="B180" t="s">
        <v>120</v>
      </c>
      <c r="C180" t="s">
        <v>19</v>
      </c>
      <c r="D180" s="2">
        <v>42.695</v>
      </c>
      <c r="E180" s="3">
        <v>5000</v>
      </c>
      <c r="F180" s="71">
        <v>213474</v>
      </c>
      <c r="G180">
        <f t="shared" si="6"/>
        <v>213475</v>
      </c>
      <c r="H180" s="4">
        <f t="shared" si="7"/>
        <v>-1</v>
      </c>
    </row>
    <row r="181" spans="1:8" x14ac:dyDescent="0.2">
      <c r="A181">
        <v>20140826</v>
      </c>
      <c r="B181" t="s">
        <v>120</v>
      </c>
      <c r="C181" t="s">
        <v>19</v>
      </c>
      <c r="D181" s="2">
        <v>42.61</v>
      </c>
      <c r="E181" s="3">
        <v>5000</v>
      </c>
      <c r="F181" s="71">
        <v>213050</v>
      </c>
      <c r="G181">
        <f t="shared" si="6"/>
        <v>213050</v>
      </c>
      <c r="H181" s="4">
        <f t="shared" si="7"/>
        <v>0</v>
      </c>
    </row>
    <row r="182" spans="1:8" x14ac:dyDescent="0.2">
      <c r="A182">
        <v>20140826</v>
      </c>
      <c r="B182" t="s">
        <v>120</v>
      </c>
      <c r="C182" t="s">
        <v>19</v>
      </c>
      <c r="D182" s="2">
        <v>42.603999999999999</v>
      </c>
      <c r="E182" s="3">
        <v>5000</v>
      </c>
      <c r="F182" s="71">
        <v>213021</v>
      </c>
      <c r="G182">
        <f t="shared" si="6"/>
        <v>213020</v>
      </c>
      <c r="H182" s="4">
        <f t="shared" si="7"/>
        <v>1</v>
      </c>
    </row>
    <row r="183" spans="1:8" x14ac:dyDescent="0.2">
      <c r="A183">
        <v>20140826</v>
      </c>
      <c r="B183" t="s">
        <v>120</v>
      </c>
      <c r="C183" t="s">
        <v>19</v>
      </c>
      <c r="D183" s="2">
        <v>42.6</v>
      </c>
      <c r="E183" s="3">
        <v>5000</v>
      </c>
      <c r="F183" s="71">
        <v>213000</v>
      </c>
      <c r="G183">
        <f t="shared" si="6"/>
        <v>213000</v>
      </c>
      <c r="H183" s="4">
        <f t="shared" si="7"/>
        <v>0</v>
      </c>
    </row>
    <row r="184" spans="1:8" x14ac:dyDescent="0.2">
      <c r="A184">
        <v>20140826</v>
      </c>
      <c r="B184" t="s">
        <v>120</v>
      </c>
      <c r="C184" t="s">
        <v>19</v>
      </c>
      <c r="D184" s="2">
        <v>42.503999999999998</v>
      </c>
      <c r="E184" s="3">
        <v>36195</v>
      </c>
      <c r="F184" s="71">
        <v>1538420.5</v>
      </c>
      <c r="G184">
        <f t="shared" si="6"/>
        <v>1538432.28</v>
      </c>
      <c r="H184" s="4">
        <f t="shared" si="7"/>
        <v>-11.78000000002794</v>
      </c>
    </row>
    <row r="185" spans="1:8" x14ac:dyDescent="0.2">
      <c r="A185">
        <v>20140826</v>
      </c>
      <c r="B185" t="s">
        <v>119</v>
      </c>
      <c r="C185" t="s">
        <v>29</v>
      </c>
      <c r="D185" s="2">
        <v>19.100000000000001</v>
      </c>
      <c r="E185" s="3">
        <v>79000</v>
      </c>
      <c r="F185" s="71">
        <v>1508900</v>
      </c>
      <c r="G185">
        <f t="shared" si="6"/>
        <v>1508900</v>
      </c>
      <c r="H185" s="4">
        <f t="shared" si="7"/>
        <v>0</v>
      </c>
    </row>
    <row r="186" spans="1:8" x14ac:dyDescent="0.2">
      <c r="A186">
        <v>20140826</v>
      </c>
      <c r="B186" t="s">
        <v>119</v>
      </c>
      <c r="C186" t="s">
        <v>29</v>
      </c>
      <c r="D186" s="2">
        <v>19.187999999999999</v>
      </c>
      <c r="E186" s="3">
        <v>78600</v>
      </c>
      <c r="F186" s="71">
        <v>1508156.71</v>
      </c>
      <c r="G186">
        <f t="shared" si="6"/>
        <v>1508176.7999999998</v>
      </c>
      <c r="H186" s="4">
        <f t="shared" si="7"/>
        <v>-20.089999999850988</v>
      </c>
    </row>
    <row r="187" spans="1:8" x14ac:dyDescent="0.2">
      <c r="A187">
        <v>20140826</v>
      </c>
      <c r="B187" t="s">
        <v>120</v>
      </c>
      <c r="C187" t="s">
        <v>29</v>
      </c>
      <c r="D187" s="2">
        <v>42.68</v>
      </c>
      <c r="E187" s="3">
        <v>21730</v>
      </c>
      <c r="F187" s="71">
        <v>927436.4</v>
      </c>
      <c r="G187">
        <f t="shared" si="6"/>
        <v>927436.4</v>
      </c>
      <c r="H187" s="4">
        <f t="shared" si="7"/>
        <v>0</v>
      </c>
    </row>
    <row r="188" spans="1:8" x14ac:dyDescent="0.2">
      <c r="A188">
        <v>20140826</v>
      </c>
      <c r="B188" t="s">
        <v>122</v>
      </c>
      <c r="C188" t="s">
        <v>29</v>
      </c>
      <c r="D188" s="2">
        <v>44</v>
      </c>
      <c r="E188" s="3">
        <v>34300</v>
      </c>
      <c r="F188" s="71">
        <v>1509200</v>
      </c>
      <c r="G188">
        <f t="shared" si="6"/>
        <v>1509200</v>
      </c>
      <c r="H188" s="4">
        <f t="shared" si="7"/>
        <v>0</v>
      </c>
    </row>
    <row r="189" spans="1:8" x14ac:dyDescent="0.2">
      <c r="A189">
        <v>20140826</v>
      </c>
      <c r="B189" t="s">
        <v>120</v>
      </c>
      <c r="C189" t="s">
        <v>29</v>
      </c>
      <c r="D189" s="2">
        <v>42.73</v>
      </c>
      <c r="E189" s="3">
        <v>34035</v>
      </c>
      <c r="F189" s="71">
        <v>1454315.6</v>
      </c>
      <c r="G189">
        <f t="shared" si="6"/>
        <v>1454315.5499999998</v>
      </c>
      <c r="H189" s="4">
        <f t="shared" si="7"/>
        <v>5.0000000279396772E-2</v>
      </c>
    </row>
    <row r="190" spans="1:8" x14ac:dyDescent="0.2">
      <c r="A190">
        <v>20140827</v>
      </c>
      <c r="B190" t="s">
        <v>120</v>
      </c>
      <c r="C190" t="s">
        <v>29</v>
      </c>
      <c r="D190" s="2">
        <v>43.308</v>
      </c>
      <c r="E190" s="3">
        <v>49900</v>
      </c>
      <c r="F190" s="71">
        <v>2161072</v>
      </c>
      <c r="G190">
        <f t="shared" si="6"/>
        <v>2161069.2000000002</v>
      </c>
      <c r="H190" s="4">
        <f t="shared" si="7"/>
        <v>2.7999999998137355</v>
      </c>
    </row>
    <row r="191" spans="1:8" x14ac:dyDescent="0.2">
      <c r="A191">
        <v>20140827</v>
      </c>
      <c r="B191" t="s">
        <v>120</v>
      </c>
      <c r="C191" t="s">
        <v>29</v>
      </c>
      <c r="D191" s="2">
        <v>43.387</v>
      </c>
      <c r="E191" s="3">
        <v>56020</v>
      </c>
      <c r="F191" s="71">
        <v>2430542.2000000002</v>
      </c>
      <c r="G191">
        <f t="shared" si="6"/>
        <v>2430539.7400000002</v>
      </c>
      <c r="H191" s="4">
        <f t="shared" si="7"/>
        <v>2.4599999999627471</v>
      </c>
    </row>
    <row r="192" spans="1:8" x14ac:dyDescent="0.2">
      <c r="A192">
        <v>20140827</v>
      </c>
      <c r="B192" t="s">
        <v>122</v>
      </c>
      <c r="C192" t="s">
        <v>19</v>
      </c>
      <c r="D192" s="2">
        <v>45.16</v>
      </c>
      <c r="E192" s="3">
        <v>34300</v>
      </c>
      <c r="F192" s="71">
        <v>1548988</v>
      </c>
      <c r="G192">
        <f t="shared" si="6"/>
        <v>1548987.9999999998</v>
      </c>
      <c r="H192" s="4">
        <f t="shared" si="7"/>
        <v>0</v>
      </c>
    </row>
    <row r="193" spans="1:8" x14ac:dyDescent="0.2">
      <c r="A193">
        <v>20140827</v>
      </c>
      <c r="B193" t="s">
        <v>119</v>
      </c>
      <c r="C193" t="s">
        <v>29</v>
      </c>
      <c r="D193" s="2">
        <v>19.36</v>
      </c>
      <c r="E193" s="3">
        <v>27600</v>
      </c>
      <c r="F193" s="71">
        <v>534336</v>
      </c>
      <c r="G193">
        <f t="shared" si="6"/>
        <v>534336</v>
      </c>
      <c r="H193" s="4">
        <f t="shared" si="7"/>
        <v>0</v>
      </c>
    </row>
    <row r="194" spans="1:8" x14ac:dyDescent="0.2">
      <c r="A194">
        <v>20140827</v>
      </c>
      <c r="B194" t="s">
        <v>120</v>
      </c>
      <c r="C194" t="s">
        <v>29</v>
      </c>
      <c r="D194" s="2">
        <v>43.7</v>
      </c>
      <c r="E194" s="3">
        <v>56800</v>
      </c>
      <c r="F194" s="71">
        <v>2482159</v>
      </c>
      <c r="G194">
        <f t="shared" ref="G194:G213" si="8">D194*E194</f>
        <v>2482160</v>
      </c>
      <c r="H194" s="4">
        <f t="shared" ref="H194:H213" si="9">F194-G194</f>
        <v>-1</v>
      </c>
    </row>
    <row r="195" spans="1:8" x14ac:dyDescent="0.2">
      <c r="A195">
        <v>20140827</v>
      </c>
      <c r="B195" t="s">
        <v>119</v>
      </c>
      <c r="C195" t="s">
        <v>19</v>
      </c>
      <c r="D195" s="2">
        <v>19.440000000000001</v>
      </c>
      <c r="E195" s="3">
        <v>157600</v>
      </c>
      <c r="F195" s="71">
        <v>3063697.34</v>
      </c>
      <c r="G195">
        <f t="shared" si="8"/>
        <v>3063744</v>
      </c>
      <c r="H195" s="4">
        <f t="shared" si="9"/>
        <v>-46.660000000149012</v>
      </c>
    </row>
    <row r="196" spans="1:8" x14ac:dyDescent="0.2">
      <c r="A196">
        <v>20140827</v>
      </c>
      <c r="B196" t="s">
        <v>120</v>
      </c>
      <c r="C196" t="s">
        <v>29</v>
      </c>
      <c r="D196" s="2">
        <v>45.48</v>
      </c>
      <c r="E196" s="3">
        <v>44700</v>
      </c>
      <c r="F196" s="71">
        <v>2032956</v>
      </c>
      <c r="G196">
        <f t="shared" si="8"/>
        <v>2032955.9999999998</v>
      </c>
      <c r="H196" s="4">
        <f t="shared" si="9"/>
        <v>0</v>
      </c>
    </row>
    <row r="197" spans="1:8" x14ac:dyDescent="0.2">
      <c r="A197">
        <v>20140827</v>
      </c>
      <c r="B197" t="s">
        <v>120</v>
      </c>
      <c r="C197" t="s">
        <v>19</v>
      </c>
      <c r="D197" s="2">
        <v>47.36</v>
      </c>
      <c r="E197" s="3">
        <v>328918</v>
      </c>
      <c r="F197" s="71">
        <v>15577556.48</v>
      </c>
      <c r="G197">
        <f t="shared" si="8"/>
        <v>15577556.48</v>
      </c>
      <c r="H197" s="4">
        <f t="shared" si="9"/>
        <v>0</v>
      </c>
    </row>
    <row r="198" spans="1:8" x14ac:dyDescent="0.2">
      <c r="A198">
        <v>20140827</v>
      </c>
      <c r="B198" t="s">
        <v>120</v>
      </c>
      <c r="C198" t="s">
        <v>29</v>
      </c>
      <c r="D198" s="2">
        <v>46.6</v>
      </c>
      <c r="E198" s="3">
        <v>32400</v>
      </c>
      <c r="F198" s="71">
        <v>1509840</v>
      </c>
      <c r="G198">
        <f t="shared" si="8"/>
        <v>1509840</v>
      </c>
      <c r="H198" s="4">
        <f t="shared" si="9"/>
        <v>0</v>
      </c>
    </row>
    <row r="199" spans="1:8" x14ac:dyDescent="0.2">
      <c r="A199">
        <v>20140827</v>
      </c>
      <c r="B199" t="s">
        <v>120</v>
      </c>
      <c r="C199" t="s">
        <v>29</v>
      </c>
      <c r="D199" s="2">
        <v>46.01</v>
      </c>
      <c r="E199" s="3">
        <v>79015</v>
      </c>
      <c r="F199" s="71">
        <v>3635480.15</v>
      </c>
      <c r="G199">
        <f t="shared" si="8"/>
        <v>3635480.15</v>
      </c>
      <c r="H199" s="4">
        <f t="shared" si="9"/>
        <v>0</v>
      </c>
    </row>
    <row r="200" spans="1:8" x14ac:dyDescent="0.2">
      <c r="A200">
        <v>20140827</v>
      </c>
      <c r="B200" t="s">
        <v>120</v>
      </c>
      <c r="C200" t="s">
        <v>29</v>
      </c>
      <c r="D200" s="2">
        <v>46.03</v>
      </c>
      <c r="E200" s="3">
        <v>930</v>
      </c>
      <c r="F200" s="71">
        <v>42807.9</v>
      </c>
      <c r="G200">
        <f t="shared" si="8"/>
        <v>42807.9</v>
      </c>
      <c r="H200" s="4">
        <f t="shared" si="9"/>
        <v>0</v>
      </c>
    </row>
    <row r="201" spans="1:8" x14ac:dyDescent="0.2">
      <c r="A201">
        <v>20140827</v>
      </c>
      <c r="B201" t="s">
        <v>123</v>
      </c>
      <c r="C201" t="s">
        <v>19</v>
      </c>
      <c r="D201" s="2">
        <v>3.89</v>
      </c>
      <c r="E201" s="3">
        <v>100</v>
      </c>
      <c r="F201" s="71">
        <v>389</v>
      </c>
      <c r="G201">
        <f t="shared" si="8"/>
        <v>389</v>
      </c>
      <c r="H201" s="4">
        <f t="shared" si="9"/>
        <v>0</v>
      </c>
    </row>
    <row r="202" spans="1:8" x14ac:dyDescent="0.2">
      <c r="A202">
        <v>20140828</v>
      </c>
      <c r="B202" t="s">
        <v>124</v>
      </c>
      <c r="C202" t="s">
        <v>29</v>
      </c>
      <c r="D202" s="2">
        <v>8.5</v>
      </c>
      <c r="E202" s="3">
        <v>404400</v>
      </c>
      <c r="F202" s="71">
        <v>3437400</v>
      </c>
      <c r="G202">
        <f t="shared" si="8"/>
        <v>3437400</v>
      </c>
      <c r="H202" s="4">
        <f t="shared" si="9"/>
        <v>0</v>
      </c>
    </row>
    <row r="203" spans="1:8" x14ac:dyDescent="0.2">
      <c r="H203" s="4"/>
    </row>
    <row r="204" spans="1:8" x14ac:dyDescent="0.2">
      <c r="H204" s="4"/>
    </row>
    <row r="205" spans="1:8" x14ac:dyDescent="0.2">
      <c r="H205" s="4"/>
    </row>
    <row r="206" spans="1:8" x14ac:dyDescent="0.2">
      <c r="H206" s="4"/>
    </row>
    <row r="207" spans="1:8" x14ac:dyDescent="0.2">
      <c r="H207" s="4"/>
    </row>
    <row r="208" spans="1:8" x14ac:dyDescent="0.2">
      <c r="H208" s="4"/>
    </row>
    <row r="209" spans="8:8" x14ac:dyDescent="0.2">
      <c r="H209" s="4"/>
    </row>
    <row r="210" spans="8:8" x14ac:dyDescent="0.2">
      <c r="H210" s="4"/>
    </row>
    <row r="211" spans="8:8" x14ac:dyDescent="0.2">
      <c r="H211" s="4"/>
    </row>
    <row r="212" spans="8:8" x14ac:dyDescent="0.2">
      <c r="H212" s="4"/>
    </row>
    <row r="213" spans="8:8" x14ac:dyDescent="0.2">
      <c r="H213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7"/>
  <sheetViews>
    <sheetView topLeftCell="G1" zoomScale="110" zoomScaleNormal="110" zoomScalePageLayoutView="110" workbookViewId="0">
      <selection activeCell="K1" sqref="K1:O177"/>
    </sheetView>
  </sheetViews>
  <sheetFormatPr baseColWidth="10" defaultRowHeight="16" x14ac:dyDescent="0.2"/>
  <cols>
    <col min="5" max="5" width="13.1640625" customWidth="1"/>
    <col min="6" max="6" width="10.1640625" customWidth="1"/>
    <col min="10" max="10" width="12.5" customWidth="1"/>
    <col min="11" max="12" width="10.33203125" customWidth="1"/>
    <col min="15" max="15" width="13.5" customWidth="1"/>
    <col min="18" max="18" width="10.5" customWidth="1"/>
    <col min="20" max="20" width="12.6640625" customWidth="1"/>
    <col min="24" max="24" width="12" customWidth="1"/>
    <col min="25" max="25" width="12.33203125" customWidth="1"/>
    <col min="30" max="30" width="10.33203125" customWidth="1"/>
    <col min="36" max="36" width="12" customWidth="1"/>
  </cols>
  <sheetData>
    <row r="1" spans="1:31" x14ac:dyDescent="0.2">
      <c r="A1" s="81" t="s">
        <v>111</v>
      </c>
      <c r="B1" s="81"/>
      <c r="C1" s="81"/>
      <c r="D1" s="81"/>
      <c r="E1" s="81"/>
      <c r="F1" s="81" t="s">
        <v>112</v>
      </c>
      <c r="G1" s="81"/>
      <c r="H1" s="81"/>
      <c r="I1" s="81"/>
      <c r="J1" s="81"/>
      <c r="K1" s="81" t="s">
        <v>120</v>
      </c>
      <c r="L1" s="81"/>
      <c r="M1" s="81"/>
      <c r="N1" s="81"/>
      <c r="O1" s="81"/>
      <c r="P1" s="81" t="s">
        <v>114</v>
      </c>
      <c r="Q1" s="81"/>
      <c r="R1" s="81"/>
      <c r="S1" s="81"/>
      <c r="T1" s="81"/>
      <c r="U1" s="81" t="s">
        <v>115</v>
      </c>
      <c r="V1" s="81"/>
      <c r="W1" s="81"/>
      <c r="X1" s="81"/>
      <c r="Y1" s="81"/>
    </row>
    <row r="2" spans="1:31" x14ac:dyDescent="0.2">
      <c r="A2" s="7" t="s">
        <v>75</v>
      </c>
      <c r="B2" s="7" t="s">
        <v>81</v>
      </c>
      <c r="C2" s="7" t="s">
        <v>82</v>
      </c>
      <c r="D2" s="7" t="s">
        <v>3</v>
      </c>
      <c r="E2" s="7" t="s">
        <v>5</v>
      </c>
      <c r="F2" s="7" t="s">
        <v>75</v>
      </c>
      <c r="G2" s="7" t="s">
        <v>81</v>
      </c>
      <c r="H2" s="7" t="s">
        <v>82</v>
      </c>
      <c r="I2" s="7" t="s">
        <v>3</v>
      </c>
      <c r="J2" s="7" t="s">
        <v>5</v>
      </c>
      <c r="K2" s="7" t="s">
        <v>75</v>
      </c>
      <c r="L2" s="7" t="s">
        <v>81</v>
      </c>
      <c r="M2" s="7" t="s">
        <v>82</v>
      </c>
      <c r="N2" s="7" t="s">
        <v>3</v>
      </c>
      <c r="O2" s="7" t="s">
        <v>5</v>
      </c>
      <c r="P2" s="7" t="s">
        <v>75</v>
      </c>
      <c r="Q2" s="7" t="s">
        <v>81</v>
      </c>
      <c r="R2" s="7" t="s">
        <v>82</v>
      </c>
      <c r="S2" s="7" t="s">
        <v>3</v>
      </c>
      <c r="T2" s="7" t="s">
        <v>5</v>
      </c>
      <c r="U2" s="7" t="s">
        <v>75</v>
      </c>
      <c r="V2" s="7" t="s">
        <v>81</v>
      </c>
      <c r="W2" s="7" t="s">
        <v>82</v>
      </c>
      <c r="X2" s="7" t="s">
        <v>3</v>
      </c>
      <c r="Y2" s="7" t="s">
        <v>5</v>
      </c>
      <c r="Z2" s="7" t="s">
        <v>75</v>
      </c>
      <c r="AA2" s="52" t="s">
        <v>127</v>
      </c>
      <c r="AB2" s="7" t="s">
        <v>81</v>
      </c>
      <c r="AC2" s="7" t="s">
        <v>82</v>
      </c>
      <c r="AD2" s="7" t="s">
        <v>3</v>
      </c>
      <c r="AE2" s="7" t="s">
        <v>5</v>
      </c>
    </row>
    <row r="3" spans="1:31" x14ac:dyDescent="0.2">
      <c r="A3">
        <v>20140821</v>
      </c>
      <c r="B3" t="s">
        <v>113</v>
      </c>
      <c r="C3" s="2">
        <v>41.899000000000001</v>
      </c>
      <c r="D3" s="3">
        <v>36000</v>
      </c>
      <c r="E3" s="71">
        <v>-1508366.52</v>
      </c>
      <c r="F3">
        <v>20140821</v>
      </c>
      <c r="G3" t="s">
        <v>113</v>
      </c>
      <c r="H3" s="2">
        <v>17.88</v>
      </c>
      <c r="I3" s="3">
        <v>507600</v>
      </c>
      <c r="J3" s="71">
        <v>-9075657</v>
      </c>
      <c r="K3">
        <v>20140822</v>
      </c>
      <c r="L3" t="s">
        <v>29</v>
      </c>
      <c r="M3" s="2">
        <v>40.880000000000003</v>
      </c>
      <c r="N3" s="3">
        <v>36900</v>
      </c>
      <c r="O3" s="71">
        <v>-1508472</v>
      </c>
      <c r="P3">
        <v>20140821</v>
      </c>
      <c r="Q3" t="s">
        <v>113</v>
      </c>
      <c r="R3" s="2">
        <v>15</v>
      </c>
      <c r="S3" s="3">
        <v>99800</v>
      </c>
      <c r="T3" s="71">
        <v>-1496981</v>
      </c>
      <c r="U3">
        <v>20140821</v>
      </c>
      <c r="V3" t="s">
        <v>113</v>
      </c>
      <c r="W3" s="2">
        <v>12</v>
      </c>
      <c r="X3" s="3">
        <v>124800</v>
      </c>
      <c r="Y3" s="71">
        <v>-1497600</v>
      </c>
      <c r="Z3">
        <v>20140822</v>
      </c>
      <c r="AA3" t="s">
        <v>116</v>
      </c>
      <c r="AB3" t="s">
        <v>19</v>
      </c>
      <c r="AC3" s="2">
        <v>23.954000000000001</v>
      </c>
      <c r="AD3" s="3">
        <v>89000</v>
      </c>
      <c r="AE3" s="71">
        <v>2131924.5</v>
      </c>
    </row>
    <row r="4" spans="1:31" x14ac:dyDescent="0.2">
      <c r="A4">
        <v>20140821</v>
      </c>
      <c r="B4" t="s">
        <v>113</v>
      </c>
      <c r="C4" s="2">
        <v>43.676000000000002</v>
      </c>
      <c r="D4" s="3">
        <v>17400</v>
      </c>
      <c r="E4" s="71">
        <v>-759965</v>
      </c>
      <c r="F4">
        <v>20140821</v>
      </c>
      <c r="G4" t="s">
        <v>113</v>
      </c>
      <c r="H4" s="2">
        <v>18.39</v>
      </c>
      <c r="I4" s="3">
        <v>81400</v>
      </c>
      <c r="J4" s="71">
        <v>-1496976</v>
      </c>
      <c r="K4">
        <v>20140822</v>
      </c>
      <c r="L4" t="s">
        <v>29</v>
      </c>
      <c r="M4" s="2">
        <v>41.898000000000003</v>
      </c>
      <c r="N4" s="3">
        <v>35900</v>
      </c>
      <c r="O4" s="71">
        <v>-1504145.6</v>
      </c>
      <c r="P4">
        <v>20140822</v>
      </c>
      <c r="Q4" t="s">
        <v>19</v>
      </c>
      <c r="R4" s="2">
        <v>14.734999999999999</v>
      </c>
      <c r="S4" s="3">
        <v>-99800</v>
      </c>
      <c r="T4" s="71">
        <v>1470589</v>
      </c>
      <c r="U4">
        <v>20140822</v>
      </c>
      <c r="V4" t="s">
        <v>113</v>
      </c>
      <c r="W4" s="2">
        <v>12.17</v>
      </c>
      <c r="X4" s="3">
        <v>28840</v>
      </c>
      <c r="Y4" s="71">
        <v>-350982.8</v>
      </c>
      <c r="Z4">
        <v>20140827</v>
      </c>
      <c r="AA4" t="s">
        <v>123</v>
      </c>
      <c r="AB4" t="s">
        <v>19</v>
      </c>
      <c r="AC4" s="2">
        <v>3.89</v>
      </c>
      <c r="AD4" s="3">
        <v>100</v>
      </c>
      <c r="AE4" s="71">
        <v>389</v>
      </c>
    </row>
    <row r="5" spans="1:31" x14ac:dyDescent="0.2">
      <c r="A5">
        <v>20140821</v>
      </c>
      <c r="B5" t="s">
        <v>113</v>
      </c>
      <c r="C5" s="2">
        <v>44</v>
      </c>
      <c r="D5" s="3">
        <v>34000</v>
      </c>
      <c r="E5" s="71">
        <v>-1495992</v>
      </c>
      <c r="F5">
        <v>20140822</v>
      </c>
      <c r="G5" t="s">
        <v>113</v>
      </c>
      <c r="H5" s="2">
        <v>18.82</v>
      </c>
      <c r="I5" s="3">
        <v>79500</v>
      </c>
      <c r="J5" s="71">
        <v>-1496190</v>
      </c>
      <c r="K5">
        <v>20140822</v>
      </c>
      <c r="L5" t="s">
        <v>29</v>
      </c>
      <c r="M5" s="2">
        <v>41.21</v>
      </c>
      <c r="N5" s="3">
        <v>3061</v>
      </c>
      <c r="O5" s="71">
        <v>-126143.81</v>
      </c>
      <c r="S5" s="3">
        <f>SUM(S3:S4)</f>
        <v>0</v>
      </c>
      <c r="T5" s="3">
        <f>SUM(T3:T4)</f>
        <v>-26392</v>
      </c>
      <c r="U5">
        <v>20140822</v>
      </c>
      <c r="V5" t="s">
        <v>19</v>
      </c>
      <c r="W5" s="2">
        <v>12.207000000000001</v>
      </c>
      <c r="X5" s="3">
        <v>-124800</v>
      </c>
      <c r="Y5" s="71">
        <v>1523383</v>
      </c>
      <c r="Z5">
        <v>20140828</v>
      </c>
      <c r="AA5" t="s">
        <v>124</v>
      </c>
      <c r="AB5" t="s">
        <v>29</v>
      </c>
      <c r="AC5" s="2">
        <v>8.5</v>
      </c>
      <c r="AD5" s="3">
        <v>404400</v>
      </c>
      <c r="AE5" s="71">
        <v>3437400</v>
      </c>
    </row>
    <row r="6" spans="1:31" x14ac:dyDescent="0.2">
      <c r="A6">
        <v>20140821</v>
      </c>
      <c r="B6" t="s">
        <v>113</v>
      </c>
      <c r="C6" s="2">
        <v>43.64</v>
      </c>
      <c r="D6" s="3">
        <v>2400</v>
      </c>
      <c r="E6" s="71">
        <v>-104736</v>
      </c>
      <c r="F6">
        <v>20140822</v>
      </c>
      <c r="G6" t="s">
        <v>19</v>
      </c>
      <c r="H6" s="2">
        <v>19.28</v>
      </c>
      <c r="I6" s="3">
        <v>-500000</v>
      </c>
      <c r="J6" s="71">
        <v>9640238</v>
      </c>
      <c r="K6">
        <v>20140822</v>
      </c>
      <c r="L6" t="s">
        <v>29</v>
      </c>
      <c r="M6" s="2">
        <v>41.881999999999998</v>
      </c>
      <c r="N6" s="3">
        <v>36000</v>
      </c>
      <c r="O6" s="71">
        <v>-1507741.1</v>
      </c>
      <c r="U6">
        <v>20140822</v>
      </c>
      <c r="V6" t="s">
        <v>29</v>
      </c>
      <c r="W6" s="2">
        <v>12.43</v>
      </c>
      <c r="X6" s="3">
        <v>121400</v>
      </c>
      <c r="Y6" s="71">
        <v>-1509002</v>
      </c>
    </row>
    <row r="7" spans="1:31" x14ac:dyDescent="0.2">
      <c r="A7">
        <v>20140821</v>
      </c>
      <c r="B7" t="s">
        <v>19</v>
      </c>
      <c r="C7" s="2">
        <v>46.000999999999998</v>
      </c>
      <c r="D7" s="3">
        <v>-89800</v>
      </c>
      <c r="E7" s="71">
        <v>4130921</v>
      </c>
      <c r="F7">
        <v>20140822</v>
      </c>
      <c r="G7" t="s">
        <v>19</v>
      </c>
      <c r="H7" s="2">
        <v>19.277000000000001</v>
      </c>
      <c r="I7" s="3">
        <v>-89000</v>
      </c>
      <c r="J7" s="71">
        <v>1715613</v>
      </c>
      <c r="K7">
        <v>20140822</v>
      </c>
      <c r="L7" t="s">
        <v>29</v>
      </c>
      <c r="M7" s="2">
        <v>41.999000000000002</v>
      </c>
      <c r="N7" s="3">
        <v>105400</v>
      </c>
      <c r="O7" s="71">
        <v>-4426666.9800000004</v>
      </c>
      <c r="U7">
        <v>20140825</v>
      </c>
      <c r="V7" t="s">
        <v>19</v>
      </c>
      <c r="W7" s="2">
        <v>12.15</v>
      </c>
      <c r="X7" s="3">
        <v>-150240</v>
      </c>
      <c r="Y7" s="71">
        <v>1825416</v>
      </c>
    </row>
    <row r="8" spans="1:31" x14ac:dyDescent="0.2">
      <c r="A8">
        <v>20140826</v>
      </c>
      <c r="B8" t="s">
        <v>29</v>
      </c>
      <c r="C8" s="2">
        <v>44</v>
      </c>
      <c r="D8" s="3">
        <v>34300</v>
      </c>
      <c r="E8" s="71">
        <v>-1509200</v>
      </c>
      <c r="F8">
        <v>20140825</v>
      </c>
      <c r="G8" t="s">
        <v>19</v>
      </c>
      <c r="H8" s="2">
        <v>18.600999999999999</v>
      </c>
      <c r="I8" s="3">
        <v>-79500</v>
      </c>
      <c r="J8" s="71">
        <v>1478819</v>
      </c>
      <c r="K8">
        <v>20140822</v>
      </c>
      <c r="L8" t="s">
        <v>29</v>
      </c>
      <c r="M8" s="2">
        <v>42.9</v>
      </c>
      <c r="N8" s="3">
        <v>34900</v>
      </c>
      <c r="O8" s="71">
        <v>-1497210</v>
      </c>
      <c r="X8" s="3">
        <f>SUM(X3:X7)</f>
        <v>0</v>
      </c>
      <c r="Y8" s="3">
        <f>SUM(Y3:Y7)</f>
        <v>-8785.8000000000466</v>
      </c>
    </row>
    <row r="9" spans="1:31" x14ac:dyDescent="0.2">
      <c r="A9">
        <v>20140827</v>
      </c>
      <c r="B9" t="s">
        <v>19</v>
      </c>
      <c r="C9" s="2">
        <v>45.16</v>
      </c>
      <c r="D9" s="3">
        <v>-34300</v>
      </c>
      <c r="E9" s="71">
        <v>1548988</v>
      </c>
      <c r="F9">
        <v>20140826</v>
      </c>
      <c r="G9" t="s">
        <v>29</v>
      </c>
      <c r="H9" s="2">
        <v>19.100000000000001</v>
      </c>
      <c r="I9" s="3">
        <v>79000</v>
      </c>
      <c r="J9" s="71">
        <v>-1508900</v>
      </c>
      <c r="K9">
        <v>20140822</v>
      </c>
      <c r="L9" t="s">
        <v>29</v>
      </c>
      <c r="M9" s="2">
        <v>42.4</v>
      </c>
      <c r="N9" s="3">
        <v>72331</v>
      </c>
      <c r="O9" s="71">
        <v>-3066834.4</v>
      </c>
    </row>
    <row r="10" spans="1:31" x14ac:dyDescent="0.2">
      <c r="D10" s="3">
        <f>SUM(D3:D9)</f>
        <v>0</v>
      </c>
      <c r="E10" s="4">
        <f>SUM(E3:E9)</f>
        <v>301649.48</v>
      </c>
      <c r="F10">
        <v>20140826</v>
      </c>
      <c r="G10" t="s">
        <v>29</v>
      </c>
      <c r="H10" s="2">
        <v>19.187999999999999</v>
      </c>
      <c r="I10" s="3">
        <v>78600</v>
      </c>
      <c r="J10" s="71">
        <v>-1508156.71</v>
      </c>
      <c r="K10">
        <v>20140822</v>
      </c>
      <c r="L10" t="s">
        <v>29</v>
      </c>
      <c r="M10" s="2">
        <v>42.651000000000003</v>
      </c>
      <c r="N10" s="3">
        <v>35100</v>
      </c>
      <c r="O10" s="71">
        <v>-1497064.91</v>
      </c>
    </row>
    <row r="11" spans="1:31" x14ac:dyDescent="0.2">
      <c r="F11">
        <v>20140827</v>
      </c>
      <c r="G11" t="s">
        <v>29</v>
      </c>
      <c r="H11" s="2">
        <v>19.36</v>
      </c>
      <c r="I11" s="3">
        <v>27600</v>
      </c>
      <c r="J11" s="71">
        <v>-534336</v>
      </c>
      <c r="K11">
        <v>20140822</v>
      </c>
      <c r="L11" t="s">
        <v>29</v>
      </c>
      <c r="M11" s="2">
        <v>42.35</v>
      </c>
      <c r="N11" s="3">
        <v>35300</v>
      </c>
      <c r="O11" s="71">
        <v>-1494955</v>
      </c>
    </row>
    <row r="12" spans="1:31" x14ac:dyDescent="0.2">
      <c r="F12">
        <v>20140827</v>
      </c>
      <c r="G12" t="s">
        <v>19</v>
      </c>
      <c r="H12" s="2">
        <v>19.440000000000001</v>
      </c>
      <c r="I12" s="3">
        <v>-157600</v>
      </c>
      <c r="J12" s="71">
        <v>3063697.34</v>
      </c>
      <c r="K12">
        <v>20140822</v>
      </c>
      <c r="L12" t="s">
        <v>29</v>
      </c>
      <c r="M12" s="2">
        <v>42.35</v>
      </c>
      <c r="N12" s="3">
        <v>35300</v>
      </c>
      <c r="O12" s="71">
        <v>-1494955</v>
      </c>
    </row>
    <row r="13" spans="1:31" x14ac:dyDescent="0.2">
      <c r="I13" s="3">
        <f>SUM(I3:I12)</f>
        <v>27600</v>
      </c>
      <c r="J13" s="71">
        <f>SUM(J3:J12)</f>
        <v>278151.62999999989</v>
      </c>
      <c r="K13">
        <v>20140825</v>
      </c>
      <c r="L13" t="s">
        <v>29</v>
      </c>
      <c r="M13" s="2">
        <v>41.6</v>
      </c>
      <c r="N13" s="3">
        <v>7851</v>
      </c>
      <c r="O13" s="71">
        <v>-326601.59999999998</v>
      </c>
    </row>
    <row r="14" spans="1:31" x14ac:dyDescent="0.2">
      <c r="K14">
        <v>20140825</v>
      </c>
      <c r="L14" t="s">
        <v>29</v>
      </c>
      <c r="M14" s="2">
        <v>40.86</v>
      </c>
      <c r="N14" s="3">
        <v>36600</v>
      </c>
      <c r="O14" s="71">
        <v>-1495476</v>
      </c>
    </row>
    <row r="15" spans="1:31" x14ac:dyDescent="0.2">
      <c r="K15">
        <v>20140825</v>
      </c>
      <c r="L15" t="s">
        <v>29</v>
      </c>
      <c r="M15" s="2">
        <v>41.45</v>
      </c>
      <c r="N15" s="3">
        <v>27988</v>
      </c>
      <c r="O15" s="71">
        <v>-1160102.6000000001</v>
      </c>
    </row>
    <row r="16" spans="1:31" x14ac:dyDescent="0.2">
      <c r="K16">
        <v>20140825</v>
      </c>
      <c r="L16" t="s">
        <v>29</v>
      </c>
      <c r="M16" s="2">
        <v>44</v>
      </c>
      <c r="N16" s="3">
        <v>34000</v>
      </c>
      <c r="O16" s="71">
        <v>-1496000</v>
      </c>
    </row>
    <row r="17" spans="11:15" x14ac:dyDescent="0.2">
      <c r="K17">
        <v>20140825</v>
      </c>
      <c r="L17" t="s">
        <v>29</v>
      </c>
      <c r="M17" s="2">
        <v>44</v>
      </c>
      <c r="N17" s="3">
        <v>17695</v>
      </c>
      <c r="O17" s="71">
        <v>-778580</v>
      </c>
    </row>
    <row r="18" spans="11:15" x14ac:dyDescent="0.2">
      <c r="K18">
        <v>20140825</v>
      </c>
      <c r="L18" t="s">
        <v>29</v>
      </c>
      <c r="M18" s="2">
        <v>43.792000000000002</v>
      </c>
      <c r="N18" s="3">
        <v>41400</v>
      </c>
      <c r="O18" s="71">
        <v>-1812991.39</v>
      </c>
    </row>
    <row r="19" spans="11:15" x14ac:dyDescent="0.2">
      <c r="K19" s="82">
        <v>20140825</v>
      </c>
      <c r="L19" s="82" t="s">
        <v>19</v>
      </c>
      <c r="M19" s="83">
        <v>44.01</v>
      </c>
      <c r="N19" s="84">
        <v>-5000</v>
      </c>
      <c r="O19" s="85">
        <v>220050</v>
      </c>
    </row>
    <row r="20" spans="11:15" x14ac:dyDescent="0.2">
      <c r="K20">
        <v>20140825</v>
      </c>
      <c r="L20" t="s">
        <v>19</v>
      </c>
      <c r="M20" s="2">
        <v>44</v>
      </c>
      <c r="N20" s="3">
        <v>-5000</v>
      </c>
      <c r="O20" s="71">
        <v>220000</v>
      </c>
    </row>
    <row r="21" spans="11:15" x14ac:dyDescent="0.2">
      <c r="K21">
        <v>20140825</v>
      </c>
      <c r="L21" t="s">
        <v>19</v>
      </c>
      <c r="M21" s="2">
        <v>43.98</v>
      </c>
      <c r="N21" s="3">
        <v>-5000</v>
      </c>
      <c r="O21" s="71">
        <v>219922</v>
      </c>
    </row>
    <row r="22" spans="11:15" x14ac:dyDescent="0.2">
      <c r="K22">
        <v>20140825</v>
      </c>
      <c r="L22" t="s">
        <v>19</v>
      </c>
      <c r="M22" s="2">
        <v>43.98</v>
      </c>
      <c r="N22" s="3">
        <v>-5000</v>
      </c>
      <c r="O22" s="71">
        <v>219900</v>
      </c>
    </row>
    <row r="23" spans="11:15" x14ac:dyDescent="0.2">
      <c r="K23">
        <v>20140825</v>
      </c>
      <c r="L23" t="s">
        <v>19</v>
      </c>
      <c r="M23" s="2">
        <v>43.8</v>
      </c>
      <c r="N23" s="3">
        <v>-5000</v>
      </c>
      <c r="O23" s="71">
        <v>219000</v>
      </c>
    </row>
    <row r="24" spans="11:15" x14ac:dyDescent="0.2">
      <c r="K24">
        <v>20140825</v>
      </c>
      <c r="L24" t="s">
        <v>19</v>
      </c>
      <c r="M24" s="2">
        <v>43.8</v>
      </c>
      <c r="N24" s="3">
        <v>-5000</v>
      </c>
      <c r="O24" s="71">
        <v>219000</v>
      </c>
    </row>
    <row r="25" spans="11:15" x14ac:dyDescent="0.2">
      <c r="K25">
        <v>20140825</v>
      </c>
      <c r="L25" t="s">
        <v>19</v>
      </c>
      <c r="M25" s="2">
        <v>43.71</v>
      </c>
      <c r="N25" s="3">
        <v>-4972</v>
      </c>
      <c r="O25" s="71">
        <v>217326.12</v>
      </c>
    </row>
    <row r="26" spans="11:15" x14ac:dyDescent="0.2">
      <c r="K26">
        <v>20140825</v>
      </c>
      <c r="L26" t="s">
        <v>19</v>
      </c>
      <c r="M26" s="2">
        <v>43.7</v>
      </c>
      <c r="N26" s="3">
        <v>-5000</v>
      </c>
      <c r="O26" s="71">
        <v>218500</v>
      </c>
    </row>
    <row r="27" spans="11:15" x14ac:dyDescent="0.2">
      <c r="K27">
        <v>20140825</v>
      </c>
      <c r="L27" t="s">
        <v>19</v>
      </c>
      <c r="M27" s="2">
        <v>43.7</v>
      </c>
      <c r="N27" s="3">
        <v>-5000</v>
      </c>
      <c r="O27" s="71">
        <v>218500</v>
      </c>
    </row>
    <row r="28" spans="11:15" x14ac:dyDescent="0.2">
      <c r="K28">
        <v>20140825</v>
      </c>
      <c r="L28" t="s">
        <v>19</v>
      </c>
      <c r="M28" s="2">
        <v>43.63</v>
      </c>
      <c r="N28" s="3">
        <v>-5000</v>
      </c>
      <c r="O28" s="71">
        <v>218150</v>
      </c>
    </row>
    <row r="29" spans="11:15" x14ac:dyDescent="0.2">
      <c r="K29">
        <v>20140825</v>
      </c>
      <c r="L29" t="s">
        <v>19</v>
      </c>
      <c r="M29" s="2">
        <v>43.63</v>
      </c>
      <c r="N29" s="3">
        <v>-5000</v>
      </c>
      <c r="O29" s="71">
        <v>218150</v>
      </c>
    </row>
    <row r="30" spans="11:15" x14ac:dyDescent="0.2">
      <c r="K30">
        <v>20140825</v>
      </c>
      <c r="L30" t="s">
        <v>19</v>
      </c>
      <c r="M30" s="2">
        <v>43.63</v>
      </c>
      <c r="N30" s="3">
        <v>-5000</v>
      </c>
      <c r="O30" s="71">
        <v>218150</v>
      </c>
    </row>
    <row r="31" spans="11:15" x14ac:dyDescent="0.2">
      <c r="K31">
        <v>20140825</v>
      </c>
      <c r="L31" t="s">
        <v>19</v>
      </c>
      <c r="M31" s="2">
        <v>43.63</v>
      </c>
      <c r="N31" s="3">
        <v>-5000</v>
      </c>
      <c r="O31" s="71">
        <v>218150</v>
      </c>
    </row>
    <row r="32" spans="11:15" x14ac:dyDescent="0.2">
      <c r="K32">
        <v>20140825</v>
      </c>
      <c r="L32" t="s">
        <v>19</v>
      </c>
      <c r="M32" s="2">
        <v>43.627000000000002</v>
      </c>
      <c r="N32" s="3">
        <v>-5000</v>
      </c>
      <c r="O32" s="71">
        <v>218137</v>
      </c>
    </row>
    <row r="33" spans="11:15" x14ac:dyDescent="0.2">
      <c r="K33">
        <v>20140825</v>
      </c>
      <c r="L33" t="s">
        <v>19</v>
      </c>
      <c r="M33" s="2">
        <v>43.62</v>
      </c>
      <c r="N33" s="3">
        <v>-5000</v>
      </c>
      <c r="O33" s="71">
        <v>218100</v>
      </c>
    </row>
    <row r="34" spans="11:15" x14ac:dyDescent="0.2">
      <c r="K34">
        <v>20140825</v>
      </c>
      <c r="L34" t="s">
        <v>19</v>
      </c>
      <c r="M34" s="2">
        <v>43.62</v>
      </c>
      <c r="N34" s="3">
        <v>-5000</v>
      </c>
      <c r="O34" s="71">
        <v>218100</v>
      </c>
    </row>
    <row r="35" spans="11:15" x14ac:dyDescent="0.2">
      <c r="K35">
        <v>20140825</v>
      </c>
      <c r="L35" t="s">
        <v>19</v>
      </c>
      <c r="M35" s="2">
        <v>43.62</v>
      </c>
      <c r="N35" s="3">
        <v>-5000</v>
      </c>
      <c r="O35" s="71">
        <v>218100</v>
      </c>
    </row>
    <row r="36" spans="11:15" x14ac:dyDescent="0.2">
      <c r="K36">
        <v>20140825</v>
      </c>
      <c r="L36" t="s">
        <v>19</v>
      </c>
      <c r="M36" s="2">
        <v>43.62</v>
      </c>
      <c r="N36" s="3">
        <v>-1452</v>
      </c>
      <c r="O36" s="71">
        <v>63336.24</v>
      </c>
    </row>
    <row r="37" spans="11:15" x14ac:dyDescent="0.2">
      <c r="K37">
        <v>20140825</v>
      </c>
      <c r="L37" t="s">
        <v>19</v>
      </c>
      <c r="M37" s="2">
        <v>43.61</v>
      </c>
      <c r="N37" s="3">
        <v>-5000</v>
      </c>
      <c r="O37" s="71">
        <v>218050</v>
      </c>
    </row>
    <row r="38" spans="11:15" x14ac:dyDescent="0.2">
      <c r="K38">
        <v>20140825</v>
      </c>
      <c r="L38" t="s">
        <v>19</v>
      </c>
      <c r="M38" s="2">
        <v>43.61</v>
      </c>
      <c r="N38" s="3">
        <v>-5000</v>
      </c>
      <c r="O38" s="71">
        <v>218050</v>
      </c>
    </row>
    <row r="39" spans="11:15" x14ac:dyDescent="0.2">
      <c r="K39">
        <v>20140825</v>
      </c>
      <c r="L39" t="s">
        <v>19</v>
      </c>
      <c r="M39" s="2">
        <v>43.61</v>
      </c>
      <c r="N39" s="3">
        <v>-5000</v>
      </c>
      <c r="O39" s="71">
        <v>218050</v>
      </c>
    </row>
    <row r="40" spans="11:15" x14ac:dyDescent="0.2">
      <c r="K40">
        <v>20140825</v>
      </c>
      <c r="L40" t="s">
        <v>19</v>
      </c>
      <c r="M40" s="2">
        <v>43.61</v>
      </c>
      <c r="N40" s="3">
        <v>-5000</v>
      </c>
      <c r="O40" s="71">
        <v>218050</v>
      </c>
    </row>
    <row r="41" spans="11:15" x14ac:dyDescent="0.2">
      <c r="K41">
        <v>20140825</v>
      </c>
      <c r="L41" t="s">
        <v>19</v>
      </c>
      <c r="M41" s="2">
        <v>43.603000000000002</v>
      </c>
      <c r="N41" s="3">
        <v>-5000</v>
      </c>
      <c r="O41" s="71">
        <v>218013</v>
      </c>
    </row>
    <row r="42" spans="11:15" x14ac:dyDescent="0.2">
      <c r="K42">
        <v>20140825</v>
      </c>
      <c r="L42" t="s">
        <v>19</v>
      </c>
      <c r="M42" s="2">
        <v>43.6</v>
      </c>
      <c r="N42" s="3">
        <v>-5000</v>
      </c>
      <c r="O42" s="71">
        <v>218000</v>
      </c>
    </row>
    <row r="43" spans="11:15" x14ac:dyDescent="0.2">
      <c r="K43">
        <v>20140825</v>
      </c>
      <c r="L43" t="s">
        <v>19</v>
      </c>
      <c r="M43" s="2">
        <v>43.6</v>
      </c>
      <c r="N43" s="3">
        <v>-5000</v>
      </c>
      <c r="O43" s="71">
        <v>218000</v>
      </c>
    </row>
    <row r="44" spans="11:15" x14ac:dyDescent="0.2">
      <c r="K44">
        <v>20140825</v>
      </c>
      <c r="L44" t="s">
        <v>19</v>
      </c>
      <c r="M44" s="2">
        <v>43.58</v>
      </c>
      <c r="N44" s="3">
        <v>-5000</v>
      </c>
      <c r="O44" s="71">
        <v>217900</v>
      </c>
    </row>
    <row r="45" spans="11:15" x14ac:dyDescent="0.2">
      <c r="K45">
        <v>20140825</v>
      </c>
      <c r="L45" t="s">
        <v>19</v>
      </c>
      <c r="M45" s="2">
        <v>43.57</v>
      </c>
      <c r="N45" s="3">
        <v>-5000</v>
      </c>
      <c r="O45" s="71">
        <v>217850</v>
      </c>
    </row>
    <row r="46" spans="11:15" x14ac:dyDescent="0.2">
      <c r="K46">
        <v>20140825</v>
      </c>
      <c r="L46" t="s">
        <v>19</v>
      </c>
      <c r="M46" s="2">
        <v>43.512</v>
      </c>
      <c r="N46" s="3">
        <v>-5000</v>
      </c>
      <c r="O46" s="71">
        <v>217558</v>
      </c>
    </row>
    <row r="47" spans="11:15" x14ac:dyDescent="0.2">
      <c r="K47">
        <v>20140825</v>
      </c>
      <c r="L47" t="s">
        <v>19</v>
      </c>
      <c r="M47" s="2">
        <v>43.51</v>
      </c>
      <c r="N47" s="3">
        <v>-5000</v>
      </c>
      <c r="O47" s="71">
        <v>217550</v>
      </c>
    </row>
    <row r="48" spans="11:15" x14ac:dyDescent="0.2">
      <c r="K48">
        <v>20140825</v>
      </c>
      <c r="L48" t="s">
        <v>19</v>
      </c>
      <c r="M48" s="2">
        <v>43.500999999999998</v>
      </c>
      <c r="N48" s="3">
        <v>-5000</v>
      </c>
      <c r="O48" s="71">
        <v>217504</v>
      </c>
    </row>
    <row r="49" spans="11:15" x14ac:dyDescent="0.2">
      <c r="K49">
        <v>20140825</v>
      </c>
      <c r="L49" t="s">
        <v>19</v>
      </c>
      <c r="M49" s="2">
        <v>43.5</v>
      </c>
      <c r="N49" s="3">
        <v>-5000</v>
      </c>
      <c r="O49" s="71">
        <v>217500</v>
      </c>
    </row>
    <row r="50" spans="11:15" x14ac:dyDescent="0.2">
      <c r="K50">
        <v>20140825</v>
      </c>
      <c r="L50" t="s">
        <v>19</v>
      </c>
      <c r="M50" s="2">
        <v>43.5</v>
      </c>
      <c r="N50" s="3">
        <v>-5000</v>
      </c>
      <c r="O50" s="71">
        <v>217500</v>
      </c>
    </row>
    <row r="51" spans="11:15" x14ac:dyDescent="0.2">
      <c r="K51">
        <v>20140825</v>
      </c>
      <c r="L51" t="s">
        <v>19</v>
      </c>
      <c r="M51" s="2">
        <v>43.497999999999998</v>
      </c>
      <c r="N51" s="3">
        <v>-5000</v>
      </c>
      <c r="O51" s="71">
        <v>217491</v>
      </c>
    </row>
    <row r="52" spans="11:15" x14ac:dyDescent="0.2">
      <c r="K52">
        <v>20140825</v>
      </c>
      <c r="L52" t="s">
        <v>19</v>
      </c>
      <c r="M52" s="2">
        <v>43.67</v>
      </c>
      <c r="N52" s="3">
        <v>-5000</v>
      </c>
      <c r="O52" s="71">
        <v>218350</v>
      </c>
    </row>
    <row r="53" spans="11:15" x14ac:dyDescent="0.2">
      <c r="K53">
        <v>20140825</v>
      </c>
      <c r="L53" t="s">
        <v>19</v>
      </c>
      <c r="M53" s="2">
        <v>43.65</v>
      </c>
      <c r="N53" s="3">
        <v>-5000</v>
      </c>
      <c r="O53" s="71">
        <v>218250</v>
      </c>
    </row>
    <row r="54" spans="11:15" x14ac:dyDescent="0.2">
      <c r="K54">
        <v>20140825</v>
      </c>
      <c r="L54" t="s">
        <v>19</v>
      </c>
      <c r="M54" s="2">
        <v>43.65</v>
      </c>
      <c r="N54" s="3">
        <v>-5000</v>
      </c>
      <c r="O54" s="71">
        <v>218250</v>
      </c>
    </row>
    <row r="55" spans="11:15" x14ac:dyDescent="0.2">
      <c r="K55">
        <v>20140825</v>
      </c>
      <c r="L55" t="s">
        <v>19</v>
      </c>
      <c r="M55" s="2">
        <v>43.64</v>
      </c>
      <c r="N55" s="3">
        <v>-5000</v>
      </c>
      <c r="O55" s="71">
        <v>218216</v>
      </c>
    </row>
    <row r="56" spans="11:15" x14ac:dyDescent="0.2">
      <c r="K56">
        <v>20140825</v>
      </c>
      <c r="L56" t="s">
        <v>19</v>
      </c>
      <c r="M56" s="2">
        <v>43.6</v>
      </c>
      <c r="N56" s="3">
        <v>-5000</v>
      </c>
      <c r="O56" s="71">
        <v>218000</v>
      </c>
    </row>
    <row r="57" spans="11:15" x14ac:dyDescent="0.2">
      <c r="K57">
        <v>20140825</v>
      </c>
      <c r="L57" t="s">
        <v>19</v>
      </c>
      <c r="M57" s="2">
        <v>43.6</v>
      </c>
      <c r="N57" s="3">
        <v>-300</v>
      </c>
      <c r="O57" s="71">
        <v>13080</v>
      </c>
    </row>
    <row r="58" spans="11:15" x14ac:dyDescent="0.2">
      <c r="K58">
        <v>20140825</v>
      </c>
      <c r="L58" t="s">
        <v>19</v>
      </c>
      <c r="M58" s="2">
        <v>43.58</v>
      </c>
      <c r="N58" s="3">
        <v>-5000</v>
      </c>
      <c r="O58" s="71">
        <v>217900</v>
      </c>
    </row>
    <row r="59" spans="11:15" x14ac:dyDescent="0.2">
      <c r="K59">
        <v>20140825</v>
      </c>
      <c r="L59" t="s">
        <v>19</v>
      </c>
      <c r="M59" s="2">
        <v>43.58</v>
      </c>
      <c r="N59" s="3">
        <v>-5000</v>
      </c>
      <c r="O59" s="71">
        <v>217900</v>
      </c>
    </row>
    <row r="60" spans="11:15" x14ac:dyDescent="0.2">
      <c r="K60">
        <v>20140825</v>
      </c>
      <c r="L60" t="s">
        <v>19</v>
      </c>
      <c r="M60" s="2">
        <v>43.58</v>
      </c>
      <c r="N60" s="3">
        <v>-755</v>
      </c>
      <c r="O60" s="71">
        <v>32902.9</v>
      </c>
    </row>
    <row r="61" spans="11:15" x14ac:dyDescent="0.2">
      <c r="K61">
        <v>20140825</v>
      </c>
      <c r="L61" t="s">
        <v>19</v>
      </c>
      <c r="M61" s="2">
        <v>43.57</v>
      </c>
      <c r="N61" s="3">
        <v>-5000</v>
      </c>
      <c r="O61" s="71">
        <v>217850</v>
      </c>
    </row>
    <row r="62" spans="11:15" x14ac:dyDescent="0.2">
      <c r="K62">
        <v>20140825</v>
      </c>
      <c r="L62" t="s">
        <v>19</v>
      </c>
      <c r="M62" s="2">
        <v>43.56</v>
      </c>
      <c r="N62" s="3">
        <v>-3200</v>
      </c>
      <c r="O62" s="71">
        <v>139392</v>
      </c>
    </row>
    <row r="63" spans="11:15" x14ac:dyDescent="0.2">
      <c r="K63">
        <v>20140825</v>
      </c>
      <c r="L63" t="s">
        <v>19</v>
      </c>
      <c r="M63" s="2">
        <v>43.381</v>
      </c>
      <c r="N63" s="3">
        <v>-1200</v>
      </c>
      <c r="O63" s="71">
        <v>52057</v>
      </c>
    </row>
    <row r="64" spans="11:15" x14ac:dyDescent="0.2">
      <c r="K64">
        <v>20140825</v>
      </c>
      <c r="L64" t="s">
        <v>19</v>
      </c>
      <c r="M64" s="2">
        <v>43.37</v>
      </c>
      <c r="N64" s="3">
        <v>-400</v>
      </c>
      <c r="O64" s="71">
        <v>17348</v>
      </c>
    </row>
    <row r="65" spans="11:15" x14ac:dyDescent="0.2">
      <c r="K65">
        <v>20140825</v>
      </c>
      <c r="L65" t="s">
        <v>19</v>
      </c>
      <c r="M65" s="2">
        <v>43.36</v>
      </c>
      <c r="N65" s="3">
        <v>-2400</v>
      </c>
      <c r="O65" s="71">
        <v>104064</v>
      </c>
    </row>
    <row r="66" spans="11:15" x14ac:dyDescent="0.2">
      <c r="K66">
        <v>20140825</v>
      </c>
      <c r="L66" t="s">
        <v>19</v>
      </c>
      <c r="M66" s="2">
        <v>43.35</v>
      </c>
      <c r="N66" s="3">
        <v>-1000</v>
      </c>
      <c r="O66" s="71">
        <v>43350</v>
      </c>
    </row>
    <row r="67" spans="11:15" x14ac:dyDescent="0.2">
      <c r="K67">
        <v>20140825</v>
      </c>
      <c r="L67" t="s">
        <v>19</v>
      </c>
      <c r="M67" s="2">
        <v>43.332000000000001</v>
      </c>
      <c r="N67" s="3">
        <v>-5000</v>
      </c>
      <c r="O67" s="71">
        <v>216661</v>
      </c>
    </row>
    <row r="68" spans="11:15" x14ac:dyDescent="0.2">
      <c r="K68">
        <v>20140825</v>
      </c>
      <c r="L68" t="s">
        <v>19</v>
      </c>
      <c r="M68" s="2">
        <v>43.311999999999998</v>
      </c>
      <c r="N68" s="3">
        <v>-5000</v>
      </c>
      <c r="O68" s="71">
        <v>216560</v>
      </c>
    </row>
    <row r="69" spans="11:15" x14ac:dyDescent="0.2">
      <c r="K69">
        <v>20140825</v>
      </c>
      <c r="L69" t="s">
        <v>19</v>
      </c>
      <c r="M69" s="2">
        <v>43.3</v>
      </c>
      <c r="N69" s="3">
        <v>-5000</v>
      </c>
      <c r="O69" s="71">
        <v>216500</v>
      </c>
    </row>
    <row r="70" spans="11:15" x14ac:dyDescent="0.2">
      <c r="K70">
        <v>20140825</v>
      </c>
      <c r="L70" t="s">
        <v>19</v>
      </c>
      <c r="M70" s="2">
        <v>43.3</v>
      </c>
      <c r="N70" s="3">
        <v>-3964</v>
      </c>
      <c r="O70" s="71">
        <v>171641.2</v>
      </c>
    </row>
    <row r="71" spans="11:15" x14ac:dyDescent="0.2">
      <c r="K71">
        <v>20140825</v>
      </c>
      <c r="L71" t="s">
        <v>19</v>
      </c>
      <c r="M71" s="2">
        <v>43.177</v>
      </c>
      <c r="N71" s="3">
        <v>-5000</v>
      </c>
      <c r="O71" s="71">
        <v>215884</v>
      </c>
    </row>
    <row r="72" spans="11:15" x14ac:dyDescent="0.2">
      <c r="K72">
        <v>20140825</v>
      </c>
      <c r="L72" t="s">
        <v>19</v>
      </c>
      <c r="M72" s="2">
        <v>43.17</v>
      </c>
      <c r="N72" s="3">
        <v>-5000</v>
      </c>
      <c r="O72" s="71">
        <v>215850</v>
      </c>
    </row>
    <row r="73" spans="11:15" x14ac:dyDescent="0.2">
      <c r="K73">
        <v>20140825</v>
      </c>
      <c r="L73" t="s">
        <v>19</v>
      </c>
      <c r="M73" s="2">
        <v>43.161000000000001</v>
      </c>
      <c r="N73" s="3">
        <v>-2800</v>
      </c>
      <c r="O73" s="71">
        <v>120851</v>
      </c>
    </row>
    <row r="74" spans="11:15" x14ac:dyDescent="0.2">
      <c r="K74">
        <v>20140825</v>
      </c>
      <c r="L74" t="s">
        <v>19</v>
      </c>
      <c r="M74" s="2">
        <v>43.15</v>
      </c>
      <c r="N74" s="3">
        <v>-3000</v>
      </c>
      <c r="O74" s="71">
        <v>129450</v>
      </c>
    </row>
    <row r="75" spans="11:15" x14ac:dyDescent="0.2">
      <c r="K75">
        <v>20140825</v>
      </c>
      <c r="L75" t="s">
        <v>19</v>
      </c>
      <c r="M75" s="2">
        <v>43.09</v>
      </c>
      <c r="N75" s="3">
        <v>-3700</v>
      </c>
      <c r="O75" s="71">
        <v>159433</v>
      </c>
    </row>
    <row r="76" spans="11:15" x14ac:dyDescent="0.2">
      <c r="K76">
        <v>20140825</v>
      </c>
      <c r="L76" t="s">
        <v>19</v>
      </c>
      <c r="M76" s="2">
        <v>43.08</v>
      </c>
      <c r="N76" s="3">
        <v>-3300</v>
      </c>
      <c r="O76" s="71">
        <v>142164</v>
      </c>
    </row>
    <row r="77" spans="11:15" x14ac:dyDescent="0.2">
      <c r="K77">
        <v>20140825</v>
      </c>
      <c r="L77" t="s">
        <v>19</v>
      </c>
      <c r="M77" s="2">
        <v>43</v>
      </c>
      <c r="N77" s="3">
        <v>-9569</v>
      </c>
      <c r="O77" s="71">
        <v>411467</v>
      </c>
    </row>
    <row r="78" spans="11:15" x14ac:dyDescent="0.2">
      <c r="K78">
        <v>20140825</v>
      </c>
      <c r="L78" t="s">
        <v>19</v>
      </c>
      <c r="M78" s="2">
        <v>43.11</v>
      </c>
      <c r="N78" s="3">
        <v>-1200</v>
      </c>
      <c r="O78" s="71">
        <v>51732</v>
      </c>
    </row>
    <row r="79" spans="11:15" x14ac:dyDescent="0.2">
      <c r="K79">
        <v>20140825</v>
      </c>
      <c r="L79" t="s">
        <v>19</v>
      </c>
      <c r="M79" s="2">
        <v>42.99</v>
      </c>
      <c r="N79" s="3">
        <v>-1600</v>
      </c>
      <c r="O79" s="71">
        <v>68784</v>
      </c>
    </row>
    <row r="80" spans="11:15" x14ac:dyDescent="0.2">
      <c r="K80">
        <v>20140825</v>
      </c>
      <c r="L80" t="s">
        <v>19</v>
      </c>
      <c r="M80" s="2">
        <v>42.98</v>
      </c>
      <c r="N80" s="3">
        <v>-5000</v>
      </c>
      <c r="O80" s="71">
        <v>214900</v>
      </c>
    </row>
    <row r="81" spans="11:15" x14ac:dyDescent="0.2">
      <c r="K81">
        <v>20140825</v>
      </c>
      <c r="L81" t="s">
        <v>19</v>
      </c>
      <c r="M81" s="2">
        <v>42.95</v>
      </c>
      <c r="N81" s="3">
        <v>-5000</v>
      </c>
      <c r="O81" s="71">
        <v>214750</v>
      </c>
    </row>
    <row r="82" spans="11:15" x14ac:dyDescent="0.2">
      <c r="K82">
        <v>20140825</v>
      </c>
      <c r="L82" t="s">
        <v>19</v>
      </c>
      <c r="M82" s="2">
        <v>42.911000000000001</v>
      </c>
      <c r="N82" s="3">
        <v>-5000</v>
      </c>
      <c r="O82" s="71">
        <v>214556</v>
      </c>
    </row>
    <row r="83" spans="11:15" x14ac:dyDescent="0.2">
      <c r="K83">
        <v>20140825</v>
      </c>
      <c r="L83" t="s">
        <v>19</v>
      </c>
      <c r="M83" s="2">
        <v>42.902000000000001</v>
      </c>
      <c r="N83" s="3">
        <v>-5000</v>
      </c>
      <c r="O83" s="71">
        <v>214510</v>
      </c>
    </row>
    <row r="84" spans="11:15" x14ac:dyDescent="0.2">
      <c r="K84">
        <v>20140825</v>
      </c>
      <c r="L84" t="s">
        <v>19</v>
      </c>
      <c r="M84" s="2">
        <v>42.9</v>
      </c>
      <c r="N84" s="3">
        <v>-5000</v>
      </c>
      <c r="O84" s="71">
        <v>214500</v>
      </c>
    </row>
    <row r="85" spans="11:15" x14ac:dyDescent="0.2">
      <c r="K85">
        <v>20140825</v>
      </c>
      <c r="L85" t="s">
        <v>19</v>
      </c>
      <c r="M85" s="2">
        <v>42.95</v>
      </c>
      <c r="N85" s="3">
        <v>-5000</v>
      </c>
      <c r="O85" s="71">
        <v>214752</v>
      </c>
    </row>
    <row r="86" spans="11:15" x14ac:dyDescent="0.2">
      <c r="K86">
        <v>20140825</v>
      </c>
      <c r="L86" t="s">
        <v>19</v>
      </c>
      <c r="M86" s="2">
        <v>42.712000000000003</v>
      </c>
      <c r="N86" s="3">
        <v>-27000</v>
      </c>
      <c r="O86" s="71">
        <v>1153227</v>
      </c>
    </row>
    <row r="87" spans="11:15" x14ac:dyDescent="0.2">
      <c r="K87">
        <v>20140825</v>
      </c>
      <c r="L87" t="s">
        <v>19</v>
      </c>
      <c r="M87" s="2">
        <v>42.712000000000003</v>
      </c>
      <c r="N87" s="3">
        <v>-5000</v>
      </c>
      <c r="O87" s="71">
        <v>213561</v>
      </c>
    </row>
    <row r="88" spans="11:15" x14ac:dyDescent="0.2">
      <c r="K88">
        <v>20140825</v>
      </c>
      <c r="L88" t="s">
        <v>19</v>
      </c>
      <c r="M88" s="2">
        <v>42.790999999999997</v>
      </c>
      <c r="N88" s="3">
        <v>-5000</v>
      </c>
      <c r="O88" s="71">
        <v>213952.81</v>
      </c>
    </row>
    <row r="89" spans="11:15" x14ac:dyDescent="0.2">
      <c r="K89">
        <v>20140825</v>
      </c>
      <c r="L89" t="s">
        <v>19</v>
      </c>
      <c r="M89" s="2">
        <v>42.83</v>
      </c>
      <c r="N89" s="3">
        <v>-5000</v>
      </c>
      <c r="O89" s="71">
        <v>214150</v>
      </c>
    </row>
    <row r="90" spans="11:15" x14ac:dyDescent="0.2">
      <c r="K90">
        <v>20140825</v>
      </c>
      <c r="L90" t="s">
        <v>19</v>
      </c>
      <c r="M90" s="2">
        <v>42.79</v>
      </c>
      <c r="N90" s="3">
        <v>-5000</v>
      </c>
      <c r="O90" s="71">
        <v>213950</v>
      </c>
    </row>
    <row r="91" spans="11:15" x14ac:dyDescent="0.2">
      <c r="K91">
        <v>20140825</v>
      </c>
      <c r="L91" t="s">
        <v>19</v>
      </c>
      <c r="M91" s="2">
        <v>42.78</v>
      </c>
      <c r="N91" s="3">
        <v>-5000</v>
      </c>
      <c r="O91" s="71">
        <v>213900</v>
      </c>
    </row>
    <row r="92" spans="11:15" x14ac:dyDescent="0.2">
      <c r="K92">
        <v>20140825</v>
      </c>
      <c r="L92" t="s">
        <v>19</v>
      </c>
      <c r="M92" s="2">
        <v>42.774999999999999</v>
      </c>
      <c r="N92" s="3">
        <v>-5000</v>
      </c>
      <c r="O92" s="71">
        <v>213873.7</v>
      </c>
    </row>
    <row r="93" spans="11:15" x14ac:dyDescent="0.2">
      <c r="K93">
        <v>20140825</v>
      </c>
      <c r="L93" t="s">
        <v>19</v>
      </c>
      <c r="M93" s="2">
        <v>42.761000000000003</v>
      </c>
      <c r="N93" s="3">
        <v>-5000</v>
      </c>
      <c r="O93" s="71">
        <v>213806</v>
      </c>
    </row>
    <row r="94" spans="11:15" x14ac:dyDescent="0.2">
      <c r="K94">
        <v>20140825</v>
      </c>
      <c r="L94" t="s">
        <v>19</v>
      </c>
      <c r="M94" s="2">
        <v>42.756999999999998</v>
      </c>
      <c r="N94" s="3">
        <v>-5000</v>
      </c>
      <c r="O94" s="71">
        <v>213787</v>
      </c>
    </row>
    <row r="95" spans="11:15" x14ac:dyDescent="0.2">
      <c r="K95">
        <v>20140825</v>
      </c>
      <c r="L95" t="s">
        <v>19</v>
      </c>
      <c r="M95" s="2">
        <v>42.753999999999998</v>
      </c>
      <c r="N95" s="3">
        <v>-5000</v>
      </c>
      <c r="O95" s="71">
        <v>213771</v>
      </c>
    </row>
    <row r="96" spans="11:15" x14ac:dyDescent="0.2">
      <c r="K96">
        <v>20140825</v>
      </c>
      <c r="L96" t="s">
        <v>19</v>
      </c>
      <c r="M96" s="2">
        <v>42.76</v>
      </c>
      <c r="N96" s="3">
        <v>-100</v>
      </c>
      <c r="O96" s="71">
        <v>4276</v>
      </c>
    </row>
    <row r="97" spans="11:15" x14ac:dyDescent="0.2">
      <c r="K97">
        <v>20140825</v>
      </c>
      <c r="L97" t="s">
        <v>19</v>
      </c>
      <c r="M97" s="2">
        <v>42.74</v>
      </c>
      <c r="N97" s="3">
        <v>-5000</v>
      </c>
      <c r="O97" s="71">
        <v>213700</v>
      </c>
    </row>
    <row r="98" spans="11:15" x14ac:dyDescent="0.2">
      <c r="K98">
        <v>20140825</v>
      </c>
      <c r="L98" t="s">
        <v>19</v>
      </c>
      <c r="M98" s="2">
        <v>42.73</v>
      </c>
      <c r="N98" s="3">
        <v>-5000</v>
      </c>
      <c r="O98" s="71">
        <v>213650</v>
      </c>
    </row>
    <row r="99" spans="11:15" x14ac:dyDescent="0.2">
      <c r="K99">
        <v>20140825</v>
      </c>
      <c r="L99" t="s">
        <v>19</v>
      </c>
      <c r="M99" s="2">
        <v>42.707000000000001</v>
      </c>
      <c r="N99" s="3">
        <v>-5000</v>
      </c>
      <c r="O99" s="71">
        <v>213536</v>
      </c>
    </row>
    <row r="100" spans="11:15" x14ac:dyDescent="0.2">
      <c r="K100">
        <v>20140825</v>
      </c>
      <c r="L100" t="s">
        <v>19</v>
      </c>
      <c r="M100" s="2">
        <v>42.671999999999997</v>
      </c>
      <c r="N100" s="3">
        <v>-5000</v>
      </c>
      <c r="O100" s="71">
        <v>213361</v>
      </c>
    </row>
    <row r="101" spans="11:15" x14ac:dyDescent="0.2">
      <c r="K101">
        <v>20140825</v>
      </c>
      <c r="L101" t="s">
        <v>19</v>
      </c>
      <c r="M101" s="2">
        <v>42.68</v>
      </c>
      <c r="N101" s="3">
        <v>-5000</v>
      </c>
      <c r="O101" s="71">
        <v>213400</v>
      </c>
    </row>
    <row r="102" spans="11:15" x14ac:dyDescent="0.2">
      <c r="K102">
        <v>20140825</v>
      </c>
      <c r="L102" t="s">
        <v>19</v>
      </c>
      <c r="M102" s="2">
        <v>42.68</v>
      </c>
      <c r="N102" s="3">
        <v>-5000</v>
      </c>
      <c r="O102" s="71">
        <v>213400</v>
      </c>
    </row>
    <row r="103" spans="11:15" x14ac:dyDescent="0.2">
      <c r="K103">
        <v>20140825</v>
      </c>
      <c r="L103" t="s">
        <v>19</v>
      </c>
      <c r="M103" s="2">
        <v>42.68</v>
      </c>
      <c r="N103" s="3">
        <v>-28380</v>
      </c>
      <c r="O103" s="71">
        <v>1211258.3999999999</v>
      </c>
    </row>
    <row r="104" spans="11:15" x14ac:dyDescent="0.2">
      <c r="K104">
        <v>20140825</v>
      </c>
      <c r="L104" t="s">
        <v>19</v>
      </c>
      <c r="M104" s="2">
        <v>42.625</v>
      </c>
      <c r="N104" s="3">
        <v>-4900</v>
      </c>
      <c r="O104" s="71">
        <v>208861</v>
      </c>
    </row>
    <row r="105" spans="11:15" x14ac:dyDescent="0.2">
      <c r="K105" s="82">
        <v>20140825</v>
      </c>
      <c r="L105" s="82" t="s">
        <v>29</v>
      </c>
      <c r="M105" s="83">
        <v>43.146999999999998</v>
      </c>
      <c r="N105" s="84">
        <v>24150</v>
      </c>
      <c r="O105" s="85">
        <v>-1042005.5</v>
      </c>
    </row>
    <row r="106" spans="11:15" x14ac:dyDescent="0.2">
      <c r="K106">
        <v>20140825</v>
      </c>
      <c r="L106" t="s">
        <v>29</v>
      </c>
      <c r="M106" s="2">
        <v>43.18</v>
      </c>
      <c r="N106" s="3">
        <v>26420</v>
      </c>
      <c r="O106" s="71">
        <v>-1140815.6000000001</v>
      </c>
    </row>
    <row r="107" spans="11:15" x14ac:dyDescent="0.2">
      <c r="K107">
        <v>20140825</v>
      </c>
      <c r="L107" t="s">
        <v>29</v>
      </c>
      <c r="M107" s="2">
        <v>43.19</v>
      </c>
      <c r="N107" s="3">
        <v>7462</v>
      </c>
      <c r="O107" s="71">
        <v>-322283.78000000003</v>
      </c>
    </row>
    <row r="108" spans="11:15" x14ac:dyDescent="0.2">
      <c r="K108">
        <v>20140825</v>
      </c>
      <c r="L108" t="s">
        <v>29</v>
      </c>
      <c r="M108" s="2">
        <v>43.26</v>
      </c>
      <c r="N108" s="3">
        <v>4900</v>
      </c>
      <c r="O108" s="71">
        <v>-211974</v>
      </c>
    </row>
    <row r="109" spans="11:15" x14ac:dyDescent="0.2">
      <c r="K109">
        <v>20140825</v>
      </c>
      <c r="L109" t="s">
        <v>29</v>
      </c>
      <c r="M109" s="2">
        <v>43.2</v>
      </c>
      <c r="N109" s="3">
        <v>72834</v>
      </c>
      <c r="O109" s="71">
        <v>-3146428.8</v>
      </c>
    </row>
    <row r="110" spans="11:15" x14ac:dyDescent="0.2">
      <c r="K110">
        <v>20140825</v>
      </c>
      <c r="L110" t="s">
        <v>29</v>
      </c>
      <c r="M110" s="2">
        <v>43.234000000000002</v>
      </c>
      <c r="N110" s="3">
        <v>8735</v>
      </c>
      <c r="O110" s="71">
        <v>-377646.75</v>
      </c>
    </row>
    <row r="111" spans="11:15" x14ac:dyDescent="0.2">
      <c r="K111">
        <v>20140825</v>
      </c>
      <c r="L111" t="s">
        <v>29</v>
      </c>
      <c r="M111" s="2">
        <v>42.098999999999997</v>
      </c>
      <c r="N111" s="3">
        <v>35800</v>
      </c>
      <c r="O111" s="71">
        <v>-1507138</v>
      </c>
    </row>
    <row r="112" spans="11:15" x14ac:dyDescent="0.2">
      <c r="K112">
        <v>20140825</v>
      </c>
      <c r="L112" t="s">
        <v>29</v>
      </c>
      <c r="M112" s="2">
        <v>42.05</v>
      </c>
      <c r="N112" s="3">
        <v>7760</v>
      </c>
      <c r="O112" s="71">
        <v>-326308</v>
      </c>
    </row>
    <row r="113" spans="11:15" x14ac:dyDescent="0.2">
      <c r="K113">
        <v>20140826</v>
      </c>
      <c r="L113" t="s">
        <v>29</v>
      </c>
      <c r="M113" s="2">
        <v>41.256999999999998</v>
      </c>
      <c r="N113" s="3">
        <v>36500</v>
      </c>
      <c r="O113" s="71">
        <v>-1505871.38</v>
      </c>
    </row>
    <row r="114" spans="11:15" x14ac:dyDescent="0.2">
      <c r="K114">
        <v>20140826</v>
      </c>
      <c r="L114" t="s">
        <v>29</v>
      </c>
      <c r="M114" s="2">
        <v>41.298999999999999</v>
      </c>
      <c r="N114" s="3">
        <v>33400</v>
      </c>
      <c r="O114" s="71">
        <v>-1379396.55</v>
      </c>
    </row>
    <row r="115" spans="11:15" x14ac:dyDescent="0.2">
      <c r="K115">
        <v>20140826</v>
      </c>
      <c r="L115" t="s">
        <v>29</v>
      </c>
      <c r="M115" s="2">
        <v>41.3</v>
      </c>
      <c r="N115" s="3">
        <v>15123</v>
      </c>
      <c r="O115" s="71">
        <v>-624579.9</v>
      </c>
    </row>
    <row r="116" spans="11:15" x14ac:dyDescent="0.2">
      <c r="K116">
        <v>20140826</v>
      </c>
      <c r="L116" t="s">
        <v>29</v>
      </c>
      <c r="M116" s="2">
        <v>40.99</v>
      </c>
      <c r="N116" s="3">
        <v>7630</v>
      </c>
      <c r="O116" s="71">
        <v>-312753.7</v>
      </c>
    </row>
    <row r="117" spans="11:15" x14ac:dyDescent="0.2">
      <c r="K117">
        <v>20140826</v>
      </c>
      <c r="L117" t="s">
        <v>29</v>
      </c>
      <c r="M117" s="2">
        <v>41.470999999999997</v>
      </c>
      <c r="N117" s="3">
        <v>36100</v>
      </c>
      <c r="O117" s="71">
        <v>-1497090</v>
      </c>
    </row>
    <row r="118" spans="11:15" x14ac:dyDescent="0.2">
      <c r="K118">
        <v>20140826</v>
      </c>
      <c r="L118" t="s">
        <v>29</v>
      </c>
      <c r="M118" s="2">
        <v>41.488999999999997</v>
      </c>
      <c r="N118" s="3">
        <v>36100</v>
      </c>
      <c r="O118" s="71">
        <v>-1497759</v>
      </c>
    </row>
    <row r="119" spans="11:15" x14ac:dyDescent="0.2">
      <c r="K119">
        <v>20140826</v>
      </c>
      <c r="L119" t="s">
        <v>29</v>
      </c>
      <c r="M119" s="2">
        <v>41.29</v>
      </c>
      <c r="N119" s="3">
        <v>36200</v>
      </c>
      <c r="O119" s="71">
        <v>-1494680</v>
      </c>
    </row>
    <row r="120" spans="11:15" x14ac:dyDescent="0.2">
      <c r="K120">
        <v>20140826</v>
      </c>
      <c r="L120" t="s">
        <v>29</v>
      </c>
      <c r="M120" s="2">
        <v>41.314999999999998</v>
      </c>
      <c r="N120" s="3">
        <v>36100</v>
      </c>
      <c r="O120" s="71">
        <v>-1491484.72</v>
      </c>
    </row>
    <row r="121" spans="11:15" x14ac:dyDescent="0.2">
      <c r="K121">
        <v>20140826</v>
      </c>
      <c r="L121" t="s">
        <v>29</v>
      </c>
      <c r="M121" s="2">
        <v>41.308</v>
      </c>
      <c r="N121" s="3">
        <v>36000</v>
      </c>
      <c r="O121" s="71">
        <v>-1487074</v>
      </c>
    </row>
    <row r="122" spans="11:15" x14ac:dyDescent="0.2">
      <c r="K122" s="82">
        <v>20140826</v>
      </c>
      <c r="L122" s="82" t="s">
        <v>19</v>
      </c>
      <c r="M122" s="83">
        <v>42.704999999999998</v>
      </c>
      <c r="N122" s="84">
        <v>-5000</v>
      </c>
      <c r="O122" s="85">
        <v>213526</v>
      </c>
    </row>
    <row r="123" spans="11:15" x14ac:dyDescent="0.2">
      <c r="K123">
        <v>20140826</v>
      </c>
      <c r="L123" t="s">
        <v>19</v>
      </c>
      <c r="M123" s="2">
        <v>43.267000000000003</v>
      </c>
      <c r="N123" s="3">
        <v>-15000</v>
      </c>
      <c r="O123" s="71">
        <v>649012</v>
      </c>
    </row>
    <row r="124" spans="11:15" x14ac:dyDescent="0.2">
      <c r="K124">
        <v>20140826</v>
      </c>
      <c r="L124" t="s">
        <v>19</v>
      </c>
      <c r="M124" s="2">
        <v>43.201000000000001</v>
      </c>
      <c r="N124" s="3">
        <v>-15000</v>
      </c>
      <c r="O124" s="71">
        <v>648014</v>
      </c>
    </row>
    <row r="125" spans="11:15" x14ac:dyDescent="0.2">
      <c r="K125">
        <v>20140826</v>
      </c>
      <c r="L125" t="s">
        <v>19</v>
      </c>
      <c r="M125" s="2">
        <v>43.139000000000003</v>
      </c>
      <c r="N125" s="3">
        <v>-15000</v>
      </c>
      <c r="O125" s="71">
        <v>647079</v>
      </c>
    </row>
    <row r="126" spans="11:15" x14ac:dyDescent="0.2">
      <c r="K126">
        <v>20140826</v>
      </c>
      <c r="L126" t="s">
        <v>19</v>
      </c>
      <c r="M126" s="2">
        <v>43.08</v>
      </c>
      <c r="N126" s="3">
        <v>-15000</v>
      </c>
      <c r="O126" s="71">
        <v>646200</v>
      </c>
    </row>
    <row r="127" spans="11:15" x14ac:dyDescent="0.2">
      <c r="K127">
        <v>20140826</v>
      </c>
      <c r="L127" t="s">
        <v>19</v>
      </c>
      <c r="M127" s="2">
        <v>42.86</v>
      </c>
      <c r="N127" s="3">
        <v>-5000</v>
      </c>
      <c r="O127" s="71">
        <v>214300</v>
      </c>
    </row>
    <row r="128" spans="11:15" x14ac:dyDescent="0.2">
      <c r="K128">
        <v>20140826</v>
      </c>
      <c r="L128" t="s">
        <v>19</v>
      </c>
      <c r="M128" s="2">
        <v>42.82</v>
      </c>
      <c r="N128" s="3">
        <v>-5000</v>
      </c>
      <c r="O128" s="71">
        <v>214100</v>
      </c>
    </row>
    <row r="129" spans="11:15" x14ac:dyDescent="0.2">
      <c r="K129">
        <v>20140826</v>
      </c>
      <c r="L129" t="s">
        <v>19</v>
      </c>
      <c r="M129" s="2">
        <v>42.8</v>
      </c>
      <c r="N129" s="3">
        <v>-5000</v>
      </c>
      <c r="O129" s="71">
        <v>214000</v>
      </c>
    </row>
    <row r="130" spans="11:15" x14ac:dyDescent="0.2">
      <c r="K130">
        <v>20140826</v>
      </c>
      <c r="L130" t="s">
        <v>19</v>
      </c>
      <c r="M130" s="2">
        <v>42.68</v>
      </c>
      <c r="N130" s="3">
        <v>-5000</v>
      </c>
      <c r="O130" s="71">
        <v>213400</v>
      </c>
    </row>
    <row r="131" spans="11:15" x14ac:dyDescent="0.2">
      <c r="K131">
        <v>20140826</v>
      </c>
      <c r="L131" t="s">
        <v>19</v>
      </c>
      <c r="M131" s="2">
        <v>42.683999999999997</v>
      </c>
      <c r="N131" s="3">
        <v>-5000</v>
      </c>
      <c r="O131" s="71">
        <v>213422</v>
      </c>
    </row>
    <row r="132" spans="11:15" x14ac:dyDescent="0.2">
      <c r="K132">
        <v>20140826</v>
      </c>
      <c r="L132" t="s">
        <v>19</v>
      </c>
      <c r="M132" s="2">
        <v>42.701000000000001</v>
      </c>
      <c r="N132" s="3">
        <v>-5000</v>
      </c>
      <c r="O132" s="71">
        <v>213503</v>
      </c>
    </row>
    <row r="133" spans="11:15" x14ac:dyDescent="0.2">
      <c r="K133">
        <v>20140826</v>
      </c>
      <c r="L133" t="s">
        <v>19</v>
      </c>
      <c r="M133" s="2">
        <v>42.75</v>
      </c>
      <c r="N133" s="3">
        <v>-5000</v>
      </c>
      <c r="O133" s="71">
        <v>213750</v>
      </c>
    </row>
    <row r="134" spans="11:15" x14ac:dyDescent="0.2">
      <c r="K134">
        <v>20140826</v>
      </c>
      <c r="L134" t="s">
        <v>19</v>
      </c>
      <c r="M134" s="2">
        <v>42.8</v>
      </c>
      <c r="N134" s="3">
        <v>-5000</v>
      </c>
      <c r="O134" s="71">
        <v>213999.04</v>
      </c>
    </row>
    <row r="135" spans="11:15" x14ac:dyDescent="0.2">
      <c r="K135">
        <v>20140826</v>
      </c>
      <c r="L135" t="s">
        <v>19</v>
      </c>
      <c r="M135" s="2">
        <v>42.786000000000001</v>
      </c>
      <c r="N135" s="3">
        <v>-5000</v>
      </c>
      <c r="O135" s="71">
        <v>213929</v>
      </c>
    </row>
    <row r="136" spans="11:15" x14ac:dyDescent="0.2">
      <c r="K136">
        <v>20140826</v>
      </c>
      <c r="L136" t="s">
        <v>19</v>
      </c>
      <c r="M136" s="2">
        <v>42.79</v>
      </c>
      <c r="N136" s="3">
        <v>-5000</v>
      </c>
      <c r="O136" s="71">
        <v>213950</v>
      </c>
    </row>
    <row r="137" spans="11:15" x14ac:dyDescent="0.2">
      <c r="K137">
        <v>20140826</v>
      </c>
      <c r="L137" t="s">
        <v>19</v>
      </c>
      <c r="M137" s="2">
        <v>42.79</v>
      </c>
      <c r="N137" s="3">
        <v>-5000</v>
      </c>
      <c r="O137" s="71">
        <v>213950</v>
      </c>
    </row>
    <row r="138" spans="11:15" x14ac:dyDescent="0.2">
      <c r="K138">
        <v>20140826</v>
      </c>
      <c r="L138" t="s">
        <v>19</v>
      </c>
      <c r="M138" s="2">
        <v>42.81</v>
      </c>
      <c r="N138" s="3">
        <v>-5000</v>
      </c>
      <c r="O138" s="71">
        <v>214051</v>
      </c>
    </row>
    <row r="139" spans="11:15" x14ac:dyDescent="0.2">
      <c r="K139">
        <v>20140826</v>
      </c>
      <c r="L139" t="s">
        <v>19</v>
      </c>
      <c r="M139" s="2">
        <v>42.8</v>
      </c>
      <c r="N139" s="3">
        <v>-5000</v>
      </c>
      <c r="O139" s="71">
        <v>214000</v>
      </c>
    </row>
    <row r="140" spans="11:15" x14ac:dyDescent="0.2">
      <c r="K140">
        <v>20140826</v>
      </c>
      <c r="L140" t="s">
        <v>19</v>
      </c>
      <c r="M140" s="2">
        <v>42.77</v>
      </c>
      <c r="N140" s="3">
        <v>-5000</v>
      </c>
      <c r="O140" s="71">
        <v>213850</v>
      </c>
    </row>
    <row r="141" spans="11:15" x14ac:dyDescent="0.2">
      <c r="K141">
        <v>20140826</v>
      </c>
      <c r="L141" t="s">
        <v>19</v>
      </c>
      <c r="M141" s="2">
        <v>42.8</v>
      </c>
      <c r="N141" s="3">
        <v>-5000</v>
      </c>
      <c r="O141" s="71">
        <v>214000</v>
      </c>
    </row>
    <row r="142" spans="11:15" x14ac:dyDescent="0.2">
      <c r="K142">
        <v>20140826</v>
      </c>
      <c r="L142" t="s">
        <v>19</v>
      </c>
      <c r="M142" s="2">
        <v>42.8</v>
      </c>
      <c r="N142" s="3">
        <v>-5000</v>
      </c>
      <c r="O142" s="71">
        <v>214000</v>
      </c>
    </row>
    <row r="143" spans="11:15" x14ac:dyDescent="0.2">
      <c r="K143">
        <v>20140826</v>
      </c>
      <c r="L143" t="s">
        <v>19</v>
      </c>
      <c r="M143" s="2">
        <v>42.79</v>
      </c>
      <c r="N143" s="3">
        <v>-5000</v>
      </c>
      <c r="O143" s="71">
        <v>213950</v>
      </c>
    </row>
    <row r="144" spans="11:15" x14ac:dyDescent="0.2">
      <c r="K144">
        <v>20140826</v>
      </c>
      <c r="L144" t="s">
        <v>19</v>
      </c>
      <c r="M144" s="2">
        <v>42.758000000000003</v>
      </c>
      <c r="N144" s="3">
        <v>-5000</v>
      </c>
      <c r="O144" s="71">
        <v>213790</v>
      </c>
    </row>
    <row r="145" spans="11:15" x14ac:dyDescent="0.2">
      <c r="K145">
        <v>20140826</v>
      </c>
      <c r="L145" t="s">
        <v>19</v>
      </c>
      <c r="M145" s="2">
        <v>42.506999999999998</v>
      </c>
      <c r="N145" s="3">
        <v>-39700</v>
      </c>
      <c r="O145" s="71">
        <v>1687546</v>
      </c>
    </row>
    <row r="146" spans="11:15" x14ac:dyDescent="0.2">
      <c r="K146">
        <v>20140826</v>
      </c>
      <c r="L146" t="s">
        <v>19</v>
      </c>
      <c r="M146" s="2">
        <v>42.67</v>
      </c>
      <c r="N146" s="3">
        <v>-5000</v>
      </c>
      <c r="O146" s="71">
        <v>213350</v>
      </c>
    </row>
    <row r="147" spans="11:15" x14ac:dyDescent="0.2">
      <c r="K147">
        <v>20140826</v>
      </c>
      <c r="L147" t="s">
        <v>19</v>
      </c>
      <c r="M147" s="2">
        <v>42.67</v>
      </c>
      <c r="N147" s="3">
        <v>-5000</v>
      </c>
      <c r="O147" s="71">
        <v>213350</v>
      </c>
    </row>
    <row r="148" spans="11:15" x14ac:dyDescent="0.2">
      <c r="K148">
        <v>20140826</v>
      </c>
      <c r="L148" t="s">
        <v>19</v>
      </c>
      <c r="M148" s="2">
        <v>42.54</v>
      </c>
      <c r="N148" s="3">
        <v>-5000</v>
      </c>
      <c r="O148" s="71">
        <v>212700</v>
      </c>
    </row>
    <row r="149" spans="11:15" x14ac:dyDescent="0.2">
      <c r="K149">
        <v>20140826</v>
      </c>
      <c r="L149" t="s">
        <v>19</v>
      </c>
      <c r="M149" s="2">
        <v>42.51</v>
      </c>
      <c r="N149" s="3">
        <v>-5000</v>
      </c>
      <c r="O149" s="71">
        <v>212551</v>
      </c>
    </row>
    <row r="150" spans="11:15" x14ac:dyDescent="0.2">
      <c r="K150">
        <v>20140826</v>
      </c>
      <c r="L150" t="s">
        <v>19</v>
      </c>
      <c r="M150" s="2">
        <v>42.500999999999998</v>
      </c>
      <c r="N150" s="3">
        <v>-27700</v>
      </c>
      <c r="O150" s="71">
        <v>1177281</v>
      </c>
    </row>
    <row r="151" spans="11:15" x14ac:dyDescent="0.2">
      <c r="K151">
        <v>20140826</v>
      </c>
      <c r="L151" t="s">
        <v>19</v>
      </c>
      <c r="M151" s="2">
        <v>42.567</v>
      </c>
      <c r="N151" s="3">
        <v>-5000</v>
      </c>
      <c r="O151" s="71">
        <v>212834</v>
      </c>
    </row>
    <row r="152" spans="11:15" x14ac:dyDescent="0.2">
      <c r="K152">
        <v>20140826</v>
      </c>
      <c r="L152" t="s">
        <v>19</v>
      </c>
      <c r="M152" s="2">
        <v>42.5</v>
      </c>
      <c r="N152" s="3">
        <v>-5000</v>
      </c>
      <c r="O152" s="71">
        <v>212500</v>
      </c>
    </row>
    <row r="153" spans="11:15" x14ac:dyDescent="0.2">
      <c r="K153">
        <v>20140826</v>
      </c>
      <c r="L153" t="s">
        <v>19</v>
      </c>
      <c r="M153" s="2">
        <v>42.503</v>
      </c>
      <c r="N153" s="3">
        <v>-5000</v>
      </c>
      <c r="O153" s="71">
        <v>212514</v>
      </c>
    </row>
    <row r="154" spans="11:15" x14ac:dyDescent="0.2">
      <c r="K154">
        <v>20140826</v>
      </c>
      <c r="L154" t="s">
        <v>19</v>
      </c>
      <c r="M154" s="2">
        <v>42.502000000000002</v>
      </c>
      <c r="N154" s="3">
        <v>-5000</v>
      </c>
      <c r="O154" s="71">
        <v>212510</v>
      </c>
    </row>
    <row r="155" spans="11:15" x14ac:dyDescent="0.2">
      <c r="K155">
        <v>20140826</v>
      </c>
      <c r="L155" t="s">
        <v>19</v>
      </c>
      <c r="M155" s="2">
        <v>42.51</v>
      </c>
      <c r="N155" s="3">
        <v>-5000</v>
      </c>
      <c r="O155" s="71">
        <v>212550</v>
      </c>
    </row>
    <row r="156" spans="11:15" x14ac:dyDescent="0.2">
      <c r="K156">
        <v>20140826</v>
      </c>
      <c r="L156" t="s">
        <v>19</v>
      </c>
      <c r="M156" s="2">
        <v>42.497</v>
      </c>
      <c r="N156" s="3">
        <v>-5000</v>
      </c>
      <c r="O156" s="71">
        <v>212484</v>
      </c>
    </row>
    <row r="157" spans="11:15" x14ac:dyDescent="0.2">
      <c r="K157">
        <v>20140826</v>
      </c>
      <c r="L157" t="s">
        <v>19</v>
      </c>
      <c r="M157" s="2">
        <v>42.473999999999997</v>
      </c>
      <c r="N157" s="3">
        <v>-5000</v>
      </c>
      <c r="O157" s="71">
        <v>212368</v>
      </c>
    </row>
    <row r="158" spans="11:15" x14ac:dyDescent="0.2">
      <c r="K158">
        <v>20140826</v>
      </c>
      <c r="L158" t="s">
        <v>19</v>
      </c>
      <c r="M158" s="2">
        <v>43</v>
      </c>
      <c r="N158" s="3">
        <v>-5000</v>
      </c>
      <c r="O158" s="71">
        <v>215000</v>
      </c>
    </row>
    <row r="159" spans="11:15" x14ac:dyDescent="0.2">
      <c r="K159">
        <v>20140826</v>
      </c>
      <c r="L159" t="s">
        <v>19</v>
      </c>
      <c r="M159" s="2">
        <v>42.951000000000001</v>
      </c>
      <c r="N159" s="3">
        <v>-5000</v>
      </c>
      <c r="O159" s="71">
        <v>214754</v>
      </c>
    </row>
    <row r="160" spans="11:15" x14ac:dyDescent="0.2">
      <c r="K160">
        <v>20140826</v>
      </c>
      <c r="L160" t="s">
        <v>19</v>
      </c>
      <c r="M160" s="2">
        <v>42.89</v>
      </c>
      <c r="N160" s="3">
        <v>-5000</v>
      </c>
      <c r="O160" s="71">
        <v>214450</v>
      </c>
    </row>
    <row r="161" spans="11:15" x14ac:dyDescent="0.2">
      <c r="K161">
        <v>20140826</v>
      </c>
      <c r="L161" t="s">
        <v>19</v>
      </c>
      <c r="M161" s="2">
        <v>42.698</v>
      </c>
      <c r="N161" s="3">
        <v>-5000</v>
      </c>
      <c r="O161" s="71">
        <v>213491</v>
      </c>
    </row>
    <row r="162" spans="11:15" x14ac:dyDescent="0.2">
      <c r="K162">
        <v>20140826</v>
      </c>
      <c r="L162" t="s">
        <v>19</v>
      </c>
      <c r="M162" s="2">
        <v>42.695</v>
      </c>
      <c r="N162" s="3">
        <v>-5000</v>
      </c>
      <c r="O162" s="71">
        <v>213474</v>
      </c>
    </row>
    <row r="163" spans="11:15" x14ac:dyDescent="0.2">
      <c r="K163">
        <v>20140826</v>
      </c>
      <c r="L163" t="s">
        <v>19</v>
      </c>
      <c r="M163" s="2">
        <v>42.61</v>
      </c>
      <c r="N163" s="3">
        <v>-5000</v>
      </c>
      <c r="O163" s="71">
        <v>213050</v>
      </c>
    </row>
    <row r="164" spans="11:15" x14ac:dyDescent="0.2">
      <c r="K164">
        <v>20140826</v>
      </c>
      <c r="L164" t="s">
        <v>19</v>
      </c>
      <c r="M164" s="2">
        <v>42.603999999999999</v>
      </c>
      <c r="N164" s="3">
        <v>-5000</v>
      </c>
      <c r="O164" s="71">
        <v>213021</v>
      </c>
    </row>
    <row r="165" spans="11:15" x14ac:dyDescent="0.2">
      <c r="K165">
        <v>20140826</v>
      </c>
      <c r="L165" t="s">
        <v>19</v>
      </c>
      <c r="M165" s="2">
        <v>42.6</v>
      </c>
      <c r="N165" s="3">
        <v>-5000</v>
      </c>
      <c r="O165" s="71">
        <v>213000</v>
      </c>
    </row>
    <row r="166" spans="11:15" x14ac:dyDescent="0.2">
      <c r="K166">
        <v>20140826</v>
      </c>
      <c r="L166" t="s">
        <v>19</v>
      </c>
      <c r="M166" s="2">
        <v>42.503999999999998</v>
      </c>
      <c r="N166" s="3">
        <v>-36195</v>
      </c>
      <c r="O166" s="71">
        <v>1538420.5</v>
      </c>
    </row>
    <row r="167" spans="11:15" x14ac:dyDescent="0.2">
      <c r="K167" s="82">
        <v>20140826</v>
      </c>
      <c r="L167" s="82" t="s">
        <v>29</v>
      </c>
      <c r="M167" s="83">
        <v>42.68</v>
      </c>
      <c r="N167" s="84">
        <v>21730</v>
      </c>
      <c r="O167" s="85">
        <v>-927436.4</v>
      </c>
    </row>
    <row r="168" spans="11:15" x14ac:dyDescent="0.2">
      <c r="K168">
        <v>20140826</v>
      </c>
      <c r="L168" t="s">
        <v>29</v>
      </c>
      <c r="M168" s="2">
        <v>42.73</v>
      </c>
      <c r="N168" s="3">
        <v>34035</v>
      </c>
      <c r="O168" s="71">
        <v>-1454315.6</v>
      </c>
    </row>
    <row r="169" spans="11:15" x14ac:dyDescent="0.2">
      <c r="K169">
        <v>20140827</v>
      </c>
      <c r="L169" t="s">
        <v>29</v>
      </c>
      <c r="M169" s="2">
        <v>43.308</v>
      </c>
      <c r="N169" s="3">
        <v>49900</v>
      </c>
      <c r="O169" s="71">
        <v>-2161072</v>
      </c>
    </row>
    <row r="170" spans="11:15" x14ac:dyDescent="0.2">
      <c r="K170">
        <v>20140827</v>
      </c>
      <c r="L170" t="s">
        <v>29</v>
      </c>
      <c r="M170" s="2">
        <v>43.387</v>
      </c>
      <c r="N170" s="3">
        <v>56020</v>
      </c>
      <c r="O170" s="71">
        <v>-2430542.2000000002</v>
      </c>
    </row>
    <row r="171" spans="11:15" x14ac:dyDescent="0.2">
      <c r="K171">
        <v>20140827</v>
      </c>
      <c r="L171" t="s">
        <v>29</v>
      </c>
      <c r="M171" s="2">
        <v>43.7</v>
      </c>
      <c r="N171" s="3">
        <v>56800</v>
      </c>
      <c r="O171" s="71">
        <v>-2482159</v>
      </c>
    </row>
    <row r="172" spans="11:15" x14ac:dyDescent="0.2">
      <c r="K172">
        <v>20140827</v>
      </c>
      <c r="L172" t="s">
        <v>29</v>
      </c>
      <c r="M172" s="2">
        <v>45.48</v>
      </c>
      <c r="N172" s="3">
        <v>44700</v>
      </c>
      <c r="O172" s="71">
        <v>-2032956</v>
      </c>
    </row>
    <row r="173" spans="11:15" x14ac:dyDescent="0.2">
      <c r="K173">
        <v>20140827</v>
      </c>
      <c r="L173" t="s">
        <v>19</v>
      </c>
      <c r="M173" s="2">
        <v>47.36</v>
      </c>
      <c r="N173" s="3">
        <v>-328918</v>
      </c>
      <c r="O173" s="71">
        <v>15577556.48</v>
      </c>
    </row>
    <row r="174" spans="11:15" x14ac:dyDescent="0.2">
      <c r="K174">
        <v>20140827</v>
      </c>
      <c r="L174" t="s">
        <v>29</v>
      </c>
      <c r="M174" s="2">
        <v>46.6</v>
      </c>
      <c r="N174" s="3">
        <v>32400</v>
      </c>
      <c r="O174" s="71">
        <v>-1509840</v>
      </c>
    </row>
    <row r="175" spans="11:15" x14ac:dyDescent="0.2">
      <c r="K175">
        <v>20140827</v>
      </c>
      <c r="L175" t="s">
        <v>29</v>
      </c>
      <c r="M175" s="2">
        <v>46.01</v>
      </c>
      <c r="N175" s="3">
        <v>79015</v>
      </c>
      <c r="O175" s="71">
        <v>-3635480.15</v>
      </c>
    </row>
    <row r="176" spans="11:15" x14ac:dyDescent="0.2">
      <c r="K176">
        <v>20140827</v>
      </c>
      <c r="L176" t="s">
        <v>29</v>
      </c>
      <c r="M176" s="2">
        <v>46.03</v>
      </c>
      <c r="N176" s="3">
        <v>930</v>
      </c>
      <c r="O176" s="71">
        <v>42807.9</v>
      </c>
    </row>
    <row r="177" spans="14:15" x14ac:dyDescent="0.2">
      <c r="N177" s="3">
        <f>SUM(N3:N176)</f>
        <v>319765</v>
      </c>
      <c r="O177" s="71">
        <f>SUM(O3:O176)</f>
        <v>-11862780.129999999</v>
      </c>
    </row>
  </sheetData>
  <mergeCells count="5">
    <mergeCell ref="A1:E1"/>
    <mergeCell ref="F1:J1"/>
    <mergeCell ref="K1:O1"/>
    <mergeCell ref="P1:T1"/>
    <mergeCell ref="U1:Y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"/>
  <sheetViews>
    <sheetView tabSelected="1" workbookViewId="0">
      <selection activeCell="H174" sqref="H174"/>
    </sheetView>
  </sheetViews>
  <sheetFormatPr baseColWidth="10" defaultRowHeight="16" x14ac:dyDescent="0.2"/>
  <cols>
    <col min="5" max="5" width="14" customWidth="1"/>
  </cols>
  <sheetData>
    <row r="1" spans="1:9" x14ac:dyDescent="0.2">
      <c r="A1" s="81" t="s">
        <v>120</v>
      </c>
      <c r="B1" s="81"/>
      <c r="C1" s="81"/>
      <c r="D1" s="81"/>
      <c r="E1" s="81"/>
    </row>
    <row r="2" spans="1:9" x14ac:dyDescent="0.2">
      <c r="A2" s="7" t="s">
        <v>75</v>
      </c>
      <c r="B2" s="7" t="s">
        <v>81</v>
      </c>
      <c r="C2" s="7" t="s">
        <v>82</v>
      </c>
      <c r="D2" s="7" t="s">
        <v>3</v>
      </c>
      <c r="E2" s="7" t="s">
        <v>5</v>
      </c>
      <c r="F2" s="52" t="s">
        <v>103</v>
      </c>
      <c r="G2" s="53" t="s">
        <v>105</v>
      </c>
      <c r="H2" s="67" t="s">
        <v>106</v>
      </c>
      <c r="I2" s="53" t="s">
        <v>104</v>
      </c>
    </row>
    <row r="3" spans="1:9" x14ac:dyDescent="0.2">
      <c r="A3" s="29">
        <v>20140822</v>
      </c>
      <c r="B3" s="87" t="s">
        <v>29</v>
      </c>
      <c r="C3" s="89">
        <v>40.880000000000003</v>
      </c>
      <c r="D3" s="90">
        <v>36900</v>
      </c>
      <c r="E3" s="91">
        <v>-1508472</v>
      </c>
      <c r="F3" s="3">
        <f>D3</f>
        <v>36900</v>
      </c>
    </row>
    <row r="4" spans="1:9" x14ac:dyDescent="0.2">
      <c r="A4" s="29">
        <v>20140822</v>
      </c>
      <c r="B4" s="87" t="s">
        <v>29</v>
      </c>
      <c r="C4" s="89">
        <v>41.898000000000003</v>
      </c>
      <c r="D4" s="90">
        <v>35900</v>
      </c>
      <c r="E4" s="91">
        <v>-1504145.6</v>
      </c>
      <c r="F4" s="3">
        <f>F3+D4</f>
        <v>72800</v>
      </c>
    </row>
    <row r="5" spans="1:9" x14ac:dyDescent="0.2">
      <c r="A5" s="29">
        <v>20140822</v>
      </c>
      <c r="B5" s="87" t="s">
        <v>29</v>
      </c>
      <c r="C5" s="89">
        <v>41.21</v>
      </c>
      <c r="D5" s="90">
        <v>3061</v>
      </c>
      <c r="E5" s="91">
        <v>-126143.81</v>
      </c>
      <c r="F5" s="3">
        <f t="shared" ref="F5:F68" si="0">F4+D5</f>
        <v>75861</v>
      </c>
    </row>
    <row r="6" spans="1:9" x14ac:dyDescent="0.2">
      <c r="A6" s="29">
        <v>20140822</v>
      </c>
      <c r="B6" s="87" t="s">
        <v>29</v>
      </c>
      <c r="C6" s="89">
        <v>41.881999999999998</v>
      </c>
      <c r="D6" s="90">
        <v>36000</v>
      </c>
      <c r="E6" s="91">
        <v>-1507741.1</v>
      </c>
      <c r="F6" s="3">
        <f t="shared" si="0"/>
        <v>111861</v>
      </c>
    </row>
    <row r="7" spans="1:9" x14ac:dyDescent="0.2">
      <c r="A7" s="29">
        <v>20140822</v>
      </c>
      <c r="B7" s="87" t="s">
        <v>29</v>
      </c>
      <c r="C7" s="89">
        <v>41.999000000000002</v>
      </c>
      <c r="D7" s="90">
        <v>105400</v>
      </c>
      <c r="E7" s="91">
        <v>-4426666.9800000004</v>
      </c>
      <c r="F7" s="3">
        <f t="shared" si="0"/>
        <v>217261</v>
      </c>
    </row>
    <row r="8" spans="1:9" x14ac:dyDescent="0.2">
      <c r="A8" s="29">
        <v>20140822</v>
      </c>
      <c r="B8" s="87" t="s">
        <v>29</v>
      </c>
      <c r="C8" s="89">
        <v>42.9</v>
      </c>
      <c r="D8" s="90">
        <v>34900</v>
      </c>
      <c r="E8" s="91">
        <v>-1497210</v>
      </c>
      <c r="F8" s="3">
        <f t="shared" si="0"/>
        <v>252161</v>
      </c>
    </row>
    <row r="9" spans="1:9" x14ac:dyDescent="0.2">
      <c r="A9" s="29">
        <v>20140822</v>
      </c>
      <c r="B9" s="87" t="s">
        <v>29</v>
      </c>
      <c r="C9" s="89">
        <v>42.4</v>
      </c>
      <c r="D9" s="90">
        <v>72331</v>
      </c>
      <c r="E9" s="91">
        <v>-3066834.4</v>
      </c>
      <c r="F9" s="3">
        <f t="shared" si="0"/>
        <v>324492</v>
      </c>
    </row>
    <row r="10" spans="1:9" x14ac:dyDescent="0.2">
      <c r="A10" s="29">
        <v>20140822</v>
      </c>
      <c r="B10" s="87" t="s">
        <v>29</v>
      </c>
      <c r="C10" s="89">
        <v>42.651000000000003</v>
      </c>
      <c r="D10" s="90">
        <v>35100</v>
      </c>
      <c r="E10" s="91">
        <v>-1497064.91</v>
      </c>
      <c r="F10" s="3">
        <f t="shared" si="0"/>
        <v>359592</v>
      </c>
    </row>
    <row r="11" spans="1:9" x14ac:dyDescent="0.2">
      <c r="A11" s="29">
        <v>20140822</v>
      </c>
      <c r="B11" s="87" t="s">
        <v>29</v>
      </c>
      <c r="C11" s="89">
        <v>42.35</v>
      </c>
      <c r="D11" s="90">
        <v>35300</v>
      </c>
      <c r="E11" s="91">
        <v>-1494955</v>
      </c>
      <c r="F11" s="3">
        <f t="shared" si="0"/>
        <v>394892</v>
      </c>
    </row>
    <row r="12" spans="1:9" x14ac:dyDescent="0.2">
      <c r="A12" s="29">
        <v>20140822</v>
      </c>
      <c r="B12" s="87" t="s">
        <v>29</v>
      </c>
      <c r="C12" s="89">
        <v>42.35</v>
      </c>
      <c r="D12" s="90">
        <v>35300</v>
      </c>
      <c r="E12" s="91">
        <v>-1494955</v>
      </c>
      <c r="F12" s="3">
        <f t="shared" si="0"/>
        <v>430192</v>
      </c>
    </row>
    <row r="13" spans="1:9" x14ac:dyDescent="0.2">
      <c r="A13" s="29">
        <v>20140825</v>
      </c>
      <c r="B13" s="87" t="s">
        <v>29</v>
      </c>
      <c r="C13" s="89">
        <v>41.6</v>
      </c>
      <c r="D13" s="90">
        <v>7851</v>
      </c>
      <c r="E13" s="91">
        <v>-326601.59999999998</v>
      </c>
      <c r="F13" s="3">
        <f t="shared" si="0"/>
        <v>438043</v>
      </c>
    </row>
    <row r="14" spans="1:9" x14ac:dyDescent="0.2">
      <c r="A14" s="29">
        <v>20140825</v>
      </c>
      <c r="B14" s="87" t="s">
        <v>29</v>
      </c>
      <c r="C14" s="89">
        <v>40.86</v>
      </c>
      <c r="D14" s="90">
        <v>36600</v>
      </c>
      <c r="E14" s="91">
        <v>-1495476</v>
      </c>
      <c r="F14" s="3">
        <f t="shared" si="0"/>
        <v>474643</v>
      </c>
    </row>
    <row r="15" spans="1:9" x14ac:dyDescent="0.2">
      <c r="A15" s="29">
        <v>20140825</v>
      </c>
      <c r="B15" s="87" t="s">
        <v>29</v>
      </c>
      <c r="C15" s="89">
        <v>41.45</v>
      </c>
      <c r="D15" s="90">
        <v>27988</v>
      </c>
      <c r="E15" s="91">
        <v>-1160102.6000000001</v>
      </c>
      <c r="F15" s="3">
        <f t="shared" si="0"/>
        <v>502631</v>
      </c>
    </row>
    <row r="16" spans="1:9" x14ac:dyDescent="0.2">
      <c r="A16" s="29">
        <v>20140825</v>
      </c>
      <c r="B16" s="87" t="s">
        <v>29</v>
      </c>
      <c r="C16" s="89">
        <v>44</v>
      </c>
      <c r="D16" s="90">
        <v>34000</v>
      </c>
      <c r="E16" s="91">
        <v>-1496000</v>
      </c>
      <c r="F16" s="3">
        <f t="shared" si="0"/>
        <v>536631</v>
      </c>
    </row>
    <row r="17" spans="1:6" x14ac:dyDescent="0.2">
      <c r="A17" s="29">
        <v>20140825</v>
      </c>
      <c r="B17" s="87" t="s">
        <v>29</v>
      </c>
      <c r="C17" s="89">
        <v>44</v>
      </c>
      <c r="D17" s="90">
        <v>17695</v>
      </c>
      <c r="E17" s="91">
        <v>-778580</v>
      </c>
      <c r="F17" s="3">
        <f t="shared" si="0"/>
        <v>554326</v>
      </c>
    </row>
    <row r="18" spans="1:6" x14ac:dyDescent="0.2">
      <c r="A18" s="29">
        <v>20140825</v>
      </c>
      <c r="B18" s="87" t="s">
        <v>29</v>
      </c>
      <c r="C18" s="89">
        <v>43.792000000000002</v>
      </c>
      <c r="D18" s="90">
        <v>41400</v>
      </c>
      <c r="E18" s="91">
        <v>-1812991.39</v>
      </c>
      <c r="F18" s="3">
        <f t="shared" si="0"/>
        <v>595726</v>
      </c>
    </row>
    <row r="19" spans="1:6" x14ac:dyDescent="0.2">
      <c r="A19" s="92">
        <v>20140825</v>
      </c>
      <c r="B19" s="88" t="s">
        <v>19</v>
      </c>
      <c r="C19" s="93">
        <v>44.01</v>
      </c>
      <c r="D19" s="94">
        <v>-5000</v>
      </c>
      <c r="E19" s="95">
        <v>220050</v>
      </c>
      <c r="F19" s="3">
        <f t="shared" si="0"/>
        <v>590726</v>
      </c>
    </row>
    <row r="20" spans="1:6" x14ac:dyDescent="0.2">
      <c r="A20" s="29">
        <v>20140825</v>
      </c>
      <c r="B20" s="86" t="s">
        <v>19</v>
      </c>
      <c r="C20" s="89">
        <v>44</v>
      </c>
      <c r="D20" s="90">
        <v>-5000</v>
      </c>
      <c r="E20" s="91">
        <v>220000</v>
      </c>
      <c r="F20" s="3">
        <f t="shared" si="0"/>
        <v>585726</v>
      </c>
    </row>
    <row r="21" spans="1:6" x14ac:dyDescent="0.2">
      <c r="A21" s="29">
        <v>20140825</v>
      </c>
      <c r="B21" s="86" t="s">
        <v>19</v>
      </c>
      <c r="C21" s="89">
        <v>43.98</v>
      </c>
      <c r="D21" s="90">
        <v>-5000</v>
      </c>
      <c r="E21" s="91">
        <v>219922</v>
      </c>
      <c r="F21" s="3">
        <f t="shared" si="0"/>
        <v>580726</v>
      </c>
    </row>
    <row r="22" spans="1:6" x14ac:dyDescent="0.2">
      <c r="A22" s="29">
        <v>20140825</v>
      </c>
      <c r="B22" s="86" t="s">
        <v>19</v>
      </c>
      <c r="C22" s="89">
        <v>43.98</v>
      </c>
      <c r="D22" s="90">
        <v>-5000</v>
      </c>
      <c r="E22" s="91">
        <v>219900</v>
      </c>
      <c r="F22" s="3">
        <f t="shared" si="0"/>
        <v>575726</v>
      </c>
    </row>
    <row r="23" spans="1:6" x14ac:dyDescent="0.2">
      <c r="A23" s="29">
        <v>20140825</v>
      </c>
      <c r="B23" s="86" t="s">
        <v>19</v>
      </c>
      <c r="C23" s="89">
        <v>43.8</v>
      </c>
      <c r="D23" s="90">
        <v>-5000</v>
      </c>
      <c r="E23" s="91">
        <v>219000</v>
      </c>
      <c r="F23" s="3">
        <f t="shared" si="0"/>
        <v>570726</v>
      </c>
    </row>
    <row r="24" spans="1:6" x14ac:dyDescent="0.2">
      <c r="A24" s="29">
        <v>20140825</v>
      </c>
      <c r="B24" s="86" t="s">
        <v>19</v>
      </c>
      <c r="C24" s="89">
        <v>43.8</v>
      </c>
      <c r="D24" s="90">
        <v>-5000</v>
      </c>
      <c r="E24" s="91">
        <v>219000</v>
      </c>
      <c r="F24" s="3">
        <f t="shared" si="0"/>
        <v>565726</v>
      </c>
    </row>
    <row r="25" spans="1:6" x14ac:dyDescent="0.2">
      <c r="A25" s="29">
        <v>20140825</v>
      </c>
      <c r="B25" s="86" t="s">
        <v>19</v>
      </c>
      <c r="C25" s="89">
        <v>43.71</v>
      </c>
      <c r="D25" s="90">
        <v>-4972</v>
      </c>
      <c r="E25" s="91">
        <v>217326.12</v>
      </c>
      <c r="F25" s="3">
        <f t="shared" si="0"/>
        <v>560754</v>
      </c>
    </row>
    <row r="26" spans="1:6" x14ac:dyDescent="0.2">
      <c r="A26" s="29">
        <v>20140825</v>
      </c>
      <c r="B26" s="86" t="s">
        <v>19</v>
      </c>
      <c r="C26" s="89">
        <v>43.7</v>
      </c>
      <c r="D26" s="90">
        <v>-5000</v>
      </c>
      <c r="E26" s="91">
        <v>218500</v>
      </c>
      <c r="F26" s="3">
        <f t="shared" si="0"/>
        <v>555754</v>
      </c>
    </row>
    <row r="27" spans="1:6" x14ac:dyDescent="0.2">
      <c r="A27" s="29">
        <v>20140825</v>
      </c>
      <c r="B27" s="86" t="s">
        <v>19</v>
      </c>
      <c r="C27" s="89">
        <v>43.7</v>
      </c>
      <c r="D27" s="90">
        <v>-5000</v>
      </c>
      <c r="E27" s="91">
        <v>218500</v>
      </c>
      <c r="F27" s="3">
        <f t="shared" si="0"/>
        <v>550754</v>
      </c>
    </row>
    <row r="28" spans="1:6" x14ac:dyDescent="0.2">
      <c r="A28" s="29">
        <v>20140825</v>
      </c>
      <c r="B28" s="86" t="s">
        <v>19</v>
      </c>
      <c r="C28" s="89">
        <v>43.63</v>
      </c>
      <c r="D28" s="90">
        <v>-5000</v>
      </c>
      <c r="E28" s="91">
        <v>218150</v>
      </c>
      <c r="F28" s="3">
        <f t="shared" si="0"/>
        <v>545754</v>
      </c>
    </row>
    <row r="29" spans="1:6" x14ac:dyDescent="0.2">
      <c r="A29" s="29">
        <v>20140825</v>
      </c>
      <c r="B29" s="86" t="s">
        <v>19</v>
      </c>
      <c r="C29" s="89">
        <v>43.63</v>
      </c>
      <c r="D29" s="90">
        <v>-5000</v>
      </c>
      <c r="E29" s="91">
        <v>218150</v>
      </c>
      <c r="F29" s="3">
        <f t="shared" si="0"/>
        <v>540754</v>
      </c>
    </row>
    <row r="30" spans="1:6" x14ac:dyDescent="0.2">
      <c r="A30" s="29">
        <v>20140825</v>
      </c>
      <c r="B30" s="86" t="s">
        <v>19</v>
      </c>
      <c r="C30" s="89">
        <v>43.63</v>
      </c>
      <c r="D30" s="90">
        <v>-5000</v>
      </c>
      <c r="E30" s="91">
        <v>218150</v>
      </c>
      <c r="F30" s="3">
        <f t="shared" si="0"/>
        <v>535754</v>
      </c>
    </row>
    <row r="31" spans="1:6" x14ac:dyDescent="0.2">
      <c r="A31" s="29">
        <v>20140825</v>
      </c>
      <c r="B31" s="86" t="s">
        <v>19</v>
      </c>
      <c r="C31" s="89">
        <v>43.63</v>
      </c>
      <c r="D31" s="90">
        <v>-5000</v>
      </c>
      <c r="E31" s="91">
        <v>218150</v>
      </c>
      <c r="F31" s="3">
        <f t="shared" si="0"/>
        <v>530754</v>
      </c>
    </row>
    <row r="32" spans="1:6" x14ac:dyDescent="0.2">
      <c r="A32" s="29">
        <v>20140825</v>
      </c>
      <c r="B32" s="86" t="s">
        <v>19</v>
      </c>
      <c r="C32" s="89">
        <v>43.627000000000002</v>
      </c>
      <c r="D32" s="90">
        <v>-5000</v>
      </c>
      <c r="E32" s="91">
        <v>218137</v>
      </c>
      <c r="F32" s="3">
        <f t="shared" si="0"/>
        <v>525754</v>
      </c>
    </row>
    <row r="33" spans="1:6" x14ac:dyDescent="0.2">
      <c r="A33" s="29">
        <v>20140825</v>
      </c>
      <c r="B33" s="86" t="s">
        <v>19</v>
      </c>
      <c r="C33" s="89">
        <v>43.62</v>
      </c>
      <c r="D33" s="90">
        <v>-5000</v>
      </c>
      <c r="E33" s="91">
        <v>218100</v>
      </c>
      <c r="F33" s="3">
        <f t="shared" si="0"/>
        <v>520754</v>
      </c>
    </row>
    <row r="34" spans="1:6" x14ac:dyDescent="0.2">
      <c r="A34" s="29">
        <v>20140825</v>
      </c>
      <c r="B34" s="86" t="s">
        <v>19</v>
      </c>
      <c r="C34" s="89">
        <v>43.62</v>
      </c>
      <c r="D34" s="90">
        <v>-5000</v>
      </c>
      <c r="E34" s="91">
        <v>218100</v>
      </c>
      <c r="F34" s="3">
        <f t="shared" si="0"/>
        <v>515754</v>
      </c>
    </row>
    <row r="35" spans="1:6" x14ac:dyDescent="0.2">
      <c r="A35" s="29">
        <v>20140825</v>
      </c>
      <c r="B35" s="86" t="s">
        <v>19</v>
      </c>
      <c r="C35" s="89">
        <v>43.62</v>
      </c>
      <c r="D35" s="90">
        <v>-5000</v>
      </c>
      <c r="E35" s="91">
        <v>218100</v>
      </c>
      <c r="F35" s="3">
        <f t="shared" si="0"/>
        <v>510754</v>
      </c>
    </row>
    <row r="36" spans="1:6" x14ac:dyDescent="0.2">
      <c r="A36" s="29">
        <v>20140825</v>
      </c>
      <c r="B36" s="86" t="s">
        <v>19</v>
      </c>
      <c r="C36" s="89">
        <v>43.62</v>
      </c>
      <c r="D36" s="90">
        <v>-1452</v>
      </c>
      <c r="E36" s="91">
        <v>63336.24</v>
      </c>
      <c r="F36" s="3">
        <f t="shared" si="0"/>
        <v>509302</v>
      </c>
    </row>
    <row r="37" spans="1:6" x14ac:dyDescent="0.2">
      <c r="A37" s="29">
        <v>20140825</v>
      </c>
      <c r="B37" s="86" t="s">
        <v>19</v>
      </c>
      <c r="C37" s="89">
        <v>43.61</v>
      </c>
      <c r="D37" s="90">
        <v>-5000</v>
      </c>
      <c r="E37" s="91">
        <v>218050</v>
      </c>
      <c r="F37" s="3">
        <f t="shared" si="0"/>
        <v>504302</v>
      </c>
    </row>
    <row r="38" spans="1:6" x14ac:dyDescent="0.2">
      <c r="A38" s="29">
        <v>20140825</v>
      </c>
      <c r="B38" s="86" t="s">
        <v>19</v>
      </c>
      <c r="C38" s="89">
        <v>43.61</v>
      </c>
      <c r="D38" s="90">
        <v>-5000</v>
      </c>
      <c r="E38" s="91">
        <v>218050</v>
      </c>
      <c r="F38" s="3">
        <f t="shared" si="0"/>
        <v>499302</v>
      </c>
    </row>
    <row r="39" spans="1:6" x14ac:dyDescent="0.2">
      <c r="A39" s="29">
        <v>20140825</v>
      </c>
      <c r="B39" s="86" t="s">
        <v>19</v>
      </c>
      <c r="C39" s="89">
        <v>43.61</v>
      </c>
      <c r="D39" s="90">
        <v>-5000</v>
      </c>
      <c r="E39" s="91">
        <v>218050</v>
      </c>
      <c r="F39" s="3">
        <f t="shared" si="0"/>
        <v>494302</v>
      </c>
    </row>
    <row r="40" spans="1:6" x14ac:dyDescent="0.2">
      <c r="A40" s="29">
        <v>20140825</v>
      </c>
      <c r="B40" s="86" t="s">
        <v>19</v>
      </c>
      <c r="C40" s="89">
        <v>43.61</v>
      </c>
      <c r="D40" s="90">
        <v>-5000</v>
      </c>
      <c r="E40" s="91">
        <v>218050</v>
      </c>
      <c r="F40" s="3">
        <f t="shared" si="0"/>
        <v>489302</v>
      </c>
    </row>
    <row r="41" spans="1:6" x14ac:dyDescent="0.2">
      <c r="A41" s="29">
        <v>20140825</v>
      </c>
      <c r="B41" s="86" t="s">
        <v>19</v>
      </c>
      <c r="C41" s="89">
        <v>43.603000000000002</v>
      </c>
      <c r="D41" s="90">
        <v>-5000</v>
      </c>
      <c r="E41" s="91">
        <v>218013</v>
      </c>
      <c r="F41" s="3">
        <f t="shared" si="0"/>
        <v>484302</v>
      </c>
    </row>
    <row r="42" spans="1:6" x14ac:dyDescent="0.2">
      <c r="A42" s="29">
        <v>20140825</v>
      </c>
      <c r="B42" s="86" t="s">
        <v>19</v>
      </c>
      <c r="C42" s="89">
        <v>43.6</v>
      </c>
      <c r="D42" s="90">
        <v>-5000</v>
      </c>
      <c r="E42" s="91">
        <v>218000</v>
      </c>
      <c r="F42" s="3">
        <f t="shared" si="0"/>
        <v>479302</v>
      </c>
    </row>
    <row r="43" spans="1:6" x14ac:dyDescent="0.2">
      <c r="A43" s="29">
        <v>20140825</v>
      </c>
      <c r="B43" s="86" t="s">
        <v>19</v>
      </c>
      <c r="C43" s="89">
        <v>43.6</v>
      </c>
      <c r="D43" s="90">
        <v>-5000</v>
      </c>
      <c r="E43" s="91">
        <v>218000</v>
      </c>
      <c r="F43" s="3">
        <f t="shared" si="0"/>
        <v>474302</v>
      </c>
    </row>
    <row r="44" spans="1:6" x14ac:dyDescent="0.2">
      <c r="A44" s="29">
        <v>20140825</v>
      </c>
      <c r="B44" s="86" t="s">
        <v>19</v>
      </c>
      <c r="C44" s="89">
        <v>43.58</v>
      </c>
      <c r="D44" s="90">
        <v>-5000</v>
      </c>
      <c r="E44" s="91">
        <v>217900</v>
      </c>
      <c r="F44" s="3">
        <f t="shared" si="0"/>
        <v>469302</v>
      </c>
    </row>
    <row r="45" spans="1:6" x14ac:dyDescent="0.2">
      <c r="A45" s="29">
        <v>20140825</v>
      </c>
      <c r="B45" s="86" t="s">
        <v>19</v>
      </c>
      <c r="C45" s="89">
        <v>43.57</v>
      </c>
      <c r="D45" s="90">
        <v>-5000</v>
      </c>
      <c r="E45" s="91">
        <v>217850</v>
      </c>
      <c r="F45" s="3">
        <f t="shared" si="0"/>
        <v>464302</v>
      </c>
    </row>
    <row r="46" spans="1:6" x14ac:dyDescent="0.2">
      <c r="A46" s="29">
        <v>20140825</v>
      </c>
      <c r="B46" s="86" t="s">
        <v>19</v>
      </c>
      <c r="C46" s="89">
        <v>43.512</v>
      </c>
      <c r="D46" s="90">
        <v>-5000</v>
      </c>
      <c r="E46" s="91">
        <v>217558</v>
      </c>
      <c r="F46" s="3">
        <f t="shared" si="0"/>
        <v>459302</v>
      </c>
    </row>
    <row r="47" spans="1:6" x14ac:dyDescent="0.2">
      <c r="A47" s="29">
        <v>20140825</v>
      </c>
      <c r="B47" s="86" t="s">
        <v>19</v>
      </c>
      <c r="C47" s="89">
        <v>43.51</v>
      </c>
      <c r="D47" s="90">
        <v>-5000</v>
      </c>
      <c r="E47" s="91">
        <v>217550</v>
      </c>
      <c r="F47" s="3">
        <f t="shared" si="0"/>
        <v>454302</v>
      </c>
    </row>
    <row r="48" spans="1:6" x14ac:dyDescent="0.2">
      <c r="A48" s="29">
        <v>20140825</v>
      </c>
      <c r="B48" s="86" t="s">
        <v>19</v>
      </c>
      <c r="C48" s="89">
        <v>43.500999999999998</v>
      </c>
      <c r="D48" s="90">
        <v>-5000</v>
      </c>
      <c r="E48" s="91">
        <v>217504</v>
      </c>
      <c r="F48" s="3">
        <f t="shared" si="0"/>
        <v>449302</v>
      </c>
    </row>
    <row r="49" spans="1:6" x14ac:dyDescent="0.2">
      <c r="A49" s="29">
        <v>20140825</v>
      </c>
      <c r="B49" s="86" t="s">
        <v>19</v>
      </c>
      <c r="C49" s="89">
        <v>43.5</v>
      </c>
      <c r="D49" s="90">
        <v>-5000</v>
      </c>
      <c r="E49" s="91">
        <v>217500</v>
      </c>
      <c r="F49" s="3">
        <f t="shared" si="0"/>
        <v>444302</v>
      </c>
    </row>
    <row r="50" spans="1:6" x14ac:dyDescent="0.2">
      <c r="A50" s="29">
        <v>20140825</v>
      </c>
      <c r="B50" s="86" t="s">
        <v>19</v>
      </c>
      <c r="C50" s="89">
        <v>43.5</v>
      </c>
      <c r="D50" s="90">
        <v>-5000</v>
      </c>
      <c r="E50" s="91">
        <v>217500</v>
      </c>
      <c r="F50" s="3">
        <f t="shared" si="0"/>
        <v>439302</v>
      </c>
    </row>
    <row r="51" spans="1:6" x14ac:dyDescent="0.2">
      <c r="A51" s="29">
        <v>20140825</v>
      </c>
      <c r="B51" s="86" t="s">
        <v>19</v>
      </c>
      <c r="C51" s="89">
        <v>43.497999999999998</v>
      </c>
      <c r="D51" s="90">
        <v>-5000</v>
      </c>
      <c r="E51" s="91">
        <v>217491</v>
      </c>
      <c r="F51" s="3">
        <f t="shared" si="0"/>
        <v>434302</v>
      </c>
    </row>
    <row r="52" spans="1:6" x14ac:dyDescent="0.2">
      <c r="A52" s="29">
        <v>20140825</v>
      </c>
      <c r="B52" s="86" t="s">
        <v>19</v>
      </c>
      <c r="C52" s="89">
        <v>43.67</v>
      </c>
      <c r="D52" s="90">
        <v>-5000</v>
      </c>
      <c r="E52" s="91">
        <v>218350</v>
      </c>
      <c r="F52" s="3">
        <f t="shared" si="0"/>
        <v>429302</v>
      </c>
    </row>
    <row r="53" spans="1:6" x14ac:dyDescent="0.2">
      <c r="A53" s="29">
        <v>20140825</v>
      </c>
      <c r="B53" s="86" t="s">
        <v>19</v>
      </c>
      <c r="C53" s="89">
        <v>43.65</v>
      </c>
      <c r="D53" s="90">
        <v>-5000</v>
      </c>
      <c r="E53" s="91">
        <v>218250</v>
      </c>
      <c r="F53" s="3">
        <f t="shared" si="0"/>
        <v>424302</v>
      </c>
    </row>
    <row r="54" spans="1:6" x14ac:dyDescent="0.2">
      <c r="A54" s="29">
        <v>20140825</v>
      </c>
      <c r="B54" s="86" t="s">
        <v>19</v>
      </c>
      <c r="C54" s="89">
        <v>43.65</v>
      </c>
      <c r="D54" s="90">
        <v>-5000</v>
      </c>
      <c r="E54" s="91">
        <v>218250</v>
      </c>
      <c r="F54" s="3">
        <f t="shared" si="0"/>
        <v>419302</v>
      </c>
    </row>
    <row r="55" spans="1:6" x14ac:dyDescent="0.2">
      <c r="A55" s="29">
        <v>20140825</v>
      </c>
      <c r="B55" s="86" t="s">
        <v>19</v>
      </c>
      <c r="C55" s="89">
        <v>43.64</v>
      </c>
      <c r="D55" s="90">
        <v>-5000</v>
      </c>
      <c r="E55" s="91">
        <v>218216</v>
      </c>
      <c r="F55" s="3">
        <f t="shared" si="0"/>
        <v>414302</v>
      </c>
    </row>
    <row r="56" spans="1:6" x14ac:dyDescent="0.2">
      <c r="A56" s="29">
        <v>20140825</v>
      </c>
      <c r="B56" s="86" t="s">
        <v>19</v>
      </c>
      <c r="C56" s="89">
        <v>43.6</v>
      </c>
      <c r="D56" s="90">
        <v>-5000</v>
      </c>
      <c r="E56" s="91">
        <v>218000</v>
      </c>
      <c r="F56" s="3">
        <f t="shared" si="0"/>
        <v>409302</v>
      </c>
    </row>
    <row r="57" spans="1:6" x14ac:dyDescent="0.2">
      <c r="A57" s="29">
        <v>20140825</v>
      </c>
      <c r="B57" s="86" t="s">
        <v>19</v>
      </c>
      <c r="C57" s="89">
        <v>43.6</v>
      </c>
      <c r="D57" s="90">
        <v>-300</v>
      </c>
      <c r="E57" s="91">
        <v>13080</v>
      </c>
      <c r="F57" s="3">
        <f t="shared" si="0"/>
        <v>409002</v>
      </c>
    </row>
    <row r="58" spans="1:6" x14ac:dyDescent="0.2">
      <c r="A58" s="29">
        <v>20140825</v>
      </c>
      <c r="B58" s="86" t="s">
        <v>19</v>
      </c>
      <c r="C58" s="89">
        <v>43.58</v>
      </c>
      <c r="D58" s="90">
        <v>-5000</v>
      </c>
      <c r="E58" s="91">
        <v>217900</v>
      </c>
      <c r="F58" s="3">
        <f t="shared" si="0"/>
        <v>404002</v>
      </c>
    </row>
    <row r="59" spans="1:6" x14ac:dyDescent="0.2">
      <c r="A59" s="29">
        <v>20140825</v>
      </c>
      <c r="B59" s="86" t="s">
        <v>19</v>
      </c>
      <c r="C59" s="89">
        <v>43.58</v>
      </c>
      <c r="D59" s="90">
        <v>-5000</v>
      </c>
      <c r="E59" s="91">
        <v>217900</v>
      </c>
      <c r="F59" s="3">
        <f t="shared" si="0"/>
        <v>399002</v>
      </c>
    </row>
    <row r="60" spans="1:6" x14ac:dyDescent="0.2">
      <c r="A60" s="29">
        <v>20140825</v>
      </c>
      <c r="B60" s="86" t="s">
        <v>19</v>
      </c>
      <c r="C60" s="89">
        <v>43.58</v>
      </c>
      <c r="D60" s="90">
        <v>-755</v>
      </c>
      <c r="E60" s="91">
        <v>32902.9</v>
      </c>
      <c r="F60" s="3">
        <f t="shared" si="0"/>
        <v>398247</v>
      </c>
    </row>
    <row r="61" spans="1:6" x14ac:dyDescent="0.2">
      <c r="A61" s="29">
        <v>20140825</v>
      </c>
      <c r="B61" s="86" t="s">
        <v>19</v>
      </c>
      <c r="C61" s="89">
        <v>43.57</v>
      </c>
      <c r="D61" s="90">
        <v>-5000</v>
      </c>
      <c r="E61" s="91">
        <v>217850</v>
      </c>
      <c r="F61" s="3">
        <f t="shared" si="0"/>
        <v>393247</v>
      </c>
    </row>
    <row r="62" spans="1:6" x14ac:dyDescent="0.2">
      <c r="A62" s="29">
        <v>20140825</v>
      </c>
      <c r="B62" s="86" t="s">
        <v>19</v>
      </c>
      <c r="C62" s="89">
        <v>43.56</v>
      </c>
      <c r="D62" s="90">
        <v>-3200</v>
      </c>
      <c r="E62" s="91">
        <v>139392</v>
      </c>
      <c r="F62" s="3">
        <f t="shared" si="0"/>
        <v>390047</v>
      </c>
    </row>
    <row r="63" spans="1:6" x14ac:dyDescent="0.2">
      <c r="A63" s="29">
        <v>20140825</v>
      </c>
      <c r="B63" s="86" t="s">
        <v>19</v>
      </c>
      <c r="C63" s="89">
        <v>43.381</v>
      </c>
      <c r="D63" s="90">
        <v>-1200</v>
      </c>
      <c r="E63" s="91">
        <v>52057</v>
      </c>
      <c r="F63" s="3">
        <f t="shared" si="0"/>
        <v>388847</v>
      </c>
    </row>
    <row r="64" spans="1:6" x14ac:dyDescent="0.2">
      <c r="A64" s="29">
        <v>20140825</v>
      </c>
      <c r="B64" s="86" t="s">
        <v>19</v>
      </c>
      <c r="C64" s="89">
        <v>43.37</v>
      </c>
      <c r="D64" s="90">
        <v>-400</v>
      </c>
      <c r="E64" s="91">
        <v>17348</v>
      </c>
      <c r="F64" s="3">
        <f t="shared" si="0"/>
        <v>388447</v>
      </c>
    </row>
    <row r="65" spans="1:6" x14ac:dyDescent="0.2">
      <c r="A65" s="29">
        <v>20140825</v>
      </c>
      <c r="B65" s="86" t="s">
        <v>19</v>
      </c>
      <c r="C65" s="89">
        <v>43.36</v>
      </c>
      <c r="D65" s="90">
        <v>-2400</v>
      </c>
      <c r="E65" s="91">
        <v>104064</v>
      </c>
      <c r="F65" s="3">
        <f t="shared" si="0"/>
        <v>386047</v>
      </c>
    </row>
    <row r="66" spans="1:6" x14ac:dyDescent="0.2">
      <c r="A66" s="29">
        <v>20140825</v>
      </c>
      <c r="B66" s="86" t="s">
        <v>19</v>
      </c>
      <c r="C66" s="89">
        <v>43.35</v>
      </c>
      <c r="D66" s="90">
        <v>-1000</v>
      </c>
      <c r="E66" s="91">
        <v>43350</v>
      </c>
      <c r="F66" s="3">
        <f t="shared" si="0"/>
        <v>385047</v>
      </c>
    </row>
    <row r="67" spans="1:6" x14ac:dyDescent="0.2">
      <c r="A67" s="29">
        <v>20140825</v>
      </c>
      <c r="B67" s="86" t="s">
        <v>19</v>
      </c>
      <c r="C67" s="89">
        <v>43.332000000000001</v>
      </c>
      <c r="D67" s="90">
        <v>-5000</v>
      </c>
      <c r="E67" s="91">
        <v>216661</v>
      </c>
      <c r="F67" s="3">
        <f t="shared" si="0"/>
        <v>380047</v>
      </c>
    </row>
    <row r="68" spans="1:6" x14ac:dyDescent="0.2">
      <c r="A68" s="29">
        <v>20140825</v>
      </c>
      <c r="B68" s="86" t="s">
        <v>19</v>
      </c>
      <c r="C68" s="89">
        <v>43.311999999999998</v>
      </c>
      <c r="D68" s="90">
        <v>-5000</v>
      </c>
      <c r="E68" s="91">
        <v>216560</v>
      </c>
      <c r="F68" s="3">
        <f t="shared" si="0"/>
        <v>375047</v>
      </c>
    </row>
    <row r="69" spans="1:6" x14ac:dyDescent="0.2">
      <c r="A69" s="29">
        <v>20140825</v>
      </c>
      <c r="B69" s="86" t="s">
        <v>19</v>
      </c>
      <c r="C69" s="89">
        <v>43.3</v>
      </c>
      <c r="D69" s="90">
        <v>-5000</v>
      </c>
      <c r="E69" s="91">
        <v>216500</v>
      </c>
      <c r="F69" s="3">
        <f t="shared" ref="F69:F132" si="1">F68+D69</f>
        <v>370047</v>
      </c>
    </row>
    <row r="70" spans="1:6" x14ac:dyDescent="0.2">
      <c r="A70" s="29">
        <v>20140825</v>
      </c>
      <c r="B70" s="86" t="s">
        <v>19</v>
      </c>
      <c r="C70" s="89">
        <v>43.3</v>
      </c>
      <c r="D70" s="90">
        <v>-3964</v>
      </c>
      <c r="E70" s="91">
        <v>171641.2</v>
      </c>
      <c r="F70" s="3">
        <f t="shared" si="1"/>
        <v>366083</v>
      </c>
    </row>
    <row r="71" spans="1:6" x14ac:dyDescent="0.2">
      <c r="A71" s="29">
        <v>20140825</v>
      </c>
      <c r="B71" s="86" t="s">
        <v>19</v>
      </c>
      <c r="C71" s="89">
        <v>43.177</v>
      </c>
      <c r="D71" s="90">
        <v>-5000</v>
      </c>
      <c r="E71" s="91">
        <v>215884</v>
      </c>
      <c r="F71" s="3">
        <f t="shared" si="1"/>
        <v>361083</v>
      </c>
    </row>
    <row r="72" spans="1:6" x14ac:dyDescent="0.2">
      <c r="A72" s="29">
        <v>20140825</v>
      </c>
      <c r="B72" s="86" t="s">
        <v>19</v>
      </c>
      <c r="C72" s="89">
        <v>43.17</v>
      </c>
      <c r="D72" s="90">
        <v>-5000</v>
      </c>
      <c r="E72" s="91">
        <v>215850</v>
      </c>
      <c r="F72" s="3">
        <f t="shared" si="1"/>
        <v>356083</v>
      </c>
    </row>
    <row r="73" spans="1:6" x14ac:dyDescent="0.2">
      <c r="A73" s="29">
        <v>20140825</v>
      </c>
      <c r="B73" s="86" t="s">
        <v>19</v>
      </c>
      <c r="C73" s="89">
        <v>43.161000000000001</v>
      </c>
      <c r="D73" s="90">
        <v>-2800</v>
      </c>
      <c r="E73" s="91">
        <v>120851</v>
      </c>
      <c r="F73" s="3">
        <f t="shared" si="1"/>
        <v>353283</v>
      </c>
    </row>
    <row r="74" spans="1:6" x14ac:dyDescent="0.2">
      <c r="A74" s="29">
        <v>20140825</v>
      </c>
      <c r="B74" s="86" t="s">
        <v>19</v>
      </c>
      <c r="C74" s="89">
        <v>43.15</v>
      </c>
      <c r="D74" s="90">
        <v>-3000</v>
      </c>
      <c r="E74" s="91">
        <v>129450</v>
      </c>
      <c r="F74" s="3">
        <f t="shared" si="1"/>
        <v>350283</v>
      </c>
    </row>
    <row r="75" spans="1:6" x14ac:dyDescent="0.2">
      <c r="A75" s="29">
        <v>20140825</v>
      </c>
      <c r="B75" s="86" t="s">
        <v>19</v>
      </c>
      <c r="C75" s="89">
        <v>43.09</v>
      </c>
      <c r="D75" s="90">
        <v>-3700</v>
      </c>
      <c r="E75" s="91">
        <v>159433</v>
      </c>
      <c r="F75" s="3">
        <f t="shared" si="1"/>
        <v>346583</v>
      </c>
    </row>
    <row r="76" spans="1:6" x14ac:dyDescent="0.2">
      <c r="A76" s="29">
        <v>20140825</v>
      </c>
      <c r="B76" s="86" t="s">
        <v>19</v>
      </c>
      <c r="C76" s="89">
        <v>43.08</v>
      </c>
      <c r="D76" s="90">
        <v>-3300</v>
      </c>
      <c r="E76" s="91">
        <v>142164</v>
      </c>
      <c r="F76" s="3">
        <f t="shared" si="1"/>
        <v>343283</v>
      </c>
    </row>
    <row r="77" spans="1:6" x14ac:dyDescent="0.2">
      <c r="A77" s="29">
        <v>20140825</v>
      </c>
      <c r="B77" s="86" t="s">
        <v>19</v>
      </c>
      <c r="C77" s="89">
        <v>43</v>
      </c>
      <c r="D77" s="90">
        <v>-9569</v>
      </c>
      <c r="E77" s="91">
        <v>411467</v>
      </c>
      <c r="F77" s="3">
        <f t="shared" si="1"/>
        <v>333714</v>
      </c>
    </row>
    <row r="78" spans="1:6" x14ac:dyDescent="0.2">
      <c r="A78" s="29">
        <v>20140825</v>
      </c>
      <c r="B78" s="86" t="s">
        <v>19</v>
      </c>
      <c r="C78" s="89">
        <v>43.11</v>
      </c>
      <c r="D78" s="90">
        <v>-1200</v>
      </c>
      <c r="E78" s="91">
        <v>51732</v>
      </c>
      <c r="F78" s="3">
        <f t="shared" si="1"/>
        <v>332514</v>
      </c>
    </row>
    <row r="79" spans="1:6" x14ac:dyDescent="0.2">
      <c r="A79" s="29">
        <v>20140825</v>
      </c>
      <c r="B79" s="86" t="s">
        <v>19</v>
      </c>
      <c r="C79" s="89">
        <v>42.99</v>
      </c>
      <c r="D79" s="90">
        <v>-1600</v>
      </c>
      <c r="E79" s="91">
        <v>68784</v>
      </c>
      <c r="F79" s="3">
        <f t="shared" si="1"/>
        <v>330914</v>
      </c>
    </row>
    <row r="80" spans="1:6" x14ac:dyDescent="0.2">
      <c r="A80" s="29">
        <v>20140825</v>
      </c>
      <c r="B80" s="86" t="s">
        <v>19</v>
      </c>
      <c r="C80" s="89">
        <v>42.98</v>
      </c>
      <c r="D80" s="90">
        <v>-5000</v>
      </c>
      <c r="E80" s="91">
        <v>214900</v>
      </c>
      <c r="F80" s="3">
        <f t="shared" si="1"/>
        <v>325914</v>
      </c>
    </row>
    <row r="81" spans="1:6" x14ac:dyDescent="0.2">
      <c r="A81" s="29">
        <v>20140825</v>
      </c>
      <c r="B81" s="86" t="s">
        <v>19</v>
      </c>
      <c r="C81" s="89">
        <v>42.95</v>
      </c>
      <c r="D81" s="90">
        <v>-5000</v>
      </c>
      <c r="E81" s="91">
        <v>214750</v>
      </c>
      <c r="F81" s="3">
        <f t="shared" si="1"/>
        <v>320914</v>
      </c>
    </row>
    <row r="82" spans="1:6" x14ac:dyDescent="0.2">
      <c r="A82" s="29">
        <v>20140825</v>
      </c>
      <c r="B82" s="86" t="s">
        <v>19</v>
      </c>
      <c r="C82" s="89">
        <v>42.911000000000001</v>
      </c>
      <c r="D82" s="90">
        <v>-5000</v>
      </c>
      <c r="E82" s="91">
        <v>214556</v>
      </c>
      <c r="F82" s="3">
        <f t="shared" si="1"/>
        <v>315914</v>
      </c>
    </row>
    <row r="83" spans="1:6" x14ac:dyDescent="0.2">
      <c r="A83" s="29">
        <v>20140825</v>
      </c>
      <c r="B83" s="86" t="s">
        <v>19</v>
      </c>
      <c r="C83" s="89">
        <v>42.902000000000001</v>
      </c>
      <c r="D83" s="90">
        <v>-5000</v>
      </c>
      <c r="E83" s="91">
        <v>214510</v>
      </c>
      <c r="F83" s="3">
        <f t="shared" si="1"/>
        <v>310914</v>
      </c>
    </row>
    <row r="84" spans="1:6" x14ac:dyDescent="0.2">
      <c r="A84" s="29">
        <v>20140825</v>
      </c>
      <c r="B84" s="86" t="s">
        <v>19</v>
      </c>
      <c r="C84" s="89">
        <v>42.9</v>
      </c>
      <c r="D84" s="90">
        <v>-5000</v>
      </c>
      <c r="E84" s="91">
        <v>214500</v>
      </c>
      <c r="F84" s="3">
        <f t="shared" si="1"/>
        <v>305914</v>
      </c>
    </row>
    <row r="85" spans="1:6" x14ac:dyDescent="0.2">
      <c r="A85" s="29">
        <v>20140825</v>
      </c>
      <c r="B85" s="86" t="s">
        <v>19</v>
      </c>
      <c r="C85" s="89">
        <v>42.95</v>
      </c>
      <c r="D85" s="90">
        <v>-5000</v>
      </c>
      <c r="E85" s="91">
        <v>214752</v>
      </c>
      <c r="F85" s="3">
        <f t="shared" si="1"/>
        <v>300914</v>
      </c>
    </row>
    <row r="86" spans="1:6" x14ac:dyDescent="0.2">
      <c r="A86" s="29">
        <v>20140825</v>
      </c>
      <c r="B86" s="86" t="s">
        <v>19</v>
      </c>
      <c r="C86" s="89">
        <v>42.712000000000003</v>
      </c>
      <c r="D86" s="90">
        <v>-27000</v>
      </c>
      <c r="E86" s="91">
        <v>1153227</v>
      </c>
      <c r="F86" s="3">
        <f t="shared" si="1"/>
        <v>273914</v>
      </c>
    </row>
    <row r="87" spans="1:6" x14ac:dyDescent="0.2">
      <c r="A87" s="29">
        <v>20140825</v>
      </c>
      <c r="B87" s="86" t="s">
        <v>19</v>
      </c>
      <c r="C87" s="89">
        <v>42.712000000000003</v>
      </c>
      <c r="D87" s="90">
        <v>-5000</v>
      </c>
      <c r="E87" s="91">
        <v>213561</v>
      </c>
      <c r="F87" s="3">
        <f t="shared" si="1"/>
        <v>268914</v>
      </c>
    </row>
    <row r="88" spans="1:6" x14ac:dyDescent="0.2">
      <c r="A88" s="29">
        <v>20140825</v>
      </c>
      <c r="B88" s="86" t="s">
        <v>19</v>
      </c>
      <c r="C88" s="89">
        <v>42.790999999999997</v>
      </c>
      <c r="D88" s="90">
        <v>-5000</v>
      </c>
      <c r="E88" s="91">
        <v>213952.81</v>
      </c>
      <c r="F88" s="3">
        <f t="shared" si="1"/>
        <v>263914</v>
      </c>
    </row>
    <row r="89" spans="1:6" x14ac:dyDescent="0.2">
      <c r="A89" s="29">
        <v>20140825</v>
      </c>
      <c r="B89" s="86" t="s">
        <v>19</v>
      </c>
      <c r="C89" s="89">
        <v>42.83</v>
      </c>
      <c r="D89" s="90">
        <v>-5000</v>
      </c>
      <c r="E89" s="91">
        <v>214150</v>
      </c>
      <c r="F89" s="3">
        <f t="shared" si="1"/>
        <v>258914</v>
      </c>
    </row>
    <row r="90" spans="1:6" x14ac:dyDescent="0.2">
      <c r="A90" s="29">
        <v>20140825</v>
      </c>
      <c r="B90" s="86" t="s">
        <v>19</v>
      </c>
      <c r="C90" s="89">
        <v>42.79</v>
      </c>
      <c r="D90" s="90">
        <v>-5000</v>
      </c>
      <c r="E90" s="91">
        <v>213950</v>
      </c>
      <c r="F90" s="3">
        <f t="shared" si="1"/>
        <v>253914</v>
      </c>
    </row>
    <row r="91" spans="1:6" x14ac:dyDescent="0.2">
      <c r="A91" s="29">
        <v>20140825</v>
      </c>
      <c r="B91" s="86" t="s">
        <v>19</v>
      </c>
      <c r="C91" s="89">
        <v>42.78</v>
      </c>
      <c r="D91" s="90">
        <v>-5000</v>
      </c>
      <c r="E91" s="91">
        <v>213900</v>
      </c>
      <c r="F91" s="3">
        <f t="shared" si="1"/>
        <v>248914</v>
      </c>
    </row>
    <row r="92" spans="1:6" x14ac:dyDescent="0.2">
      <c r="A92" s="29">
        <v>20140825</v>
      </c>
      <c r="B92" s="86" t="s">
        <v>19</v>
      </c>
      <c r="C92" s="89">
        <v>42.774999999999999</v>
      </c>
      <c r="D92" s="90">
        <v>-5000</v>
      </c>
      <c r="E92" s="91">
        <v>213873.7</v>
      </c>
      <c r="F92" s="3">
        <f t="shared" si="1"/>
        <v>243914</v>
      </c>
    </row>
    <row r="93" spans="1:6" x14ac:dyDescent="0.2">
      <c r="A93" s="29">
        <v>20140825</v>
      </c>
      <c r="B93" s="86" t="s">
        <v>19</v>
      </c>
      <c r="C93" s="89">
        <v>42.761000000000003</v>
      </c>
      <c r="D93" s="90">
        <v>-5000</v>
      </c>
      <c r="E93" s="91">
        <v>213806</v>
      </c>
      <c r="F93" s="3">
        <f t="shared" si="1"/>
        <v>238914</v>
      </c>
    </row>
    <row r="94" spans="1:6" x14ac:dyDescent="0.2">
      <c r="A94" s="29">
        <v>20140825</v>
      </c>
      <c r="B94" s="86" t="s">
        <v>19</v>
      </c>
      <c r="C94" s="89">
        <v>42.756999999999998</v>
      </c>
      <c r="D94" s="90">
        <v>-5000</v>
      </c>
      <c r="E94" s="91">
        <v>213787</v>
      </c>
      <c r="F94" s="3">
        <f t="shared" si="1"/>
        <v>233914</v>
      </c>
    </row>
    <row r="95" spans="1:6" x14ac:dyDescent="0.2">
      <c r="A95" s="29">
        <v>20140825</v>
      </c>
      <c r="B95" s="86" t="s">
        <v>19</v>
      </c>
      <c r="C95" s="89">
        <v>42.753999999999998</v>
      </c>
      <c r="D95" s="90">
        <v>-5000</v>
      </c>
      <c r="E95" s="91">
        <v>213771</v>
      </c>
      <c r="F95" s="3">
        <f t="shared" si="1"/>
        <v>228914</v>
      </c>
    </row>
    <row r="96" spans="1:6" x14ac:dyDescent="0.2">
      <c r="A96" s="29">
        <v>20140825</v>
      </c>
      <c r="B96" s="86" t="s">
        <v>19</v>
      </c>
      <c r="C96" s="89">
        <v>42.76</v>
      </c>
      <c r="D96" s="90">
        <v>-100</v>
      </c>
      <c r="E96" s="91">
        <v>4276</v>
      </c>
      <c r="F96" s="3">
        <f t="shared" si="1"/>
        <v>228814</v>
      </c>
    </row>
    <row r="97" spans="1:6" x14ac:dyDescent="0.2">
      <c r="A97" s="29">
        <v>20140825</v>
      </c>
      <c r="B97" s="86" t="s">
        <v>19</v>
      </c>
      <c r="C97" s="89">
        <v>42.74</v>
      </c>
      <c r="D97" s="90">
        <v>-5000</v>
      </c>
      <c r="E97" s="91">
        <v>213700</v>
      </c>
      <c r="F97" s="3">
        <f t="shared" si="1"/>
        <v>223814</v>
      </c>
    </row>
    <row r="98" spans="1:6" x14ac:dyDescent="0.2">
      <c r="A98" s="29">
        <v>20140825</v>
      </c>
      <c r="B98" s="86" t="s">
        <v>19</v>
      </c>
      <c r="C98" s="89">
        <v>42.73</v>
      </c>
      <c r="D98" s="90">
        <v>-5000</v>
      </c>
      <c r="E98" s="91">
        <v>213650</v>
      </c>
      <c r="F98" s="3">
        <f t="shared" si="1"/>
        <v>218814</v>
      </c>
    </row>
    <row r="99" spans="1:6" x14ac:dyDescent="0.2">
      <c r="A99" s="29">
        <v>20140825</v>
      </c>
      <c r="B99" s="86" t="s">
        <v>19</v>
      </c>
      <c r="C99" s="89">
        <v>42.707000000000001</v>
      </c>
      <c r="D99" s="90">
        <v>-5000</v>
      </c>
      <c r="E99" s="91">
        <v>213536</v>
      </c>
      <c r="F99" s="3">
        <f t="shared" si="1"/>
        <v>213814</v>
      </c>
    </row>
    <row r="100" spans="1:6" x14ac:dyDescent="0.2">
      <c r="A100" s="29">
        <v>20140825</v>
      </c>
      <c r="B100" s="86" t="s">
        <v>19</v>
      </c>
      <c r="C100" s="89">
        <v>42.671999999999997</v>
      </c>
      <c r="D100" s="90">
        <v>-5000</v>
      </c>
      <c r="E100" s="91">
        <v>213361</v>
      </c>
      <c r="F100" s="3">
        <f t="shared" si="1"/>
        <v>208814</v>
      </c>
    </row>
    <row r="101" spans="1:6" x14ac:dyDescent="0.2">
      <c r="A101" s="29">
        <v>20140825</v>
      </c>
      <c r="B101" s="86" t="s">
        <v>19</v>
      </c>
      <c r="C101" s="89">
        <v>42.68</v>
      </c>
      <c r="D101" s="90">
        <v>-5000</v>
      </c>
      <c r="E101" s="91">
        <v>213400</v>
      </c>
      <c r="F101" s="3">
        <f t="shared" si="1"/>
        <v>203814</v>
      </c>
    </row>
    <row r="102" spans="1:6" x14ac:dyDescent="0.2">
      <c r="A102" s="29">
        <v>20140825</v>
      </c>
      <c r="B102" s="86" t="s">
        <v>19</v>
      </c>
      <c r="C102" s="89">
        <v>42.68</v>
      </c>
      <c r="D102" s="90">
        <v>-5000</v>
      </c>
      <c r="E102" s="91">
        <v>213400</v>
      </c>
      <c r="F102" s="3">
        <f t="shared" si="1"/>
        <v>198814</v>
      </c>
    </row>
    <row r="103" spans="1:6" x14ac:dyDescent="0.2">
      <c r="A103" s="29">
        <v>20140825</v>
      </c>
      <c r="B103" s="86" t="s">
        <v>19</v>
      </c>
      <c r="C103" s="89">
        <v>42.68</v>
      </c>
      <c r="D103" s="90">
        <v>-28380</v>
      </c>
      <c r="E103" s="91">
        <v>1211258.3999999999</v>
      </c>
      <c r="F103" s="3">
        <f t="shared" si="1"/>
        <v>170434</v>
      </c>
    </row>
    <row r="104" spans="1:6" x14ac:dyDescent="0.2">
      <c r="A104" s="29">
        <v>20140825</v>
      </c>
      <c r="B104" s="86" t="s">
        <v>19</v>
      </c>
      <c r="C104" s="89">
        <v>42.625</v>
      </c>
      <c r="D104" s="90">
        <v>-4900</v>
      </c>
      <c r="E104" s="91">
        <v>208861</v>
      </c>
      <c r="F104" s="3">
        <f t="shared" si="1"/>
        <v>165534</v>
      </c>
    </row>
    <row r="105" spans="1:6" x14ac:dyDescent="0.2">
      <c r="A105" s="92">
        <v>20140825</v>
      </c>
      <c r="B105" s="96" t="s">
        <v>29</v>
      </c>
      <c r="C105" s="83">
        <v>43.146999999999998</v>
      </c>
      <c r="D105" s="84">
        <v>24150</v>
      </c>
      <c r="E105" s="85">
        <v>-1042005.5</v>
      </c>
      <c r="F105" s="3">
        <f t="shared" si="1"/>
        <v>189684</v>
      </c>
    </row>
    <row r="106" spans="1:6" x14ac:dyDescent="0.2">
      <c r="A106" s="29">
        <v>20140825</v>
      </c>
      <c r="B106" s="87" t="s">
        <v>29</v>
      </c>
      <c r="C106" s="2">
        <v>43.18</v>
      </c>
      <c r="D106" s="3">
        <v>26420</v>
      </c>
      <c r="E106" s="71">
        <v>-1140815.6000000001</v>
      </c>
      <c r="F106" s="3">
        <f t="shared" si="1"/>
        <v>216104</v>
      </c>
    </row>
    <row r="107" spans="1:6" x14ac:dyDescent="0.2">
      <c r="A107" s="29">
        <v>20140825</v>
      </c>
      <c r="B107" s="87" t="s">
        <v>29</v>
      </c>
      <c r="C107" s="2">
        <v>43.19</v>
      </c>
      <c r="D107" s="3">
        <v>7462</v>
      </c>
      <c r="E107" s="71">
        <v>-322283.78000000003</v>
      </c>
      <c r="F107" s="3">
        <f t="shared" si="1"/>
        <v>223566</v>
      </c>
    </row>
    <row r="108" spans="1:6" x14ac:dyDescent="0.2">
      <c r="A108" s="29">
        <v>20140825</v>
      </c>
      <c r="B108" s="87" t="s">
        <v>29</v>
      </c>
      <c r="C108" s="2">
        <v>43.26</v>
      </c>
      <c r="D108" s="3">
        <v>4900</v>
      </c>
      <c r="E108" s="71">
        <v>-211974</v>
      </c>
      <c r="F108" s="3">
        <f t="shared" si="1"/>
        <v>228466</v>
      </c>
    </row>
    <row r="109" spans="1:6" x14ac:dyDescent="0.2">
      <c r="A109" s="29">
        <v>20140825</v>
      </c>
      <c r="B109" s="87" t="s">
        <v>29</v>
      </c>
      <c r="C109" s="2">
        <v>43.2</v>
      </c>
      <c r="D109" s="3">
        <v>72834</v>
      </c>
      <c r="E109" s="71">
        <v>-3146428.8</v>
      </c>
      <c r="F109" s="3">
        <f t="shared" si="1"/>
        <v>301300</v>
      </c>
    </row>
    <row r="110" spans="1:6" x14ac:dyDescent="0.2">
      <c r="A110" s="29">
        <v>20140825</v>
      </c>
      <c r="B110" s="87" t="s">
        <v>29</v>
      </c>
      <c r="C110" s="2">
        <v>43.234000000000002</v>
      </c>
      <c r="D110" s="3">
        <v>8735</v>
      </c>
      <c r="E110" s="71">
        <v>-377646.75</v>
      </c>
      <c r="F110" s="3">
        <f t="shared" si="1"/>
        <v>310035</v>
      </c>
    </row>
    <row r="111" spans="1:6" x14ac:dyDescent="0.2">
      <c r="A111" s="29">
        <v>20140825</v>
      </c>
      <c r="B111" s="87" t="s">
        <v>29</v>
      </c>
      <c r="C111" s="2">
        <v>42.098999999999997</v>
      </c>
      <c r="D111" s="3">
        <v>35800</v>
      </c>
      <c r="E111" s="71">
        <v>-1507138</v>
      </c>
      <c r="F111" s="3">
        <f t="shared" si="1"/>
        <v>345835</v>
      </c>
    </row>
    <row r="112" spans="1:6" x14ac:dyDescent="0.2">
      <c r="A112" s="29">
        <v>20140825</v>
      </c>
      <c r="B112" s="87" t="s">
        <v>29</v>
      </c>
      <c r="C112" s="2">
        <v>42.05</v>
      </c>
      <c r="D112" s="3">
        <v>7760</v>
      </c>
      <c r="E112" s="71">
        <v>-326308</v>
      </c>
      <c r="F112" s="3">
        <f t="shared" si="1"/>
        <v>353595</v>
      </c>
    </row>
    <row r="113" spans="1:6" x14ac:dyDescent="0.2">
      <c r="A113" s="29">
        <v>20140826</v>
      </c>
      <c r="B113" s="87" t="s">
        <v>29</v>
      </c>
      <c r="C113" s="2">
        <v>41.256999999999998</v>
      </c>
      <c r="D113" s="3">
        <v>36500</v>
      </c>
      <c r="E113" s="71">
        <v>-1505871.38</v>
      </c>
      <c r="F113" s="3">
        <f t="shared" si="1"/>
        <v>390095</v>
      </c>
    </row>
    <row r="114" spans="1:6" x14ac:dyDescent="0.2">
      <c r="A114" s="29">
        <v>20140826</v>
      </c>
      <c r="B114" s="87" t="s">
        <v>29</v>
      </c>
      <c r="C114" s="2">
        <v>41.298999999999999</v>
      </c>
      <c r="D114" s="3">
        <v>33400</v>
      </c>
      <c r="E114" s="71">
        <v>-1379396.55</v>
      </c>
      <c r="F114" s="3">
        <f t="shared" si="1"/>
        <v>423495</v>
      </c>
    </row>
    <row r="115" spans="1:6" x14ac:dyDescent="0.2">
      <c r="A115" s="29">
        <v>20140826</v>
      </c>
      <c r="B115" s="87" t="s">
        <v>29</v>
      </c>
      <c r="C115" s="2">
        <v>41.3</v>
      </c>
      <c r="D115" s="3">
        <v>15123</v>
      </c>
      <c r="E115" s="71">
        <v>-624579.9</v>
      </c>
      <c r="F115" s="3">
        <f t="shared" si="1"/>
        <v>438618</v>
      </c>
    </row>
    <row r="116" spans="1:6" x14ac:dyDescent="0.2">
      <c r="A116" s="29">
        <v>20140826</v>
      </c>
      <c r="B116" s="87" t="s">
        <v>29</v>
      </c>
      <c r="C116" s="2">
        <v>40.99</v>
      </c>
      <c r="D116" s="3">
        <v>7630</v>
      </c>
      <c r="E116" s="71">
        <v>-312753.7</v>
      </c>
      <c r="F116" s="3">
        <f t="shared" si="1"/>
        <v>446248</v>
      </c>
    </row>
    <row r="117" spans="1:6" x14ac:dyDescent="0.2">
      <c r="A117" s="29">
        <v>20140826</v>
      </c>
      <c r="B117" s="87" t="s">
        <v>29</v>
      </c>
      <c r="C117" s="2">
        <v>41.470999999999997</v>
      </c>
      <c r="D117" s="3">
        <v>36100</v>
      </c>
      <c r="E117" s="71">
        <v>-1497090</v>
      </c>
      <c r="F117" s="3">
        <f t="shared" si="1"/>
        <v>482348</v>
      </c>
    </row>
    <row r="118" spans="1:6" x14ac:dyDescent="0.2">
      <c r="A118" s="29">
        <v>20140826</v>
      </c>
      <c r="B118" s="87" t="s">
        <v>29</v>
      </c>
      <c r="C118" s="2">
        <v>41.488999999999997</v>
      </c>
      <c r="D118" s="3">
        <v>36100</v>
      </c>
      <c r="E118" s="71">
        <v>-1497759</v>
      </c>
      <c r="F118" s="3">
        <f t="shared" si="1"/>
        <v>518448</v>
      </c>
    </row>
    <row r="119" spans="1:6" x14ac:dyDescent="0.2">
      <c r="A119" s="29">
        <v>20140826</v>
      </c>
      <c r="B119" s="87" t="s">
        <v>29</v>
      </c>
      <c r="C119" s="2">
        <v>41.29</v>
      </c>
      <c r="D119" s="3">
        <v>36200</v>
      </c>
      <c r="E119" s="71">
        <v>-1494680</v>
      </c>
      <c r="F119" s="3">
        <f t="shared" si="1"/>
        <v>554648</v>
      </c>
    </row>
    <row r="120" spans="1:6" x14ac:dyDescent="0.2">
      <c r="A120" s="29">
        <v>20140826</v>
      </c>
      <c r="B120" s="87" t="s">
        <v>29</v>
      </c>
      <c r="C120" s="2">
        <v>41.314999999999998</v>
      </c>
      <c r="D120" s="3">
        <v>36100</v>
      </c>
      <c r="E120" s="71">
        <v>-1491484.72</v>
      </c>
      <c r="F120" s="3">
        <f t="shared" si="1"/>
        <v>590748</v>
      </c>
    </row>
    <row r="121" spans="1:6" x14ac:dyDescent="0.2">
      <c r="A121" s="29">
        <v>20140826</v>
      </c>
      <c r="B121" s="87" t="s">
        <v>29</v>
      </c>
      <c r="C121" s="2">
        <v>41.308</v>
      </c>
      <c r="D121" s="3">
        <v>36000</v>
      </c>
      <c r="E121" s="71">
        <v>-1487074</v>
      </c>
      <c r="F121" s="3">
        <f t="shared" si="1"/>
        <v>626748</v>
      </c>
    </row>
    <row r="122" spans="1:6" x14ac:dyDescent="0.2">
      <c r="A122" s="92">
        <v>20140826</v>
      </c>
      <c r="B122" s="88" t="s">
        <v>19</v>
      </c>
      <c r="C122" s="83">
        <v>42.704999999999998</v>
      </c>
      <c r="D122" s="84">
        <v>-5000</v>
      </c>
      <c r="E122" s="85">
        <v>213526</v>
      </c>
      <c r="F122" s="3">
        <f t="shared" si="1"/>
        <v>621748</v>
      </c>
    </row>
    <row r="123" spans="1:6" x14ac:dyDescent="0.2">
      <c r="A123" s="29">
        <v>20140826</v>
      </c>
      <c r="B123" s="86" t="s">
        <v>19</v>
      </c>
      <c r="C123" s="2">
        <v>43.267000000000003</v>
      </c>
      <c r="D123" s="3">
        <v>-15000</v>
      </c>
      <c r="E123" s="71">
        <v>649012</v>
      </c>
      <c r="F123" s="3">
        <f t="shared" si="1"/>
        <v>606748</v>
      </c>
    </row>
    <row r="124" spans="1:6" x14ac:dyDescent="0.2">
      <c r="A124" s="29">
        <v>20140826</v>
      </c>
      <c r="B124" s="86" t="s">
        <v>19</v>
      </c>
      <c r="C124" s="2">
        <v>43.201000000000001</v>
      </c>
      <c r="D124" s="3">
        <v>-15000</v>
      </c>
      <c r="E124" s="71">
        <v>648014</v>
      </c>
      <c r="F124" s="3">
        <f t="shared" si="1"/>
        <v>591748</v>
      </c>
    </row>
    <row r="125" spans="1:6" x14ac:dyDescent="0.2">
      <c r="A125" s="29">
        <v>20140826</v>
      </c>
      <c r="B125" s="86" t="s">
        <v>19</v>
      </c>
      <c r="C125" s="2">
        <v>43.139000000000003</v>
      </c>
      <c r="D125" s="3">
        <v>-15000</v>
      </c>
      <c r="E125" s="71">
        <v>647079</v>
      </c>
      <c r="F125" s="3">
        <f t="shared" si="1"/>
        <v>576748</v>
      </c>
    </row>
    <row r="126" spans="1:6" x14ac:dyDescent="0.2">
      <c r="A126" s="29">
        <v>20140826</v>
      </c>
      <c r="B126" s="86" t="s">
        <v>19</v>
      </c>
      <c r="C126" s="2">
        <v>43.08</v>
      </c>
      <c r="D126" s="3">
        <v>-15000</v>
      </c>
      <c r="E126" s="71">
        <v>646200</v>
      </c>
      <c r="F126" s="3">
        <f t="shared" si="1"/>
        <v>561748</v>
      </c>
    </row>
    <row r="127" spans="1:6" x14ac:dyDescent="0.2">
      <c r="A127" s="29">
        <v>20140826</v>
      </c>
      <c r="B127" s="86" t="s">
        <v>19</v>
      </c>
      <c r="C127" s="2">
        <v>42.86</v>
      </c>
      <c r="D127" s="3">
        <v>-5000</v>
      </c>
      <c r="E127" s="71">
        <v>214300</v>
      </c>
      <c r="F127" s="3">
        <f t="shared" si="1"/>
        <v>556748</v>
      </c>
    </row>
    <row r="128" spans="1:6" x14ac:dyDescent="0.2">
      <c r="A128" s="29">
        <v>20140826</v>
      </c>
      <c r="B128" s="86" t="s">
        <v>19</v>
      </c>
      <c r="C128" s="2">
        <v>42.82</v>
      </c>
      <c r="D128" s="3">
        <v>-5000</v>
      </c>
      <c r="E128" s="71">
        <v>214100</v>
      </c>
      <c r="F128" s="3">
        <f t="shared" si="1"/>
        <v>551748</v>
      </c>
    </row>
    <row r="129" spans="1:6" x14ac:dyDescent="0.2">
      <c r="A129" s="29">
        <v>20140826</v>
      </c>
      <c r="B129" s="86" t="s">
        <v>19</v>
      </c>
      <c r="C129" s="2">
        <v>42.8</v>
      </c>
      <c r="D129" s="3">
        <v>-5000</v>
      </c>
      <c r="E129" s="71">
        <v>214000</v>
      </c>
      <c r="F129" s="3">
        <f t="shared" si="1"/>
        <v>546748</v>
      </c>
    </row>
    <row r="130" spans="1:6" x14ac:dyDescent="0.2">
      <c r="A130" s="29">
        <v>20140826</v>
      </c>
      <c r="B130" s="86" t="s">
        <v>19</v>
      </c>
      <c r="C130" s="2">
        <v>42.68</v>
      </c>
      <c r="D130" s="3">
        <v>-5000</v>
      </c>
      <c r="E130" s="71">
        <v>213400</v>
      </c>
      <c r="F130" s="3">
        <f t="shared" si="1"/>
        <v>541748</v>
      </c>
    </row>
    <row r="131" spans="1:6" x14ac:dyDescent="0.2">
      <c r="A131" s="29">
        <v>20140826</v>
      </c>
      <c r="B131" s="86" t="s">
        <v>19</v>
      </c>
      <c r="C131" s="2">
        <v>42.683999999999997</v>
      </c>
      <c r="D131" s="3">
        <v>-5000</v>
      </c>
      <c r="E131" s="71">
        <v>213422</v>
      </c>
      <c r="F131" s="3">
        <f t="shared" si="1"/>
        <v>536748</v>
      </c>
    </row>
    <row r="132" spans="1:6" x14ac:dyDescent="0.2">
      <c r="A132" s="29">
        <v>20140826</v>
      </c>
      <c r="B132" s="86" t="s">
        <v>19</v>
      </c>
      <c r="C132" s="2">
        <v>42.701000000000001</v>
      </c>
      <c r="D132" s="3">
        <v>-5000</v>
      </c>
      <c r="E132" s="71">
        <v>213503</v>
      </c>
      <c r="F132" s="3">
        <f t="shared" si="1"/>
        <v>531748</v>
      </c>
    </row>
    <row r="133" spans="1:6" x14ac:dyDescent="0.2">
      <c r="A133" s="29">
        <v>20140826</v>
      </c>
      <c r="B133" s="86" t="s">
        <v>19</v>
      </c>
      <c r="C133" s="2">
        <v>42.75</v>
      </c>
      <c r="D133" s="3">
        <v>-5000</v>
      </c>
      <c r="E133" s="71">
        <v>213750</v>
      </c>
      <c r="F133" s="3">
        <f t="shared" ref="F133:F177" si="2">F132+D133</f>
        <v>526748</v>
      </c>
    </row>
    <row r="134" spans="1:6" x14ac:dyDescent="0.2">
      <c r="A134" s="29">
        <v>20140826</v>
      </c>
      <c r="B134" s="86" t="s">
        <v>19</v>
      </c>
      <c r="C134" s="2">
        <v>42.8</v>
      </c>
      <c r="D134" s="3">
        <v>-5000</v>
      </c>
      <c r="E134" s="71">
        <v>213999.04</v>
      </c>
      <c r="F134" s="3">
        <f t="shared" si="2"/>
        <v>521748</v>
      </c>
    </row>
    <row r="135" spans="1:6" x14ac:dyDescent="0.2">
      <c r="A135" s="29">
        <v>20140826</v>
      </c>
      <c r="B135" s="86" t="s">
        <v>19</v>
      </c>
      <c r="C135" s="2">
        <v>42.786000000000001</v>
      </c>
      <c r="D135" s="3">
        <v>-5000</v>
      </c>
      <c r="E135" s="71">
        <v>213929</v>
      </c>
      <c r="F135" s="3">
        <f t="shared" si="2"/>
        <v>516748</v>
      </c>
    </row>
    <row r="136" spans="1:6" x14ac:dyDescent="0.2">
      <c r="A136" s="29">
        <v>20140826</v>
      </c>
      <c r="B136" s="86" t="s">
        <v>19</v>
      </c>
      <c r="C136" s="2">
        <v>42.79</v>
      </c>
      <c r="D136" s="3">
        <v>-5000</v>
      </c>
      <c r="E136" s="71">
        <v>213950</v>
      </c>
      <c r="F136" s="3">
        <f t="shared" si="2"/>
        <v>511748</v>
      </c>
    </row>
    <row r="137" spans="1:6" x14ac:dyDescent="0.2">
      <c r="A137" s="29">
        <v>20140826</v>
      </c>
      <c r="B137" s="86" t="s">
        <v>19</v>
      </c>
      <c r="C137" s="2">
        <v>42.79</v>
      </c>
      <c r="D137" s="3">
        <v>-5000</v>
      </c>
      <c r="E137" s="71">
        <v>213950</v>
      </c>
      <c r="F137" s="3">
        <f t="shared" si="2"/>
        <v>506748</v>
      </c>
    </row>
    <row r="138" spans="1:6" x14ac:dyDescent="0.2">
      <c r="A138" s="29">
        <v>20140826</v>
      </c>
      <c r="B138" s="86" t="s">
        <v>19</v>
      </c>
      <c r="C138" s="2">
        <v>42.81</v>
      </c>
      <c r="D138" s="3">
        <v>-5000</v>
      </c>
      <c r="E138" s="71">
        <v>214051</v>
      </c>
      <c r="F138" s="3">
        <f t="shared" si="2"/>
        <v>501748</v>
      </c>
    </row>
    <row r="139" spans="1:6" x14ac:dyDescent="0.2">
      <c r="A139" s="29">
        <v>20140826</v>
      </c>
      <c r="B139" s="86" t="s">
        <v>19</v>
      </c>
      <c r="C139" s="2">
        <v>42.8</v>
      </c>
      <c r="D139" s="3">
        <v>-5000</v>
      </c>
      <c r="E139" s="71">
        <v>214000</v>
      </c>
      <c r="F139" s="3">
        <f t="shared" si="2"/>
        <v>496748</v>
      </c>
    </row>
    <row r="140" spans="1:6" x14ac:dyDescent="0.2">
      <c r="A140" s="29">
        <v>20140826</v>
      </c>
      <c r="B140" s="86" t="s">
        <v>19</v>
      </c>
      <c r="C140" s="2">
        <v>42.77</v>
      </c>
      <c r="D140" s="3">
        <v>-5000</v>
      </c>
      <c r="E140" s="71">
        <v>213850</v>
      </c>
      <c r="F140" s="3">
        <f t="shared" si="2"/>
        <v>491748</v>
      </c>
    </row>
    <row r="141" spans="1:6" x14ac:dyDescent="0.2">
      <c r="A141" s="29">
        <v>20140826</v>
      </c>
      <c r="B141" s="86" t="s">
        <v>19</v>
      </c>
      <c r="C141" s="2">
        <v>42.8</v>
      </c>
      <c r="D141" s="3">
        <v>-5000</v>
      </c>
      <c r="E141" s="71">
        <v>214000</v>
      </c>
      <c r="F141" s="3">
        <f t="shared" si="2"/>
        <v>486748</v>
      </c>
    </row>
    <row r="142" spans="1:6" x14ac:dyDescent="0.2">
      <c r="A142" s="29">
        <v>20140826</v>
      </c>
      <c r="B142" s="86" t="s">
        <v>19</v>
      </c>
      <c r="C142" s="2">
        <v>42.8</v>
      </c>
      <c r="D142" s="3">
        <v>-5000</v>
      </c>
      <c r="E142" s="71">
        <v>214000</v>
      </c>
      <c r="F142" s="3">
        <f t="shared" si="2"/>
        <v>481748</v>
      </c>
    </row>
    <row r="143" spans="1:6" x14ac:dyDescent="0.2">
      <c r="A143" s="29">
        <v>20140826</v>
      </c>
      <c r="B143" s="86" t="s">
        <v>19</v>
      </c>
      <c r="C143" s="2">
        <v>42.79</v>
      </c>
      <c r="D143" s="3">
        <v>-5000</v>
      </c>
      <c r="E143" s="71">
        <v>213950</v>
      </c>
      <c r="F143" s="3">
        <f t="shared" si="2"/>
        <v>476748</v>
      </c>
    </row>
    <row r="144" spans="1:6" x14ac:dyDescent="0.2">
      <c r="A144" s="29">
        <v>20140826</v>
      </c>
      <c r="B144" s="86" t="s">
        <v>19</v>
      </c>
      <c r="C144" s="2">
        <v>42.758000000000003</v>
      </c>
      <c r="D144" s="3">
        <v>-5000</v>
      </c>
      <c r="E144" s="71">
        <v>213790</v>
      </c>
      <c r="F144" s="3">
        <f t="shared" si="2"/>
        <v>471748</v>
      </c>
    </row>
    <row r="145" spans="1:6" x14ac:dyDescent="0.2">
      <c r="A145" s="29">
        <v>20140826</v>
      </c>
      <c r="B145" s="86" t="s">
        <v>19</v>
      </c>
      <c r="C145" s="2">
        <v>42.506999999999998</v>
      </c>
      <c r="D145" s="3">
        <v>-39700</v>
      </c>
      <c r="E145" s="71">
        <v>1687546</v>
      </c>
      <c r="F145" s="3">
        <f t="shared" si="2"/>
        <v>432048</v>
      </c>
    </row>
    <row r="146" spans="1:6" x14ac:dyDescent="0.2">
      <c r="A146" s="29">
        <v>20140826</v>
      </c>
      <c r="B146" s="86" t="s">
        <v>19</v>
      </c>
      <c r="C146" s="2">
        <v>42.67</v>
      </c>
      <c r="D146" s="3">
        <v>-5000</v>
      </c>
      <c r="E146" s="71">
        <v>213350</v>
      </c>
      <c r="F146" s="3">
        <f t="shared" si="2"/>
        <v>427048</v>
      </c>
    </row>
    <row r="147" spans="1:6" x14ac:dyDescent="0.2">
      <c r="A147" s="29">
        <v>20140826</v>
      </c>
      <c r="B147" s="86" t="s">
        <v>19</v>
      </c>
      <c r="C147" s="2">
        <v>42.67</v>
      </c>
      <c r="D147" s="3">
        <v>-5000</v>
      </c>
      <c r="E147" s="71">
        <v>213350</v>
      </c>
      <c r="F147" s="3">
        <f t="shared" si="2"/>
        <v>422048</v>
      </c>
    </row>
    <row r="148" spans="1:6" x14ac:dyDescent="0.2">
      <c r="A148" s="29">
        <v>20140826</v>
      </c>
      <c r="B148" s="86" t="s">
        <v>19</v>
      </c>
      <c r="C148" s="2">
        <v>42.54</v>
      </c>
      <c r="D148" s="3">
        <v>-5000</v>
      </c>
      <c r="E148" s="71">
        <v>212700</v>
      </c>
      <c r="F148" s="3">
        <f t="shared" si="2"/>
        <v>417048</v>
      </c>
    </row>
    <row r="149" spans="1:6" x14ac:dyDescent="0.2">
      <c r="A149" s="29">
        <v>20140826</v>
      </c>
      <c r="B149" s="86" t="s">
        <v>19</v>
      </c>
      <c r="C149" s="2">
        <v>42.51</v>
      </c>
      <c r="D149" s="3">
        <v>-5000</v>
      </c>
      <c r="E149" s="71">
        <v>212551</v>
      </c>
      <c r="F149" s="3">
        <f t="shared" si="2"/>
        <v>412048</v>
      </c>
    </row>
    <row r="150" spans="1:6" x14ac:dyDescent="0.2">
      <c r="A150" s="29">
        <v>20140826</v>
      </c>
      <c r="B150" s="86" t="s">
        <v>19</v>
      </c>
      <c r="C150" s="2">
        <v>42.500999999999998</v>
      </c>
      <c r="D150" s="3">
        <v>-27700</v>
      </c>
      <c r="E150" s="71">
        <v>1177281</v>
      </c>
      <c r="F150" s="3">
        <f t="shared" si="2"/>
        <v>384348</v>
      </c>
    </row>
    <row r="151" spans="1:6" x14ac:dyDescent="0.2">
      <c r="A151" s="29">
        <v>20140826</v>
      </c>
      <c r="B151" s="86" t="s">
        <v>19</v>
      </c>
      <c r="C151" s="2">
        <v>42.567</v>
      </c>
      <c r="D151" s="3">
        <v>-5000</v>
      </c>
      <c r="E151" s="71">
        <v>212834</v>
      </c>
      <c r="F151" s="3">
        <f t="shared" si="2"/>
        <v>379348</v>
      </c>
    </row>
    <row r="152" spans="1:6" x14ac:dyDescent="0.2">
      <c r="A152" s="29">
        <v>20140826</v>
      </c>
      <c r="B152" s="86" t="s">
        <v>19</v>
      </c>
      <c r="C152" s="2">
        <v>42.5</v>
      </c>
      <c r="D152" s="3">
        <v>-5000</v>
      </c>
      <c r="E152" s="71">
        <v>212500</v>
      </c>
      <c r="F152" s="3">
        <f t="shared" si="2"/>
        <v>374348</v>
      </c>
    </row>
    <row r="153" spans="1:6" x14ac:dyDescent="0.2">
      <c r="A153" s="29">
        <v>20140826</v>
      </c>
      <c r="B153" s="86" t="s">
        <v>19</v>
      </c>
      <c r="C153" s="2">
        <v>42.503</v>
      </c>
      <c r="D153" s="3">
        <v>-5000</v>
      </c>
      <c r="E153" s="71">
        <v>212514</v>
      </c>
      <c r="F153" s="3">
        <f t="shared" si="2"/>
        <v>369348</v>
      </c>
    </row>
    <row r="154" spans="1:6" x14ac:dyDescent="0.2">
      <c r="A154" s="29">
        <v>20140826</v>
      </c>
      <c r="B154" s="86" t="s">
        <v>19</v>
      </c>
      <c r="C154" s="2">
        <v>42.502000000000002</v>
      </c>
      <c r="D154" s="3">
        <v>-5000</v>
      </c>
      <c r="E154" s="71">
        <v>212510</v>
      </c>
      <c r="F154" s="3">
        <f t="shared" si="2"/>
        <v>364348</v>
      </c>
    </row>
    <row r="155" spans="1:6" x14ac:dyDescent="0.2">
      <c r="A155" s="29">
        <v>20140826</v>
      </c>
      <c r="B155" s="86" t="s">
        <v>19</v>
      </c>
      <c r="C155" s="2">
        <v>42.51</v>
      </c>
      <c r="D155" s="3">
        <v>-5000</v>
      </c>
      <c r="E155" s="71">
        <v>212550</v>
      </c>
      <c r="F155" s="3">
        <f t="shared" si="2"/>
        <v>359348</v>
      </c>
    </row>
    <row r="156" spans="1:6" x14ac:dyDescent="0.2">
      <c r="A156" s="29">
        <v>20140826</v>
      </c>
      <c r="B156" s="86" t="s">
        <v>19</v>
      </c>
      <c r="C156" s="2">
        <v>42.497</v>
      </c>
      <c r="D156" s="3">
        <v>-5000</v>
      </c>
      <c r="E156" s="71">
        <v>212484</v>
      </c>
      <c r="F156" s="3">
        <f t="shared" si="2"/>
        <v>354348</v>
      </c>
    </row>
    <row r="157" spans="1:6" x14ac:dyDescent="0.2">
      <c r="A157" s="29">
        <v>20140826</v>
      </c>
      <c r="B157" s="86" t="s">
        <v>19</v>
      </c>
      <c r="C157" s="2">
        <v>42.473999999999997</v>
      </c>
      <c r="D157" s="3">
        <v>-5000</v>
      </c>
      <c r="E157" s="71">
        <v>212368</v>
      </c>
      <c r="F157" s="3">
        <f t="shared" si="2"/>
        <v>349348</v>
      </c>
    </row>
    <row r="158" spans="1:6" x14ac:dyDescent="0.2">
      <c r="A158" s="29">
        <v>20140826</v>
      </c>
      <c r="B158" s="86" t="s">
        <v>19</v>
      </c>
      <c r="C158" s="2">
        <v>43</v>
      </c>
      <c r="D158" s="3">
        <v>-5000</v>
      </c>
      <c r="E158" s="71">
        <v>215000</v>
      </c>
      <c r="F158" s="3">
        <f t="shared" si="2"/>
        <v>344348</v>
      </c>
    </row>
    <row r="159" spans="1:6" x14ac:dyDescent="0.2">
      <c r="A159">
        <v>20140826</v>
      </c>
      <c r="B159" s="86" t="s">
        <v>19</v>
      </c>
      <c r="C159" s="2">
        <v>42.951000000000001</v>
      </c>
      <c r="D159" s="3">
        <v>-5000</v>
      </c>
      <c r="E159" s="71">
        <v>214754</v>
      </c>
      <c r="F159" s="3">
        <f t="shared" si="2"/>
        <v>339348</v>
      </c>
    </row>
    <row r="160" spans="1:6" x14ac:dyDescent="0.2">
      <c r="A160">
        <v>20140826</v>
      </c>
      <c r="B160" s="86" t="s">
        <v>19</v>
      </c>
      <c r="C160" s="2">
        <v>42.89</v>
      </c>
      <c r="D160" s="3">
        <v>-5000</v>
      </c>
      <c r="E160" s="71">
        <v>214450</v>
      </c>
      <c r="F160" s="3">
        <f t="shared" si="2"/>
        <v>334348</v>
      </c>
    </row>
    <row r="161" spans="1:6" x14ac:dyDescent="0.2">
      <c r="A161">
        <v>20140826</v>
      </c>
      <c r="B161" s="86" t="s">
        <v>19</v>
      </c>
      <c r="C161" s="2">
        <v>42.698</v>
      </c>
      <c r="D161" s="3">
        <v>-5000</v>
      </c>
      <c r="E161" s="71">
        <v>213491</v>
      </c>
      <c r="F161" s="3">
        <f t="shared" si="2"/>
        <v>329348</v>
      </c>
    </row>
    <row r="162" spans="1:6" x14ac:dyDescent="0.2">
      <c r="A162">
        <v>20140826</v>
      </c>
      <c r="B162" s="86" t="s">
        <v>19</v>
      </c>
      <c r="C162" s="2">
        <v>42.695</v>
      </c>
      <c r="D162" s="3">
        <v>-5000</v>
      </c>
      <c r="E162" s="71">
        <v>213474</v>
      </c>
      <c r="F162" s="3">
        <f t="shared" si="2"/>
        <v>324348</v>
      </c>
    </row>
    <row r="163" spans="1:6" x14ac:dyDescent="0.2">
      <c r="A163">
        <v>20140826</v>
      </c>
      <c r="B163" s="86" t="s">
        <v>19</v>
      </c>
      <c r="C163" s="2">
        <v>42.61</v>
      </c>
      <c r="D163" s="3">
        <v>-5000</v>
      </c>
      <c r="E163" s="71">
        <v>213050</v>
      </c>
      <c r="F163" s="3">
        <f t="shared" si="2"/>
        <v>319348</v>
      </c>
    </row>
    <row r="164" spans="1:6" x14ac:dyDescent="0.2">
      <c r="A164">
        <v>20140826</v>
      </c>
      <c r="B164" s="86" t="s">
        <v>19</v>
      </c>
      <c r="C164" s="2">
        <v>42.603999999999999</v>
      </c>
      <c r="D164" s="3">
        <v>-5000</v>
      </c>
      <c r="E164" s="71">
        <v>213021</v>
      </c>
      <c r="F164" s="3">
        <f t="shared" si="2"/>
        <v>314348</v>
      </c>
    </row>
    <row r="165" spans="1:6" x14ac:dyDescent="0.2">
      <c r="A165">
        <v>20140826</v>
      </c>
      <c r="B165" s="86" t="s">
        <v>19</v>
      </c>
      <c r="C165" s="2">
        <v>42.6</v>
      </c>
      <c r="D165" s="3">
        <v>-5000</v>
      </c>
      <c r="E165" s="71">
        <v>213000</v>
      </c>
      <c r="F165" s="3">
        <f t="shared" si="2"/>
        <v>309348</v>
      </c>
    </row>
    <row r="166" spans="1:6" x14ac:dyDescent="0.2">
      <c r="A166">
        <v>20140826</v>
      </c>
      <c r="B166" s="86" t="s">
        <v>19</v>
      </c>
      <c r="C166" s="2">
        <v>42.503999999999998</v>
      </c>
      <c r="D166" s="3">
        <v>-36195</v>
      </c>
      <c r="E166" s="71">
        <v>1538420.5</v>
      </c>
      <c r="F166" s="3">
        <f t="shared" si="2"/>
        <v>273153</v>
      </c>
    </row>
    <row r="167" spans="1:6" x14ac:dyDescent="0.2">
      <c r="A167" s="82">
        <v>20140826</v>
      </c>
      <c r="B167" s="96" t="s">
        <v>29</v>
      </c>
      <c r="C167" s="83">
        <v>42.68</v>
      </c>
      <c r="D167" s="84">
        <v>21730</v>
      </c>
      <c r="E167" s="85">
        <v>-927436.4</v>
      </c>
      <c r="F167" s="3">
        <f t="shared" si="2"/>
        <v>294883</v>
      </c>
    </row>
    <row r="168" spans="1:6" x14ac:dyDescent="0.2">
      <c r="A168">
        <v>20140826</v>
      </c>
      <c r="B168" s="87" t="s">
        <v>29</v>
      </c>
      <c r="C168" s="2">
        <v>42.73</v>
      </c>
      <c r="D168" s="3">
        <v>34035</v>
      </c>
      <c r="E168" s="71">
        <v>-1454315.6</v>
      </c>
      <c r="F168" s="3">
        <f t="shared" si="2"/>
        <v>328918</v>
      </c>
    </row>
    <row r="169" spans="1:6" x14ac:dyDescent="0.2">
      <c r="A169">
        <v>20140827</v>
      </c>
      <c r="B169" s="87" t="s">
        <v>29</v>
      </c>
      <c r="C169" s="2">
        <v>43.308</v>
      </c>
      <c r="D169" s="3">
        <v>49900</v>
      </c>
      <c r="E169" s="71">
        <v>-2161072</v>
      </c>
      <c r="F169" s="3">
        <f t="shared" si="2"/>
        <v>378818</v>
      </c>
    </row>
    <row r="170" spans="1:6" x14ac:dyDescent="0.2">
      <c r="A170">
        <v>20140827</v>
      </c>
      <c r="B170" s="87" t="s">
        <v>29</v>
      </c>
      <c r="C170" s="2">
        <v>43.387</v>
      </c>
      <c r="D170" s="3">
        <v>56020</v>
      </c>
      <c r="E170" s="71">
        <v>-2430542.2000000002</v>
      </c>
      <c r="F170" s="3">
        <f t="shared" si="2"/>
        <v>434838</v>
      </c>
    </row>
    <row r="171" spans="1:6" x14ac:dyDescent="0.2">
      <c r="A171">
        <v>20140827</v>
      </c>
      <c r="B171" s="87" t="s">
        <v>29</v>
      </c>
      <c r="C171" s="2">
        <v>43.7</v>
      </c>
      <c r="D171" s="3">
        <v>56800</v>
      </c>
      <c r="E171" s="71">
        <v>-2482159</v>
      </c>
      <c r="F171" s="3">
        <f t="shared" si="2"/>
        <v>491638</v>
      </c>
    </row>
    <row r="172" spans="1:6" x14ac:dyDescent="0.2">
      <c r="A172">
        <v>20140827</v>
      </c>
      <c r="B172" s="87" t="s">
        <v>29</v>
      </c>
      <c r="C172" s="2">
        <v>45.48</v>
      </c>
      <c r="D172" s="3">
        <v>44700</v>
      </c>
      <c r="E172" s="71">
        <v>-2032956</v>
      </c>
      <c r="F172" s="3">
        <f t="shared" si="2"/>
        <v>536338</v>
      </c>
    </row>
    <row r="173" spans="1:6" x14ac:dyDescent="0.2">
      <c r="A173">
        <v>20140827</v>
      </c>
      <c r="B173" s="86" t="s">
        <v>19</v>
      </c>
      <c r="C173" s="2">
        <v>47.36</v>
      </c>
      <c r="D173" s="3">
        <v>-328918</v>
      </c>
      <c r="E173" s="71">
        <v>15577556.48</v>
      </c>
      <c r="F173" s="3">
        <f t="shared" si="2"/>
        <v>207420</v>
      </c>
    </row>
    <row r="174" spans="1:6" x14ac:dyDescent="0.2">
      <c r="A174">
        <v>20140827</v>
      </c>
      <c r="B174" s="87" t="s">
        <v>29</v>
      </c>
      <c r="C174" s="2">
        <v>46.6</v>
      </c>
      <c r="D174" s="3">
        <v>32400</v>
      </c>
      <c r="E174" s="71">
        <v>-1509840</v>
      </c>
      <c r="F174" s="3">
        <f t="shared" si="2"/>
        <v>239820</v>
      </c>
    </row>
    <row r="175" spans="1:6" x14ac:dyDescent="0.2">
      <c r="A175">
        <v>20140827</v>
      </c>
      <c r="B175" s="87" t="s">
        <v>29</v>
      </c>
      <c r="C175" s="2">
        <v>46.01</v>
      </c>
      <c r="D175" s="3">
        <v>79015</v>
      </c>
      <c r="E175" s="71">
        <v>-3635480.15</v>
      </c>
      <c r="F175" s="3">
        <f t="shared" si="2"/>
        <v>318835</v>
      </c>
    </row>
    <row r="176" spans="1:6" x14ac:dyDescent="0.2">
      <c r="A176">
        <v>20140827</v>
      </c>
      <c r="B176" s="87" t="s">
        <v>29</v>
      </c>
      <c r="C176" s="2">
        <v>46.03</v>
      </c>
      <c r="D176" s="3">
        <v>930</v>
      </c>
      <c r="E176" s="71">
        <v>42807.9</v>
      </c>
      <c r="F176" s="3">
        <f t="shared" si="2"/>
        <v>319765</v>
      </c>
    </row>
    <row r="177" spans="4:6" x14ac:dyDescent="0.2">
      <c r="D177" s="3">
        <f>SUM(D3:D176)</f>
        <v>319765</v>
      </c>
      <c r="E177" s="71">
        <f>SUM(E3:E176)</f>
        <v>-11862780.129999999</v>
      </c>
      <c r="F177" s="3">
        <f t="shared" si="2"/>
        <v>639530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85"/>
  <sheetViews>
    <sheetView workbookViewId="0">
      <pane xSplit="1" topLeftCell="B1" activePane="topRight" state="frozen"/>
      <selection pane="topRight" activeCell="CI80" sqref="CI80"/>
    </sheetView>
  </sheetViews>
  <sheetFormatPr baseColWidth="10" defaultRowHeight="16" x14ac:dyDescent="0.2"/>
  <cols>
    <col min="2" max="4" width="11.6640625" bestFit="1" customWidth="1"/>
    <col min="5" max="5" width="11.6640625" customWidth="1"/>
    <col min="6" max="6" width="13.33203125" customWidth="1"/>
    <col min="7" max="7" width="11.83203125" customWidth="1"/>
    <col min="8" max="9" width="11.6640625" customWidth="1"/>
    <col min="10" max="11" width="11.5" customWidth="1"/>
    <col min="12" max="13" width="11.83203125" customWidth="1"/>
    <col min="14" max="14" width="13.1640625" customWidth="1"/>
    <col min="15" max="15" width="13.5" customWidth="1"/>
    <col min="16" max="16" width="11.1640625" bestFit="1" customWidth="1"/>
    <col min="17" max="17" width="11.83203125" customWidth="1"/>
    <col min="18" max="18" width="13.33203125" customWidth="1"/>
    <col min="19" max="19" width="12.83203125" customWidth="1"/>
    <col min="20" max="21" width="11.6640625" customWidth="1"/>
    <col min="22" max="22" width="12" customWidth="1"/>
    <col min="23" max="23" width="12.5" customWidth="1"/>
    <col min="24" max="24" width="11.6640625" customWidth="1"/>
    <col min="26" max="26" width="11.83203125" customWidth="1"/>
    <col min="27" max="27" width="11.5" customWidth="1"/>
    <col min="28" max="28" width="11.33203125" customWidth="1"/>
    <col min="29" max="29" width="11.1640625" bestFit="1" customWidth="1"/>
    <col min="30" max="31" width="11" bestFit="1" customWidth="1"/>
    <col min="32" max="32" width="11.6640625" customWidth="1"/>
    <col min="33" max="33" width="13.5" customWidth="1"/>
    <col min="34" max="34" width="11.5" customWidth="1"/>
    <col min="35" max="35" width="12.33203125" customWidth="1"/>
    <col min="36" max="36" width="11.5" customWidth="1"/>
    <col min="37" max="37" width="13.33203125" customWidth="1"/>
    <col min="38" max="41" width="11.1640625" bestFit="1" customWidth="1"/>
    <col min="42" max="42" width="13" customWidth="1"/>
    <col min="43" max="43" width="11.1640625" bestFit="1" customWidth="1"/>
    <col min="44" max="44" width="12" customWidth="1"/>
    <col min="45" max="45" width="11.83203125" customWidth="1"/>
    <col min="46" max="46" width="13.5" customWidth="1"/>
    <col min="48" max="48" width="11" bestFit="1" customWidth="1"/>
    <col min="49" max="49" width="11.83203125" customWidth="1"/>
    <col min="50" max="50" width="13.1640625" customWidth="1"/>
    <col min="51" max="51" width="11.5" customWidth="1"/>
    <col min="52" max="52" width="12.33203125" customWidth="1"/>
    <col min="53" max="53" width="11.1640625" bestFit="1" customWidth="1"/>
    <col min="54" max="55" width="11.83203125" customWidth="1"/>
    <col min="56" max="56" width="13.1640625" customWidth="1"/>
    <col min="57" max="57" width="11.1640625" bestFit="1" customWidth="1"/>
    <col min="58" max="58" width="12" customWidth="1"/>
    <col min="59" max="59" width="11.83203125" customWidth="1"/>
    <col min="60" max="60" width="12" customWidth="1"/>
    <col min="61" max="61" width="11" bestFit="1" customWidth="1"/>
    <col min="62" max="62" width="11.1640625" bestFit="1" customWidth="1"/>
    <col min="63" max="63" width="11.5" customWidth="1"/>
    <col min="65" max="65" width="11.1640625" bestFit="1" customWidth="1"/>
    <col min="66" max="66" width="12.33203125" customWidth="1"/>
    <col min="67" max="67" width="13" customWidth="1"/>
    <col min="68" max="68" width="11.5" customWidth="1"/>
    <col min="69" max="69" width="12" customWidth="1"/>
    <col min="70" max="70" width="12.33203125" customWidth="1"/>
    <col min="71" max="71" width="13.1640625" customWidth="1"/>
    <col min="72" max="72" width="12.83203125" customWidth="1"/>
    <col min="74" max="74" width="11.1640625" bestFit="1" customWidth="1"/>
    <col min="75" max="75" width="12" customWidth="1"/>
    <col min="76" max="76" width="11.83203125" customWidth="1"/>
    <col min="77" max="77" width="13.1640625" customWidth="1"/>
    <col min="78" max="78" width="12.1640625" customWidth="1"/>
    <col min="79" max="79" width="11.5" customWidth="1"/>
    <col min="80" max="80" width="13.5" customWidth="1"/>
    <col min="81" max="81" width="13" customWidth="1"/>
    <col min="82" max="82" width="11" bestFit="1" customWidth="1"/>
    <col min="84" max="84" width="12" customWidth="1"/>
    <col min="85" max="85" width="12.1640625" customWidth="1"/>
    <col min="86" max="86" width="12.33203125" customWidth="1"/>
    <col min="87" max="87" width="12" customWidth="1"/>
    <col min="88" max="88" width="12.5" customWidth="1"/>
    <col min="90" max="91" width="11.1640625" bestFit="1" customWidth="1"/>
    <col min="92" max="92" width="11.83203125" customWidth="1"/>
    <col min="93" max="93" width="11.1640625" bestFit="1" customWidth="1"/>
    <col min="94" max="94" width="11.83203125" customWidth="1"/>
    <col min="95" max="95" width="12.33203125" customWidth="1"/>
    <col min="96" max="96" width="12" customWidth="1"/>
    <col min="97" max="97" width="11.1640625" bestFit="1" customWidth="1"/>
    <col min="98" max="98" width="11.83203125" customWidth="1"/>
    <col min="99" max="99" width="13.5" customWidth="1"/>
    <col min="100" max="100" width="11.5" customWidth="1"/>
    <col min="101" max="101" width="11.83203125" customWidth="1"/>
    <col min="102" max="102" width="12.5" customWidth="1"/>
    <col min="103" max="103" width="13.1640625" customWidth="1"/>
    <col min="105" max="105" width="12" customWidth="1"/>
  </cols>
  <sheetData>
    <row r="1" spans="1:105" s="6" customFormat="1" x14ac:dyDescent="0.2">
      <c r="A1" s="6" t="s">
        <v>6</v>
      </c>
      <c r="B1" s="22">
        <v>815746.44</v>
      </c>
      <c r="C1" s="22">
        <v>882933.32</v>
      </c>
      <c r="D1" s="16">
        <v>868232.13</v>
      </c>
      <c r="E1" s="16">
        <v>569123.80000000005</v>
      </c>
      <c r="F1" s="10">
        <v>69118.800000000047</v>
      </c>
      <c r="G1" s="16">
        <v>-129880.42999999996</v>
      </c>
      <c r="H1" s="16">
        <v>-328971.78999999992</v>
      </c>
      <c r="I1" s="16">
        <v>-497661.58999999991</v>
      </c>
      <c r="J1" s="22">
        <v>-208857.15999999992</v>
      </c>
      <c r="K1" s="16">
        <v>-216128.2699999999</v>
      </c>
      <c r="L1" s="22">
        <v>-200725.4899999999</v>
      </c>
      <c r="M1" s="22">
        <v>-188875.34999999992</v>
      </c>
      <c r="N1" s="5">
        <v>311477.43000000011</v>
      </c>
      <c r="O1" s="5">
        <v>11465.430000000109</v>
      </c>
      <c r="P1" s="22">
        <v>612512.92000000016</v>
      </c>
      <c r="Q1" s="16">
        <v>312461.08000000013</v>
      </c>
      <c r="R1" s="5">
        <v>612535.08000000007</v>
      </c>
      <c r="S1" s="5">
        <v>12529.080000000075</v>
      </c>
      <c r="T1" s="16">
        <v>-92895.509999999922</v>
      </c>
      <c r="U1" s="16">
        <v>-598656.41999999993</v>
      </c>
      <c r="V1" s="22">
        <v>-295415.25999999995</v>
      </c>
      <c r="W1" s="5">
        <v>304650.82</v>
      </c>
      <c r="X1" s="16">
        <v>3788.320000000007</v>
      </c>
      <c r="Y1" s="16">
        <v>575.32000000000698</v>
      </c>
      <c r="Z1" s="16">
        <v>-218288.13999999998</v>
      </c>
      <c r="AA1" s="16">
        <v>-285510.44999999995</v>
      </c>
      <c r="AB1" s="16">
        <v>-288689.56999999995</v>
      </c>
      <c r="AC1" s="22">
        <v>-63178.229999999952</v>
      </c>
      <c r="AD1" s="22">
        <v>-554.15999999995256</v>
      </c>
      <c r="AE1" s="22">
        <v>2737.5400000000473</v>
      </c>
      <c r="AF1" s="22">
        <v>1101797.44</v>
      </c>
      <c r="AG1" s="5">
        <v>101787.43999999994</v>
      </c>
      <c r="AH1" s="16">
        <v>-443903.76</v>
      </c>
      <c r="AI1" s="16">
        <v>-613905.65</v>
      </c>
      <c r="AJ1" s="16">
        <v>-913894.45</v>
      </c>
      <c r="AK1" s="5">
        <v>86166.660000000033</v>
      </c>
      <c r="AL1" s="16">
        <v>198.94000000003143</v>
      </c>
      <c r="AM1" s="22">
        <v>368030.63</v>
      </c>
      <c r="AN1" s="22">
        <v>733970.75</v>
      </c>
      <c r="AO1" s="22">
        <v>958351.13</v>
      </c>
      <c r="AP1" s="5">
        <v>58342.130000000005</v>
      </c>
      <c r="AQ1" s="16">
        <v>47064.76</v>
      </c>
      <c r="AR1" s="16">
        <v>-579451.18999999994</v>
      </c>
      <c r="AS1" s="16">
        <v>-981106.90999999992</v>
      </c>
      <c r="AT1" s="5">
        <v>-81032.039999999921</v>
      </c>
      <c r="AU1" s="22">
        <v>3481.560000000085</v>
      </c>
      <c r="AV1" s="16">
        <v>1696.500000000085</v>
      </c>
      <c r="AW1" s="22">
        <v>1049655.3400000001</v>
      </c>
      <c r="AX1" s="5">
        <v>349648.34000000008</v>
      </c>
      <c r="AY1" s="16">
        <v>50170.95000000007</v>
      </c>
      <c r="AZ1" s="16">
        <v>-249506.59999999992</v>
      </c>
      <c r="BA1" s="22">
        <v>43728.610000000102</v>
      </c>
      <c r="BB1" s="16">
        <v>-184149.93999999989</v>
      </c>
      <c r="BC1" s="16">
        <v>-484319.65999999986</v>
      </c>
      <c r="BD1" s="5">
        <v>215781.45000000013</v>
      </c>
      <c r="BE1" s="22">
        <v>741109.8600000001</v>
      </c>
      <c r="BF1" s="16">
        <v>526009.92000000016</v>
      </c>
      <c r="BG1" s="16">
        <v>200826.04000000015</v>
      </c>
      <c r="BH1" s="16">
        <v>3268.1200000001409</v>
      </c>
      <c r="BI1" s="22">
        <v>66350.360000000132</v>
      </c>
      <c r="BJ1" s="22">
        <v>315576.95000000013</v>
      </c>
      <c r="BK1" s="16">
        <v>4596.3600000001024</v>
      </c>
      <c r="BL1" s="16">
        <v>127.36000000010245</v>
      </c>
      <c r="BM1" s="22">
        <v>712601.21000000008</v>
      </c>
      <c r="BN1" s="22">
        <v>1179718.4500000002</v>
      </c>
      <c r="BO1" s="5">
        <v>79707.450000000186</v>
      </c>
      <c r="BP1" s="16">
        <v>-217455.08999999979</v>
      </c>
      <c r="BQ1" s="16">
        <v>-411084.42999999982</v>
      </c>
      <c r="BR1" s="16">
        <v>-711074.22999999975</v>
      </c>
      <c r="BS1" s="16">
        <v>-1097017.7399999998</v>
      </c>
      <c r="BT1" s="5">
        <v>3042.910000000149</v>
      </c>
      <c r="BU1" s="16">
        <v>307.91000000014901</v>
      </c>
      <c r="BV1" s="22">
        <v>382448.70000000013</v>
      </c>
      <c r="BW1" s="22">
        <v>1135745.2400000002</v>
      </c>
      <c r="BX1" s="5">
        <v>1102744.9100000001</v>
      </c>
      <c r="BY1" s="5">
        <v>2733.910000000149</v>
      </c>
      <c r="BZ1" s="16">
        <v>-297131.44999999984</v>
      </c>
      <c r="CA1" s="16">
        <v>-596995.12999999989</v>
      </c>
      <c r="CB1" s="5">
        <v>503197.52</v>
      </c>
      <c r="CC1" s="5">
        <v>3192.5200000000186</v>
      </c>
      <c r="CD1" s="22">
        <v>5784.9200000000183</v>
      </c>
      <c r="CE1" s="5">
        <v>38791.380000000019</v>
      </c>
      <c r="CF1" s="16">
        <v>-260567.41999999998</v>
      </c>
      <c r="CG1" s="16">
        <v>-498520.33999999997</v>
      </c>
      <c r="CH1" s="22">
        <v>-232809.20999999996</v>
      </c>
      <c r="CI1" s="16">
        <v>-497282.61999999994</v>
      </c>
      <c r="CJ1" s="5">
        <v>2803.5600000000559</v>
      </c>
      <c r="CK1" s="16">
        <v>635.38000000005604</v>
      </c>
      <c r="CL1" s="22">
        <v>264377.73000000004</v>
      </c>
      <c r="CM1" s="22">
        <v>266302.62000000005</v>
      </c>
      <c r="CN1" s="16">
        <v>631.31000000005588</v>
      </c>
      <c r="CO1" s="16">
        <v>939939.15</v>
      </c>
      <c r="CP1" s="16">
        <v>831614.02</v>
      </c>
      <c r="CQ1" s="16">
        <v>647457.44999999995</v>
      </c>
      <c r="CR1" s="16">
        <v>37705.519999999902</v>
      </c>
      <c r="CS1" s="16">
        <v>478.1799999999057</v>
      </c>
      <c r="CT1" s="22">
        <v>1557225.9</v>
      </c>
      <c r="CU1" s="5">
        <v>57210.899999999907</v>
      </c>
      <c r="CV1" s="22">
        <v>-241229.6100000001</v>
      </c>
      <c r="CW1" s="22">
        <v>-540792.08000000007</v>
      </c>
      <c r="CX1" s="22">
        <v>-1496207.3600000001</v>
      </c>
      <c r="CY1" s="5">
        <v>3902.0199999997858</v>
      </c>
      <c r="CZ1" s="22">
        <v>623.83999999978596</v>
      </c>
      <c r="DA1" s="22">
        <v>1468018.8399999999</v>
      </c>
    </row>
    <row r="2" spans="1:105" x14ac:dyDescent="0.2">
      <c r="A2" s="1" t="s">
        <v>0</v>
      </c>
      <c r="B2" s="17">
        <v>20120927</v>
      </c>
      <c r="C2" s="17">
        <v>20120927</v>
      </c>
    </row>
    <row r="3" spans="1:105" x14ac:dyDescent="0.2">
      <c r="A3" t="s">
        <v>1</v>
      </c>
      <c r="B3" s="18" t="s">
        <v>7</v>
      </c>
      <c r="C3" s="18" t="s">
        <v>7</v>
      </c>
    </row>
    <row r="4" spans="1:105" x14ac:dyDescent="0.2">
      <c r="A4" s="2" t="s">
        <v>2</v>
      </c>
      <c r="B4" s="19">
        <v>16.260000000000002</v>
      </c>
      <c r="C4" s="19">
        <v>16.152999999999999</v>
      </c>
    </row>
    <row r="5" spans="1:105" x14ac:dyDescent="0.2">
      <c r="A5" s="3" t="s">
        <v>3</v>
      </c>
      <c r="B5" s="20">
        <v>-3850</v>
      </c>
      <c r="C5" s="20">
        <v>-4167</v>
      </c>
    </row>
    <row r="6" spans="1:105" x14ac:dyDescent="0.2">
      <c r="A6" t="s">
        <v>4</v>
      </c>
      <c r="B6" s="18" t="s">
        <v>8</v>
      </c>
      <c r="C6" s="18" t="s">
        <v>8</v>
      </c>
    </row>
    <row r="7" spans="1:105" x14ac:dyDescent="0.2">
      <c r="A7" s="4" t="s">
        <v>5</v>
      </c>
      <c r="B7" s="21">
        <v>62488.32</v>
      </c>
      <c r="C7" s="21">
        <v>67186.880000000005</v>
      </c>
    </row>
    <row r="8" spans="1:105" s="6" customFormat="1" x14ac:dyDescent="0.2">
      <c r="A8" s="5" t="s">
        <v>6</v>
      </c>
      <c r="B8" s="22">
        <v>815746.44</v>
      </c>
      <c r="C8" s="22">
        <v>882933.32</v>
      </c>
    </row>
    <row r="9" spans="1:105" x14ac:dyDescent="0.2">
      <c r="A9" s="1" t="s">
        <v>0</v>
      </c>
      <c r="D9" s="11">
        <v>20120927</v>
      </c>
      <c r="L9" s="17" t="s">
        <v>13</v>
      </c>
      <c r="M9" s="18"/>
    </row>
    <row r="10" spans="1:105" x14ac:dyDescent="0.2">
      <c r="A10" t="s">
        <v>1</v>
      </c>
      <c r="D10" s="12" t="s">
        <v>11</v>
      </c>
      <c r="L10" s="18" t="s">
        <v>18</v>
      </c>
      <c r="M10" s="18"/>
    </row>
    <row r="11" spans="1:105" x14ac:dyDescent="0.2">
      <c r="A11" s="2" t="s">
        <v>2</v>
      </c>
      <c r="D11" s="13">
        <v>6.12</v>
      </c>
      <c r="L11" s="19">
        <v>6.43</v>
      </c>
      <c r="M11" s="18"/>
    </row>
    <row r="12" spans="1:105" x14ac:dyDescent="0.2">
      <c r="A12" s="3" t="s">
        <v>3</v>
      </c>
      <c r="D12" s="14">
        <v>2400</v>
      </c>
      <c r="L12" s="20">
        <v>-2400</v>
      </c>
      <c r="M12" s="18"/>
    </row>
    <row r="13" spans="1:105" x14ac:dyDescent="0.2">
      <c r="A13" t="s">
        <v>4</v>
      </c>
      <c r="D13" s="12" t="s">
        <v>9</v>
      </c>
      <c r="L13" s="18" t="s">
        <v>19</v>
      </c>
      <c r="M13" s="18"/>
    </row>
    <row r="14" spans="1:105" x14ac:dyDescent="0.2">
      <c r="A14" s="4" t="s">
        <v>5</v>
      </c>
      <c r="D14" s="15">
        <v>-14701.19</v>
      </c>
      <c r="L14" s="21">
        <v>15402.78</v>
      </c>
      <c r="M14" s="18"/>
    </row>
    <row r="15" spans="1:105" s="6" customFormat="1" x14ac:dyDescent="0.2">
      <c r="A15" s="5" t="s">
        <v>6</v>
      </c>
      <c r="D15" s="16">
        <v>868232.13</v>
      </c>
      <c r="L15" s="22">
        <v>-200725.4899999999</v>
      </c>
      <c r="M15" s="23"/>
    </row>
    <row r="16" spans="1:105" x14ac:dyDescent="0.2">
      <c r="A16" s="1" t="s">
        <v>0</v>
      </c>
      <c r="E16" s="11">
        <v>20120927</v>
      </c>
      <c r="G16" s="11" t="s">
        <v>14</v>
      </c>
      <c r="H16" s="11" t="s">
        <v>16</v>
      </c>
      <c r="I16" s="11" t="s">
        <v>13</v>
      </c>
      <c r="J16" s="17" t="s">
        <v>13</v>
      </c>
      <c r="K16" s="11" t="s">
        <v>13</v>
      </c>
      <c r="L16" s="18"/>
      <c r="M16" s="17" t="s">
        <v>13</v>
      </c>
      <c r="P16" s="17" t="s">
        <v>21</v>
      </c>
      <c r="Q16" s="11" t="s">
        <v>26</v>
      </c>
      <c r="T16" s="11" t="s">
        <v>31</v>
      </c>
      <c r="U16" s="11" t="s">
        <v>34</v>
      </c>
      <c r="V16" s="17" t="s">
        <v>34</v>
      </c>
      <c r="X16" s="12"/>
      <c r="Y16" s="12"/>
      <c r="Z16" s="11" t="s">
        <v>33</v>
      </c>
      <c r="AA16" s="11" t="s">
        <v>39</v>
      </c>
      <c r="AB16" s="11" t="s">
        <v>39</v>
      </c>
      <c r="AF16" s="17" t="s">
        <v>38</v>
      </c>
      <c r="AP16" s="12"/>
      <c r="AQ16" s="11" t="s">
        <v>46</v>
      </c>
      <c r="AR16" s="11" t="s">
        <v>46</v>
      </c>
      <c r="AS16" s="11" t="s">
        <v>46</v>
      </c>
      <c r="AT16" s="12"/>
      <c r="AU16" s="12"/>
      <c r="AV16" s="11" t="s">
        <v>47</v>
      </c>
      <c r="AW16" s="17" t="s">
        <v>47</v>
      </c>
      <c r="BB16" s="11" t="s">
        <v>49</v>
      </c>
      <c r="BC16" s="11" t="s">
        <v>49</v>
      </c>
      <c r="BE16" s="17" t="s">
        <v>52</v>
      </c>
    </row>
    <row r="17" spans="1:103" x14ac:dyDescent="0.2">
      <c r="A17" t="s">
        <v>1</v>
      </c>
      <c r="E17" s="12" t="s">
        <v>12</v>
      </c>
      <c r="G17" s="12" t="s">
        <v>12</v>
      </c>
      <c r="H17" s="12" t="s">
        <v>12</v>
      </c>
      <c r="I17" s="12" t="s">
        <v>12</v>
      </c>
      <c r="J17" s="18" t="s">
        <v>12</v>
      </c>
      <c r="K17" s="12" t="s">
        <v>12</v>
      </c>
      <c r="L17" s="18"/>
      <c r="M17" s="18" t="s">
        <v>12</v>
      </c>
      <c r="P17" s="18" t="s">
        <v>23</v>
      </c>
      <c r="Q17" s="12" t="s">
        <v>28</v>
      </c>
      <c r="T17" s="12" t="s">
        <v>28</v>
      </c>
      <c r="U17" s="12" t="s">
        <v>28</v>
      </c>
      <c r="V17" s="18" t="s">
        <v>28</v>
      </c>
      <c r="X17" s="12"/>
      <c r="Y17" s="12"/>
      <c r="Z17" s="12" t="s">
        <v>28</v>
      </c>
      <c r="AA17" s="12" t="s">
        <v>28</v>
      </c>
      <c r="AB17" s="12" t="s">
        <v>28</v>
      </c>
      <c r="AF17" s="18" t="s">
        <v>42</v>
      </c>
      <c r="AP17" s="12"/>
      <c r="AQ17" s="12" t="s">
        <v>42</v>
      </c>
      <c r="AR17" s="12" t="s">
        <v>42</v>
      </c>
      <c r="AS17" s="12" t="s">
        <v>42</v>
      </c>
      <c r="AT17" s="12"/>
      <c r="AU17" s="12"/>
      <c r="AV17" s="12" t="s">
        <v>42</v>
      </c>
      <c r="AW17" s="18" t="s">
        <v>42</v>
      </c>
      <c r="BB17" s="12" t="s">
        <v>28</v>
      </c>
      <c r="BC17" s="12" t="s">
        <v>28</v>
      </c>
      <c r="BE17" s="18" t="s">
        <v>28</v>
      </c>
    </row>
    <row r="18" spans="1:103" x14ac:dyDescent="0.2">
      <c r="A18" s="2" t="s">
        <v>2</v>
      </c>
      <c r="E18" s="13">
        <v>14.65</v>
      </c>
      <c r="G18" s="13">
        <v>14.62</v>
      </c>
      <c r="H18" s="13">
        <v>14.52</v>
      </c>
      <c r="I18" s="13">
        <v>14.53</v>
      </c>
      <c r="J18" s="19">
        <v>14.762</v>
      </c>
      <c r="K18" s="13">
        <v>14.53</v>
      </c>
      <c r="L18" s="18"/>
      <c r="M18" s="19">
        <v>14.84</v>
      </c>
      <c r="P18" s="19">
        <v>15.282999999999999</v>
      </c>
      <c r="Q18" s="13">
        <v>14.99</v>
      </c>
      <c r="T18" s="13">
        <v>14.63</v>
      </c>
      <c r="U18" s="13">
        <v>14.69</v>
      </c>
      <c r="V18" s="19">
        <v>15.19</v>
      </c>
      <c r="X18" s="12"/>
      <c r="Y18" s="12"/>
      <c r="Z18" s="13">
        <v>15.4</v>
      </c>
      <c r="AA18" s="13">
        <v>15.62</v>
      </c>
      <c r="AB18" s="13">
        <v>15.87</v>
      </c>
      <c r="AF18" s="19">
        <v>18.260000000000002</v>
      </c>
      <c r="AP18" s="12"/>
      <c r="AQ18" s="13">
        <v>18.78</v>
      </c>
      <c r="AR18" s="13">
        <v>19.015999999999998</v>
      </c>
      <c r="AS18" s="13">
        <v>19.02</v>
      </c>
      <c r="AT18" s="12"/>
      <c r="AU18" s="12"/>
      <c r="AV18" s="13">
        <v>17.8</v>
      </c>
      <c r="AW18" s="19">
        <v>19.222000000000001</v>
      </c>
      <c r="BB18" s="13">
        <v>18.850000000000001</v>
      </c>
      <c r="BC18" s="13">
        <v>18.399999999999999</v>
      </c>
      <c r="BE18" s="19">
        <v>18.48</v>
      </c>
    </row>
    <row r="19" spans="1:103" x14ac:dyDescent="0.2">
      <c r="A19" s="3" t="s">
        <v>3</v>
      </c>
      <c r="E19" s="14">
        <v>20400</v>
      </c>
      <c r="G19" s="14">
        <v>13600</v>
      </c>
      <c r="H19" s="14">
        <v>13700</v>
      </c>
      <c r="I19" s="14">
        <v>11600</v>
      </c>
      <c r="J19" s="20">
        <v>-19600</v>
      </c>
      <c r="K19" s="14">
        <v>500</v>
      </c>
      <c r="L19" s="18"/>
      <c r="M19" s="20">
        <v>-800</v>
      </c>
      <c r="P19" s="20">
        <v>-39400</v>
      </c>
      <c r="Q19" s="14">
        <v>20000</v>
      </c>
      <c r="T19" s="14">
        <v>7200</v>
      </c>
      <c r="U19" s="14">
        <v>34400</v>
      </c>
      <c r="V19" s="20">
        <v>-20000</v>
      </c>
      <c r="X19" s="12"/>
      <c r="Y19" s="12"/>
      <c r="Z19" s="14">
        <v>14200</v>
      </c>
      <c r="AA19" s="14">
        <v>4300</v>
      </c>
      <c r="AB19" s="14">
        <v>200</v>
      </c>
      <c r="AF19" s="20">
        <v>-60300</v>
      </c>
      <c r="AP19" s="12"/>
      <c r="AQ19" s="14">
        <v>600</v>
      </c>
      <c r="AR19" s="14">
        <v>32920</v>
      </c>
      <c r="AS19" s="14">
        <v>21100</v>
      </c>
      <c r="AT19" s="12"/>
      <c r="AU19" s="12"/>
      <c r="AV19" s="14">
        <v>100</v>
      </c>
      <c r="AW19" s="20">
        <v>-54620</v>
      </c>
      <c r="BB19" s="14">
        <v>12079</v>
      </c>
      <c r="BC19" s="14">
        <v>16300</v>
      </c>
      <c r="BE19" s="20">
        <v>-28479</v>
      </c>
    </row>
    <row r="20" spans="1:103" x14ac:dyDescent="0.2">
      <c r="A20" t="s">
        <v>4</v>
      </c>
      <c r="E20" s="12" t="s">
        <v>9</v>
      </c>
      <c r="G20" s="12" t="s">
        <v>9</v>
      </c>
      <c r="H20" s="12" t="s">
        <v>9</v>
      </c>
      <c r="I20" s="12" t="s">
        <v>9</v>
      </c>
      <c r="J20" s="18" t="s">
        <v>17</v>
      </c>
      <c r="K20" s="12" t="s">
        <v>9</v>
      </c>
      <c r="L20" s="18"/>
      <c r="M20" s="18" t="s">
        <v>19</v>
      </c>
      <c r="P20" s="18" t="s">
        <v>19</v>
      </c>
      <c r="Q20" s="12" t="s">
        <v>29</v>
      </c>
      <c r="T20" s="12" t="s">
        <v>29</v>
      </c>
      <c r="U20" s="12" t="s">
        <v>29</v>
      </c>
      <c r="V20" s="18" t="s">
        <v>19</v>
      </c>
      <c r="X20" s="12"/>
      <c r="Y20" s="12"/>
      <c r="Z20" s="12" t="s">
        <v>29</v>
      </c>
      <c r="AA20" s="12" t="s">
        <v>29</v>
      </c>
      <c r="AB20" s="12" t="s">
        <v>29</v>
      </c>
      <c r="AF20" s="18" t="s">
        <v>19</v>
      </c>
      <c r="AP20" s="12"/>
      <c r="AQ20" s="12" t="s">
        <v>29</v>
      </c>
      <c r="AR20" s="12" t="s">
        <v>29</v>
      </c>
      <c r="AS20" s="12" t="s">
        <v>29</v>
      </c>
      <c r="AT20" s="12"/>
      <c r="AU20" s="12"/>
      <c r="AV20" s="12" t="s">
        <v>29</v>
      </c>
      <c r="AW20" s="18" t="s">
        <v>19</v>
      </c>
      <c r="BB20" s="12" t="s">
        <v>29</v>
      </c>
      <c r="BC20" s="12" t="s">
        <v>29</v>
      </c>
      <c r="BE20" s="18" t="s">
        <v>19</v>
      </c>
    </row>
    <row r="21" spans="1:103" x14ac:dyDescent="0.2">
      <c r="A21" s="4" t="s">
        <v>5</v>
      </c>
      <c r="E21" s="15">
        <v>-299108.33</v>
      </c>
      <c r="G21" s="15">
        <v>-198999.23</v>
      </c>
      <c r="H21" s="15">
        <v>-199091.36</v>
      </c>
      <c r="I21" s="15">
        <v>-168689.8</v>
      </c>
      <c r="J21" s="21">
        <v>288804.43</v>
      </c>
      <c r="K21" s="15">
        <v>-7271.11</v>
      </c>
      <c r="L21" s="18"/>
      <c r="M21" s="21">
        <v>11850.14</v>
      </c>
      <c r="P21" s="21">
        <v>601047.49</v>
      </c>
      <c r="Q21" s="15">
        <v>-300051.84000000003</v>
      </c>
      <c r="T21" s="15">
        <v>-105424.59</v>
      </c>
      <c r="U21" s="15">
        <v>-505760.91</v>
      </c>
      <c r="V21" s="21">
        <v>303241.15999999997</v>
      </c>
      <c r="X21" s="12"/>
      <c r="Y21" s="12"/>
      <c r="Z21" s="15">
        <v>-218863.46</v>
      </c>
      <c r="AA21" s="15">
        <v>-67222.31</v>
      </c>
      <c r="AB21" s="15">
        <v>-3179.12</v>
      </c>
      <c r="AF21" s="21">
        <v>1099059.8999999999</v>
      </c>
      <c r="AP21" s="12"/>
      <c r="AQ21" s="15">
        <v>-11277.37</v>
      </c>
      <c r="AR21" s="15">
        <v>-626515.94999999995</v>
      </c>
      <c r="AS21" s="15">
        <v>-401655.72</v>
      </c>
      <c r="AT21" s="12"/>
      <c r="AU21" s="12"/>
      <c r="AV21" s="15">
        <v>-1785.06</v>
      </c>
      <c r="AW21" s="21">
        <v>1047958.84</v>
      </c>
      <c r="BB21" s="15">
        <v>-227878.55</v>
      </c>
      <c r="BC21" s="15">
        <v>-300169.71999999997</v>
      </c>
      <c r="BE21" s="21">
        <v>525328.41</v>
      </c>
    </row>
    <row r="22" spans="1:103" s="6" customFormat="1" x14ac:dyDescent="0.2">
      <c r="A22" s="5" t="s">
        <v>6</v>
      </c>
      <c r="E22" s="16">
        <v>569123.80000000005</v>
      </c>
      <c r="G22" s="16">
        <v>-129880.42999999996</v>
      </c>
      <c r="H22" s="16">
        <v>-328971.78999999992</v>
      </c>
      <c r="I22" s="16">
        <v>-497661.58999999991</v>
      </c>
      <c r="J22" s="22">
        <v>-208857.15999999992</v>
      </c>
      <c r="K22" s="16">
        <v>-216128.2699999999</v>
      </c>
      <c r="L22" s="23"/>
      <c r="M22" s="22">
        <v>-188875.34999999992</v>
      </c>
      <c r="P22" s="22">
        <v>612512.92000000016</v>
      </c>
      <c r="Q22" s="16">
        <v>312461.08000000013</v>
      </c>
      <c r="T22" s="16">
        <v>-92895.509999999922</v>
      </c>
      <c r="U22" s="16">
        <v>-598656.41999999993</v>
      </c>
      <c r="V22" s="22">
        <v>-295415.25999999995</v>
      </c>
      <c r="X22" s="24"/>
      <c r="Y22" s="24"/>
      <c r="Z22" s="16">
        <v>-218288.13999999998</v>
      </c>
      <c r="AA22" s="16">
        <v>-285510.44999999995</v>
      </c>
      <c r="AB22" s="16">
        <v>-288689.56999999995</v>
      </c>
      <c r="AF22" s="22">
        <v>1101797.44</v>
      </c>
      <c r="AP22" s="24"/>
      <c r="AQ22" s="16">
        <v>47064.76</v>
      </c>
      <c r="AR22" s="16">
        <v>-579451.18999999994</v>
      </c>
      <c r="AS22" s="16">
        <v>-981106.90999999992</v>
      </c>
      <c r="AT22" s="24"/>
      <c r="AU22" s="24"/>
      <c r="AV22" s="16">
        <v>1696.500000000085</v>
      </c>
      <c r="AW22" s="22">
        <v>1049655.3400000001</v>
      </c>
      <c r="BB22" s="16">
        <v>-184149.93999999989</v>
      </c>
      <c r="BC22" s="16">
        <v>-484319.65999999986</v>
      </c>
      <c r="BE22" s="22">
        <v>741109.8600000001</v>
      </c>
    </row>
    <row r="23" spans="1:103" x14ac:dyDescent="0.2">
      <c r="A23" s="1" t="s">
        <v>0</v>
      </c>
      <c r="F23" s="1">
        <v>20120927</v>
      </c>
      <c r="N23" s="1" t="s">
        <v>13</v>
      </c>
      <c r="O23" s="1" t="s">
        <v>13</v>
      </c>
      <c r="R23" s="1" t="s">
        <v>20</v>
      </c>
      <c r="S23" s="1" t="s">
        <v>20</v>
      </c>
      <c r="W23" s="1" t="s">
        <v>31</v>
      </c>
      <c r="X23" s="12"/>
      <c r="Y23" s="12"/>
      <c r="Z23" s="12"/>
      <c r="AA23" s="12"/>
      <c r="AB23" s="12"/>
      <c r="AG23" s="1" t="s">
        <v>40</v>
      </c>
      <c r="AK23" s="1" t="s">
        <v>43</v>
      </c>
      <c r="AP23" s="1" t="s">
        <v>45</v>
      </c>
      <c r="AT23" s="1" t="s">
        <v>46</v>
      </c>
      <c r="AX23" s="1" t="s">
        <v>47</v>
      </c>
      <c r="BD23" s="1" t="s">
        <v>49</v>
      </c>
      <c r="BO23" s="1" t="s">
        <v>53</v>
      </c>
      <c r="BT23" s="1" t="s">
        <v>54</v>
      </c>
      <c r="BX23" s="1" t="s">
        <v>55</v>
      </c>
      <c r="BY23" s="1" t="s">
        <v>55</v>
      </c>
      <c r="CB23" s="1" t="s">
        <v>57</v>
      </c>
      <c r="CC23" s="1" t="s">
        <v>57</v>
      </c>
      <c r="CE23" s="1" t="s">
        <v>57</v>
      </c>
      <c r="CJ23" s="1" t="s">
        <v>63</v>
      </c>
      <c r="CU23" s="1" t="s">
        <v>71</v>
      </c>
      <c r="CY23" s="1" t="s">
        <v>72</v>
      </c>
    </row>
    <row r="24" spans="1:103" x14ac:dyDescent="0.2">
      <c r="A24" t="s">
        <v>1</v>
      </c>
      <c r="F24" t="s">
        <v>10</v>
      </c>
      <c r="N24" t="s">
        <v>10</v>
      </c>
      <c r="O24" t="s">
        <v>22</v>
      </c>
      <c r="R24" t="s">
        <v>27</v>
      </c>
      <c r="S24" t="s">
        <v>10</v>
      </c>
      <c r="W24" t="s">
        <v>35</v>
      </c>
      <c r="X24" s="12"/>
      <c r="Y24" s="12"/>
      <c r="Z24" s="12"/>
      <c r="AA24" s="12"/>
      <c r="AB24" s="12"/>
      <c r="AG24" t="s">
        <v>41</v>
      </c>
      <c r="AK24" t="s">
        <v>41</v>
      </c>
      <c r="AP24" t="s">
        <v>41</v>
      </c>
      <c r="AT24" t="s">
        <v>41</v>
      </c>
      <c r="AX24" t="s">
        <v>41</v>
      </c>
      <c r="BD24" t="s">
        <v>41</v>
      </c>
      <c r="BO24" t="s">
        <v>41</v>
      </c>
      <c r="BT24" t="s">
        <v>41</v>
      </c>
      <c r="BX24" t="s">
        <v>58</v>
      </c>
      <c r="BY24" t="s">
        <v>41</v>
      </c>
      <c r="CB24" t="s">
        <v>41</v>
      </c>
      <c r="CC24" t="s">
        <v>41</v>
      </c>
      <c r="CE24" t="s">
        <v>58</v>
      </c>
      <c r="CJ24" t="s">
        <v>41</v>
      </c>
      <c r="CU24" t="s">
        <v>41</v>
      </c>
      <c r="CY24" t="s">
        <v>41</v>
      </c>
    </row>
    <row r="25" spans="1:103" x14ac:dyDescent="0.2">
      <c r="A25" s="2" t="s">
        <v>2</v>
      </c>
      <c r="F25" s="2">
        <v>25.4</v>
      </c>
      <c r="N25" s="2">
        <v>25.4</v>
      </c>
      <c r="O25" s="2">
        <v>2.2200000000000002</v>
      </c>
      <c r="R25" s="2">
        <v>2.2200000000000002</v>
      </c>
      <c r="S25" s="2">
        <v>3.9649999999999999</v>
      </c>
      <c r="W25" s="2">
        <v>3.9649999999999999</v>
      </c>
      <c r="X25" s="12"/>
      <c r="Y25" s="12"/>
      <c r="Z25" s="12"/>
      <c r="AA25" s="12"/>
      <c r="AB25" s="12"/>
      <c r="AG25" s="2">
        <v>2.2000000000000002</v>
      </c>
      <c r="AK25" s="2">
        <v>2.2000000000000002</v>
      </c>
      <c r="AP25" s="2">
        <v>2.9950000000000001</v>
      </c>
      <c r="AT25" s="2">
        <v>2.9950000000000001</v>
      </c>
      <c r="AX25" s="2">
        <v>5.2</v>
      </c>
      <c r="BD25" s="2">
        <v>5.2</v>
      </c>
      <c r="BO25" s="2">
        <v>1.9850000000000001</v>
      </c>
      <c r="BT25" s="2">
        <v>1.9850000000000001</v>
      </c>
      <c r="BX25" s="2">
        <v>7.0519999999999996</v>
      </c>
      <c r="BY25" s="2">
        <v>6.3049999999999997</v>
      </c>
      <c r="CB25" s="2">
        <v>6.3049999999999997</v>
      </c>
      <c r="CC25" s="2">
        <v>6.2050000000000001</v>
      </c>
      <c r="CE25" s="2">
        <v>7.0519999999999996</v>
      </c>
      <c r="CJ25" s="2">
        <v>6.2050000000000001</v>
      </c>
      <c r="CU25" s="2">
        <v>2.625</v>
      </c>
      <c r="CY25" s="2">
        <v>2.625</v>
      </c>
    </row>
    <row r="26" spans="1:103" x14ac:dyDescent="0.2">
      <c r="A26" s="3" t="s">
        <v>3</v>
      </c>
      <c r="F26" s="3">
        <v>5000</v>
      </c>
      <c r="N26" s="3">
        <v>-5000</v>
      </c>
      <c r="O26" s="3">
        <v>3000</v>
      </c>
      <c r="R26" s="3">
        <v>-3000</v>
      </c>
      <c r="S26" s="3">
        <v>6000</v>
      </c>
      <c r="W26" s="3">
        <v>-6000</v>
      </c>
      <c r="X26" s="12"/>
      <c r="Y26" s="12"/>
      <c r="Z26" s="12"/>
      <c r="AA26" s="12"/>
      <c r="AB26" s="12"/>
      <c r="AG26" s="3">
        <v>10000</v>
      </c>
      <c r="AK26" s="3">
        <v>-10000</v>
      </c>
      <c r="AP26" s="3">
        <v>9000</v>
      </c>
      <c r="AT26" s="3">
        <v>-9000</v>
      </c>
      <c r="AX26" s="3">
        <v>7000</v>
      </c>
      <c r="BD26" s="3">
        <v>-7000</v>
      </c>
      <c r="BO26" s="3">
        <v>11000</v>
      </c>
      <c r="BT26" s="3">
        <v>-11000</v>
      </c>
      <c r="BX26" s="3">
        <v>330</v>
      </c>
      <c r="BY26" s="3">
        <v>11000</v>
      </c>
      <c r="CB26" s="3">
        <v>-11000</v>
      </c>
      <c r="CC26" s="3">
        <v>5000</v>
      </c>
      <c r="CE26" s="3">
        <v>-330</v>
      </c>
      <c r="CJ26" s="3">
        <v>-5000</v>
      </c>
      <c r="CU26" s="3">
        <v>15000</v>
      </c>
      <c r="CY26" s="3">
        <v>-15000</v>
      </c>
    </row>
    <row r="27" spans="1:103" x14ac:dyDescent="0.2">
      <c r="A27" t="s">
        <v>4</v>
      </c>
      <c r="F27" t="s">
        <v>15</v>
      </c>
      <c r="N27" t="s">
        <v>24</v>
      </c>
      <c r="O27" t="s">
        <v>25</v>
      </c>
      <c r="R27" t="s">
        <v>30</v>
      </c>
      <c r="S27" t="s">
        <v>25</v>
      </c>
      <c r="W27" t="s">
        <v>30</v>
      </c>
      <c r="X27" s="12"/>
      <c r="Y27" s="12"/>
      <c r="Z27" s="12"/>
      <c r="AA27" s="12"/>
      <c r="AB27" s="12"/>
      <c r="AG27" t="s">
        <v>25</v>
      </c>
      <c r="AK27" t="s">
        <v>30</v>
      </c>
      <c r="AP27" t="s">
        <v>25</v>
      </c>
      <c r="AT27" t="s">
        <v>30</v>
      </c>
      <c r="AX27" t="s">
        <v>25</v>
      </c>
      <c r="BD27" t="s">
        <v>30</v>
      </c>
      <c r="BO27" t="s">
        <v>25</v>
      </c>
      <c r="BT27" t="s">
        <v>30</v>
      </c>
      <c r="BX27" t="s">
        <v>60</v>
      </c>
      <c r="BY27" t="s">
        <v>61</v>
      </c>
      <c r="CB27" t="s">
        <v>30</v>
      </c>
      <c r="CC27" t="s">
        <v>61</v>
      </c>
      <c r="CE27" t="s">
        <v>65</v>
      </c>
      <c r="CJ27" t="s">
        <v>30</v>
      </c>
      <c r="CU27" t="s">
        <v>61</v>
      </c>
      <c r="CY27" t="s">
        <v>30</v>
      </c>
    </row>
    <row r="28" spans="1:103" x14ac:dyDescent="0.2">
      <c r="A28" s="4" t="s">
        <v>5</v>
      </c>
      <c r="F28" s="4">
        <v>-500005</v>
      </c>
      <c r="N28" s="4">
        <v>500352.78</v>
      </c>
      <c r="O28" s="4">
        <v>-300012</v>
      </c>
      <c r="R28" s="4">
        <v>300074</v>
      </c>
      <c r="S28" s="4">
        <v>-600006</v>
      </c>
      <c r="W28" s="4">
        <v>600066.07999999996</v>
      </c>
      <c r="X28" s="12"/>
      <c r="Y28" s="12"/>
      <c r="Z28" s="12"/>
      <c r="AA28" s="12"/>
      <c r="AB28" s="12"/>
      <c r="AG28" s="4">
        <v>-1000010</v>
      </c>
      <c r="AK28" s="4">
        <v>1000061.11</v>
      </c>
      <c r="AP28" s="4">
        <v>-900009</v>
      </c>
      <c r="AT28" s="4">
        <v>900074.87</v>
      </c>
      <c r="AX28" s="4">
        <v>-700007</v>
      </c>
      <c r="BD28" s="4">
        <v>700101.11</v>
      </c>
      <c r="BO28" s="4">
        <v>-1100011</v>
      </c>
      <c r="BT28" s="4">
        <v>1100060.6499999999</v>
      </c>
      <c r="BX28" s="4">
        <v>-33000.33</v>
      </c>
      <c r="BY28" s="4">
        <v>-1100011</v>
      </c>
      <c r="CB28" s="4">
        <v>1100192.6499999999</v>
      </c>
      <c r="CC28" s="4">
        <v>-500005</v>
      </c>
      <c r="CE28" s="4">
        <v>33006.46</v>
      </c>
      <c r="CJ28" s="4">
        <v>500086.18</v>
      </c>
      <c r="CU28" s="4">
        <v>-1500015</v>
      </c>
      <c r="CY28" s="4">
        <v>1500109.38</v>
      </c>
    </row>
    <row r="29" spans="1:103" s="9" customFormat="1" x14ac:dyDescent="0.2">
      <c r="A29" s="8" t="s">
        <v>6</v>
      </c>
      <c r="F29" s="10">
        <v>69118.800000000047</v>
      </c>
      <c r="N29" s="5">
        <v>311477.43000000011</v>
      </c>
      <c r="O29" s="5">
        <v>11465.430000000109</v>
      </c>
      <c r="R29" s="5">
        <v>612535.08000000007</v>
      </c>
      <c r="S29" s="5">
        <v>12529.080000000075</v>
      </c>
      <c r="W29" s="5">
        <v>304650.82</v>
      </c>
      <c r="X29" s="25"/>
      <c r="Y29" s="25"/>
      <c r="Z29" s="25"/>
      <c r="AA29" s="25"/>
      <c r="AB29" s="25"/>
      <c r="AG29" s="5">
        <v>101787.43999999994</v>
      </c>
      <c r="AK29" s="5">
        <v>86166.660000000033</v>
      </c>
      <c r="AP29" s="5">
        <v>58342.130000000005</v>
      </c>
      <c r="AT29" s="5">
        <v>-81032.039999999921</v>
      </c>
      <c r="AX29" s="5">
        <v>349648.34000000008</v>
      </c>
      <c r="BD29" s="5">
        <v>215781.45000000013</v>
      </c>
      <c r="BO29" s="5">
        <v>79707.450000000186</v>
      </c>
      <c r="BT29" s="5">
        <v>3042.910000000149</v>
      </c>
      <c r="BX29" s="5">
        <v>1102744.9100000001</v>
      </c>
      <c r="BY29" s="5">
        <v>2733.910000000149</v>
      </c>
      <c r="CB29" s="5">
        <v>503197.52</v>
      </c>
      <c r="CC29" s="5">
        <v>3192.5200000000186</v>
      </c>
      <c r="CE29" s="5">
        <v>38791.380000000019</v>
      </c>
      <c r="CJ29" s="5">
        <v>2803.5600000000559</v>
      </c>
      <c r="CU29" s="5">
        <v>57210.899999999907</v>
      </c>
      <c r="CY29" s="5">
        <v>3902.0199999997858</v>
      </c>
    </row>
    <row r="30" spans="1:103" x14ac:dyDescent="0.2">
      <c r="A30" s="1" t="s">
        <v>0</v>
      </c>
      <c r="X30" s="11" t="s">
        <v>31</v>
      </c>
      <c r="Y30" s="12"/>
      <c r="Z30" s="12"/>
      <c r="AA30" s="12"/>
      <c r="AB30" s="12"/>
      <c r="AC30" s="17" t="s">
        <v>33</v>
      </c>
      <c r="AD30" s="17" t="s">
        <v>33</v>
      </c>
      <c r="AE30" s="18"/>
    </row>
    <row r="31" spans="1:103" s="7" customFormat="1" x14ac:dyDescent="0.2">
      <c r="A31" s="7" t="s">
        <v>1</v>
      </c>
      <c r="X31" s="12" t="s">
        <v>36</v>
      </c>
      <c r="Y31" s="26"/>
      <c r="Z31" s="26"/>
      <c r="AA31" s="26"/>
      <c r="AB31" s="26"/>
      <c r="AC31" s="18" t="s">
        <v>36</v>
      </c>
      <c r="AD31" s="18" t="s">
        <v>36</v>
      </c>
      <c r="AE31" s="27"/>
    </row>
    <row r="32" spans="1:103" x14ac:dyDescent="0.2">
      <c r="A32" s="2" t="s">
        <v>2</v>
      </c>
      <c r="X32" s="13">
        <v>15.26</v>
      </c>
      <c r="Y32" s="12"/>
      <c r="Z32" s="12"/>
      <c r="AA32" s="12"/>
      <c r="AB32" s="12"/>
      <c r="AC32" s="19">
        <v>14.67</v>
      </c>
      <c r="AD32" s="19">
        <v>14.59</v>
      </c>
      <c r="AE32" s="18"/>
    </row>
    <row r="33" spans="1:47" x14ac:dyDescent="0.2">
      <c r="A33" s="3" t="s">
        <v>3</v>
      </c>
      <c r="X33" s="14">
        <v>19700</v>
      </c>
      <c r="Y33" s="12"/>
      <c r="Z33" s="12"/>
      <c r="AA33" s="12"/>
      <c r="AB33" s="12"/>
      <c r="AC33" s="20">
        <v>-15400</v>
      </c>
      <c r="AD33" s="20">
        <v>-4300</v>
      </c>
      <c r="AE33" s="18"/>
    </row>
    <row r="34" spans="1:47" x14ac:dyDescent="0.2">
      <c r="A34" t="s">
        <v>4</v>
      </c>
      <c r="X34" s="12" t="s">
        <v>29</v>
      </c>
      <c r="Y34" s="12"/>
      <c r="Z34" s="12"/>
      <c r="AA34" s="12"/>
      <c r="AB34" s="12"/>
      <c r="AC34" s="18" t="s">
        <v>19</v>
      </c>
      <c r="AD34" s="18" t="s">
        <v>19</v>
      </c>
      <c r="AE34" s="18"/>
    </row>
    <row r="35" spans="1:47" x14ac:dyDescent="0.2">
      <c r="A35" s="4" t="s">
        <v>5</v>
      </c>
      <c r="X35" s="15">
        <v>-300862.5</v>
      </c>
      <c r="Y35" s="12"/>
      <c r="Z35" s="12"/>
      <c r="AA35" s="12"/>
      <c r="AB35" s="12"/>
      <c r="AC35" s="21">
        <v>225511.34</v>
      </c>
      <c r="AD35" s="21">
        <v>62624.07</v>
      </c>
      <c r="AE35" s="18"/>
    </row>
    <row r="36" spans="1:47" s="6" customFormat="1" x14ac:dyDescent="0.2">
      <c r="A36" s="5" t="s">
        <v>6</v>
      </c>
      <c r="X36" s="16">
        <v>3788.320000000007</v>
      </c>
      <c r="Y36" s="24"/>
      <c r="Z36" s="24"/>
      <c r="AA36" s="24"/>
      <c r="AB36" s="24"/>
      <c r="AC36" s="22">
        <v>-63178.229999999952</v>
      </c>
      <c r="AD36" s="22">
        <v>-554.15999999995256</v>
      </c>
      <c r="AE36" s="23"/>
    </row>
    <row r="37" spans="1:47" x14ac:dyDescent="0.2">
      <c r="A37" s="1" t="s">
        <v>0</v>
      </c>
      <c r="X37" s="12"/>
      <c r="Y37" s="11" t="s">
        <v>32</v>
      </c>
      <c r="Z37" s="12"/>
      <c r="AA37" s="12"/>
      <c r="AB37" s="12"/>
      <c r="AC37" s="18"/>
      <c r="AD37" s="18"/>
      <c r="AE37" s="17" t="s">
        <v>33</v>
      </c>
    </row>
    <row r="38" spans="1:47" x14ac:dyDescent="0.2">
      <c r="A38" t="s">
        <v>1</v>
      </c>
      <c r="X38" s="12"/>
      <c r="Y38" s="12" t="s">
        <v>37</v>
      </c>
      <c r="Z38" s="12"/>
      <c r="AA38" s="12"/>
      <c r="AB38" s="12"/>
      <c r="AC38" s="18"/>
      <c r="AD38" s="18"/>
      <c r="AE38" s="18" t="s">
        <v>37</v>
      </c>
    </row>
    <row r="39" spans="1:47" x14ac:dyDescent="0.2">
      <c r="A39" s="2" t="s">
        <v>2</v>
      </c>
      <c r="X39" s="12"/>
      <c r="Y39" s="13">
        <v>8.02</v>
      </c>
      <c r="Z39" s="12"/>
      <c r="AA39" s="12"/>
      <c r="AB39" s="12"/>
      <c r="AC39" s="18"/>
      <c r="AD39" s="18"/>
      <c r="AE39" s="19">
        <v>8.25</v>
      </c>
    </row>
    <row r="40" spans="1:47" x14ac:dyDescent="0.2">
      <c r="A40" s="3" t="s">
        <v>3</v>
      </c>
      <c r="X40" s="12"/>
      <c r="Y40" s="14">
        <v>400</v>
      </c>
      <c r="Z40" s="12"/>
      <c r="AA40" s="12"/>
      <c r="AB40" s="12"/>
      <c r="AC40" s="18"/>
      <c r="AD40" s="18"/>
      <c r="AE40" s="20">
        <v>-400</v>
      </c>
    </row>
    <row r="41" spans="1:47" x14ac:dyDescent="0.2">
      <c r="A41" t="s">
        <v>4</v>
      </c>
      <c r="X41" s="12"/>
      <c r="Y41" s="12" t="s">
        <v>29</v>
      </c>
      <c r="Z41" s="12"/>
      <c r="AA41" s="12"/>
      <c r="AB41" s="12"/>
      <c r="AC41" s="18"/>
      <c r="AD41" s="18"/>
      <c r="AE41" s="18" t="s">
        <v>19</v>
      </c>
    </row>
    <row r="42" spans="1:47" x14ac:dyDescent="0.2">
      <c r="A42" s="4" t="s">
        <v>5</v>
      </c>
      <c r="X42" s="12"/>
      <c r="Y42" s="15">
        <v>-3213</v>
      </c>
      <c r="Z42" s="12"/>
      <c r="AA42" s="12"/>
      <c r="AB42" s="12"/>
      <c r="AC42" s="18"/>
      <c r="AD42" s="18"/>
      <c r="AE42" s="21">
        <v>3291.7</v>
      </c>
    </row>
    <row r="43" spans="1:47" s="6" customFormat="1" x14ac:dyDescent="0.2">
      <c r="A43" s="5" t="s">
        <v>6</v>
      </c>
      <c r="X43" s="24"/>
      <c r="Y43" s="16">
        <v>575.32000000000698</v>
      </c>
      <c r="Z43" s="24"/>
      <c r="AA43" s="24"/>
      <c r="AB43" s="24"/>
      <c r="AC43" s="23"/>
      <c r="AD43" s="23"/>
      <c r="AE43" s="22">
        <v>2737.5400000000473</v>
      </c>
    </row>
    <row r="44" spans="1:47" x14ac:dyDescent="0.2">
      <c r="A44" s="1" t="s">
        <v>0</v>
      </c>
      <c r="AH44" s="11" t="s">
        <v>43</v>
      </c>
      <c r="AI44" s="11" t="s">
        <v>43</v>
      </c>
      <c r="AJ44" s="11" t="s">
        <v>43</v>
      </c>
      <c r="AK44" s="12"/>
      <c r="AL44" s="11" t="s">
        <v>45</v>
      </c>
      <c r="AM44" s="17" t="s">
        <v>45</v>
      </c>
      <c r="AN44" s="17" t="s">
        <v>45</v>
      </c>
      <c r="AO44" s="17" t="s">
        <v>45</v>
      </c>
      <c r="AU44" s="17" t="s">
        <v>46</v>
      </c>
    </row>
    <row r="45" spans="1:47" x14ac:dyDescent="0.2">
      <c r="A45" t="s">
        <v>1</v>
      </c>
      <c r="AH45" s="12" t="s">
        <v>44</v>
      </c>
      <c r="AI45" s="12" t="s">
        <v>44</v>
      </c>
      <c r="AJ45" s="12" t="s">
        <v>44</v>
      </c>
      <c r="AK45" s="12"/>
      <c r="AL45" s="12" t="s">
        <v>44</v>
      </c>
      <c r="AM45" s="18" t="s">
        <v>44</v>
      </c>
      <c r="AN45" s="18" t="s">
        <v>44</v>
      </c>
      <c r="AO45" s="18" t="s">
        <v>44</v>
      </c>
      <c r="AU45" s="18" t="s">
        <v>44</v>
      </c>
    </row>
    <row r="46" spans="1:47" x14ac:dyDescent="0.2">
      <c r="A46" s="2" t="s">
        <v>2</v>
      </c>
      <c r="AH46" s="13">
        <v>6.53</v>
      </c>
      <c r="AI46" s="13">
        <v>6.3620000000000001</v>
      </c>
      <c r="AJ46" s="13">
        <v>6.4249999999999998</v>
      </c>
      <c r="AK46" s="12"/>
      <c r="AL46" s="13">
        <v>6.27</v>
      </c>
      <c r="AM46" s="19">
        <v>6.1420000000000003</v>
      </c>
      <c r="AN46" s="19">
        <v>6.11</v>
      </c>
      <c r="AO46" s="19">
        <v>6.1</v>
      </c>
      <c r="AU46" s="19">
        <v>6.18</v>
      </c>
    </row>
    <row r="47" spans="1:47" x14ac:dyDescent="0.2">
      <c r="A47" s="3" t="s">
        <v>3</v>
      </c>
      <c r="AH47" s="14">
        <v>83500</v>
      </c>
      <c r="AI47" s="14">
        <v>26700</v>
      </c>
      <c r="AJ47" s="14">
        <v>46650</v>
      </c>
      <c r="AK47" s="12"/>
      <c r="AL47" s="14">
        <v>13700</v>
      </c>
      <c r="AM47" s="20">
        <v>-60000</v>
      </c>
      <c r="AN47" s="20">
        <v>-60000</v>
      </c>
      <c r="AO47" s="20">
        <v>-36850</v>
      </c>
      <c r="AU47" s="20">
        <v>-13700</v>
      </c>
    </row>
    <row r="48" spans="1:47" x14ac:dyDescent="0.2">
      <c r="A48" t="s">
        <v>4</v>
      </c>
      <c r="AH48" s="12" t="s">
        <v>29</v>
      </c>
      <c r="AI48" s="12" t="s">
        <v>29</v>
      </c>
      <c r="AJ48" s="12" t="s">
        <v>29</v>
      </c>
      <c r="AK48" s="12"/>
      <c r="AL48" s="12" t="s">
        <v>29</v>
      </c>
      <c r="AM48" s="18" t="s">
        <v>19</v>
      </c>
      <c r="AN48" s="18" t="s">
        <v>19</v>
      </c>
      <c r="AO48" s="18" t="s">
        <v>19</v>
      </c>
      <c r="AU48" s="18" t="s">
        <v>19</v>
      </c>
    </row>
    <row r="49" spans="1:82" x14ac:dyDescent="0.2">
      <c r="A49" s="4" t="s">
        <v>5</v>
      </c>
      <c r="AH49" s="15">
        <v>-545691.19999999995</v>
      </c>
      <c r="AI49" s="15">
        <v>-170001.89</v>
      </c>
      <c r="AJ49" s="15">
        <v>-299988.8</v>
      </c>
      <c r="AK49" s="12"/>
      <c r="AL49" s="15">
        <v>-85967.72</v>
      </c>
      <c r="AM49" s="21">
        <v>367831.69</v>
      </c>
      <c r="AN49" s="21">
        <v>365940.12</v>
      </c>
      <c r="AO49" s="21">
        <v>224380.38</v>
      </c>
      <c r="AU49" s="21">
        <v>84513.600000000006</v>
      </c>
    </row>
    <row r="50" spans="1:82" s="6" customFormat="1" x14ac:dyDescent="0.2">
      <c r="A50" s="5" t="s">
        <v>6</v>
      </c>
      <c r="AH50" s="16">
        <v>-443903.76</v>
      </c>
      <c r="AI50" s="16">
        <v>-613905.65</v>
      </c>
      <c r="AJ50" s="16">
        <v>-913894.45</v>
      </c>
      <c r="AK50" s="24"/>
      <c r="AL50" s="16">
        <v>198.94000000003143</v>
      </c>
      <c r="AM50" s="22">
        <v>368030.63</v>
      </c>
      <c r="AN50" s="22">
        <v>733970.75</v>
      </c>
      <c r="AO50" s="22">
        <v>958351.13</v>
      </c>
      <c r="AU50" s="22">
        <v>3481.560000000085</v>
      </c>
    </row>
    <row r="51" spans="1:82" x14ac:dyDescent="0.2">
      <c r="A51" s="1" t="s">
        <v>0</v>
      </c>
      <c r="AY51" s="11" t="s">
        <v>47</v>
      </c>
      <c r="AZ51" s="12"/>
      <c r="BA51" s="17" t="s">
        <v>49</v>
      </c>
    </row>
    <row r="52" spans="1:82" x14ac:dyDescent="0.2">
      <c r="A52" t="s">
        <v>1</v>
      </c>
      <c r="AY52" s="12" t="s">
        <v>48</v>
      </c>
      <c r="AZ52" s="12"/>
      <c r="BA52" s="18" t="s">
        <v>51</v>
      </c>
    </row>
    <row r="53" spans="1:82" x14ac:dyDescent="0.2">
      <c r="A53" s="2" t="s">
        <v>2</v>
      </c>
      <c r="AY53" s="13">
        <v>9.41</v>
      </c>
      <c r="AZ53" s="12"/>
      <c r="BA53" s="19">
        <v>9.2379999999999995</v>
      </c>
    </row>
    <row r="54" spans="1:82" x14ac:dyDescent="0.2">
      <c r="A54" s="3" t="s">
        <v>3</v>
      </c>
      <c r="AY54" s="14">
        <v>31800</v>
      </c>
      <c r="AZ54" s="12"/>
      <c r="BA54" s="20">
        <v>-31800</v>
      </c>
    </row>
    <row r="55" spans="1:82" x14ac:dyDescent="0.2">
      <c r="A55" t="s">
        <v>4</v>
      </c>
      <c r="AY55" s="12" t="s">
        <v>29</v>
      </c>
      <c r="AZ55" s="12"/>
      <c r="BA55" s="18" t="s">
        <v>19</v>
      </c>
    </row>
    <row r="56" spans="1:82" x14ac:dyDescent="0.2">
      <c r="A56" s="4" t="s">
        <v>5</v>
      </c>
      <c r="AY56" s="15">
        <v>-299477.39</v>
      </c>
      <c r="AZ56" s="12"/>
      <c r="BA56" s="21">
        <v>293235.21000000002</v>
      </c>
    </row>
    <row r="57" spans="1:82" s="6" customFormat="1" x14ac:dyDescent="0.2">
      <c r="A57" s="5" t="s">
        <v>6</v>
      </c>
      <c r="AY57" s="16">
        <v>50170.95000000007</v>
      </c>
      <c r="AZ57" s="24"/>
      <c r="BA57" s="22">
        <v>43728.610000000102</v>
      </c>
    </row>
    <row r="58" spans="1:82" x14ac:dyDescent="0.2">
      <c r="A58" s="1" t="s">
        <v>0</v>
      </c>
      <c r="AY58" s="12"/>
      <c r="AZ58" s="11" t="s">
        <v>49</v>
      </c>
      <c r="BF58" s="11" t="s">
        <v>52</v>
      </c>
      <c r="BG58" s="11" t="s">
        <v>52</v>
      </c>
      <c r="BH58" s="11" t="s">
        <v>52</v>
      </c>
      <c r="BI58" s="17" t="s">
        <v>52</v>
      </c>
      <c r="BJ58" s="17" t="s">
        <v>52</v>
      </c>
      <c r="BK58" s="11" t="s">
        <v>52</v>
      </c>
      <c r="BL58" s="11" t="s">
        <v>53</v>
      </c>
      <c r="BM58" s="17" t="s">
        <v>53</v>
      </c>
      <c r="BN58" s="17" t="s">
        <v>53</v>
      </c>
      <c r="BP58" s="11" t="s">
        <v>54</v>
      </c>
      <c r="BQ58" s="11" t="s">
        <v>56</v>
      </c>
      <c r="BR58" s="11" t="s">
        <v>54</v>
      </c>
      <c r="BS58" s="11" t="s">
        <v>54</v>
      </c>
      <c r="BT58" s="12"/>
      <c r="BU58" s="11" t="s">
        <v>55</v>
      </c>
      <c r="BV58" s="17" t="s">
        <v>55</v>
      </c>
      <c r="BW58" s="17" t="s">
        <v>55</v>
      </c>
      <c r="BX58" s="18"/>
      <c r="BY58" s="18"/>
      <c r="BZ58" s="18"/>
      <c r="CA58" s="18"/>
      <c r="CB58" s="18"/>
      <c r="CC58" s="18"/>
      <c r="CD58" s="17" t="s">
        <v>57</v>
      </c>
    </row>
    <row r="59" spans="1:82" x14ac:dyDescent="0.2">
      <c r="A59" t="s">
        <v>1</v>
      </c>
      <c r="AY59" s="12"/>
      <c r="AZ59" s="12" t="s">
        <v>50</v>
      </c>
      <c r="BF59" s="12" t="s">
        <v>50</v>
      </c>
      <c r="BG59" s="12" t="s">
        <v>50</v>
      </c>
      <c r="BH59" s="12" t="s">
        <v>50</v>
      </c>
      <c r="BI59" s="18" t="s">
        <v>50</v>
      </c>
      <c r="BJ59" s="18" t="s">
        <v>50</v>
      </c>
      <c r="BK59" s="12" t="s">
        <v>50</v>
      </c>
      <c r="BL59" s="12" t="s">
        <v>50</v>
      </c>
      <c r="BM59" s="18" t="s">
        <v>50</v>
      </c>
      <c r="BN59" s="18" t="s">
        <v>50</v>
      </c>
      <c r="BP59" s="12" t="s">
        <v>50</v>
      </c>
      <c r="BQ59" s="12" t="s">
        <v>50</v>
      </c>
      <c r="BR59" s="12" t="s">
        <v>50</v>
      </c>
      <c r="BS59" s="12" t="s">
        <v>50</v>
      </c>
      <c r="BT59" s="12"/>
      <c r="BU59" s="12" t="s">
        <v>50</v>
      </c>
      <c r="BV59" s="18" t="s">
        <v>50</v>
      </c>
      <c r="BW59" s="18" t="s">
        <v>50</v>
      </c>
      <c r="BX59" s="18"/>
      <c r="BY59" s="18"/>
      <c r="BZ59" s="18"/>
      <c r="CA59" s="18"/>
      <c r="CB59" s="18"/>
      <c r="CC59" s="18"/>
      <c r="CD59" s="18" t="s">
        <v>50</v>
      </c>
    </row>
    <row r="60" spans="1:82" x14ac:dyDescent="0.2">
      <c r="A60" s="2" t="s">
        <v>2</v>
      </c>
      <c r="AY60" s="12"/>
      <c r="AZ60" s="13">
        <v>4.9580000000000002</v>
      </c>
      <c r="BF60" s="13">
        <v>4.9980000000000002</v>
      </c>
      <c r="BG60" s="13">
        <v>5.13</v>
      </c>
      <c r="BH60" s="13">
        <v>5.25</v>
      </c>
      <c r="BI60" s="19">
        <v>5.18</v>
      </c>
      <c r="BJ60" s="19">
        <v>5.18</v>
      </c>
      <c r="BK60" s="13">
        <v>5.24</v>
      </c>
      <c r="BL60" s="13">
        <v>5.58</v>
      </c>
      <c r="BM60" s="19">
        <v>5.8419999999999996</v>
      </c>
      <c r="BN60" s="19">
        <v>5.7729999999999997</v>
      </c>
      <c r="BP60" s="13">
        <v>5.35</v>
      </c>
      <c r="BQ60" s="13">
        <v>5.36</v>
      </c>
      <c r="BR60" s="13">
        <v>5.5</v>
      </c>
      <c r="BS60" s="13">
        <v>5.47</v>
      </c>
      <c r="BT60" s="12"/>
      <c r="BU60" s="13">
        <v>5.46</v>
      </c>
      <c r="BV60" s="19">
        <v>5.2439999999999998</v>
      </c>
      <c r="BW60" s="19">
        <v>5.226</v>
      </c>
      <c r="BX60" s="18"/>
      <c r="BY60" s="18"/>
      <c r="BZ60" s="18"/>
      <c r="CA60" s="18"/>
      <c r="CB60" s="18"/>
      <c r="CC60" s="18"/>
      <c r="CD60" s="19">
        <v>5.2</v>
      </c>
    </row>
    <row r="61" spans="1:82" x14ac:dyDescent="0.2">
      <c r="A61" s="3" t="s">
        <v>3</v>
      </c>
      <c r="AY61" s="12"/>
      <c r="AZ61" s="14">
        <v>60400</v>
      </c>
      <c r="BF61" s="14">
        <v>43000</v>
      </c>
      <c r="BG61" s="14">
        <v>63338</v>
      </c>
      <c r="BH61" s="14">
        <v>37600</v>
      </c>
      <c r="BI61" s="20">
        <v>-12200</v>
      </c>
      <c r="BJ61" s="20">
        <v>-48200</v>
      </c>
      <c r="BK61" s="14">
        <v>59300</v>
      </c>
      <c r="BL61" s="14">
        <v>800</v>
      </c>
      <c r="BM61" s="20">
        <v>-122171</v>
      </c>
      <c r="BN61" s="20">
        <v>-81067</v>
      </c>
      <c r="BP61" s="14">
        <v>55500</v>
      </c>
      <c r="BQ61" s="14">
        <v>36096</v>
      </c>
      <c r="BR61" s="14">
        <v>54500</v>
      </c>
      <c r="BS61" s="14">
        <v>70500</v>
      </c>
      <c r="BT61" s="12"/>
      <c r="BU61" s="14">
        <v>500</v>
      </c>
      <c r="BV61" s="20">
        <v>-73000</v>
      </c>
      <c r="BW61" s="20">
        <v>-144396</v>
      </c>
      <c r="BX61" s="18"/>
      <c r="BY61" s="18"/>
      <c r="BZ61" s="18"/>
      <c r="CA61" s="18"/>
      <c r="CB61" s="18"/>
      <c r="CC61" s="18"/>
      <c r="CD61" s="20">
        <v>-500</v>
      </c>
    </row>
    <row r="62" spans="1:82" x14ac:dyDescent="0.2">
      <c r="A62" t="s">
        <v>4</v>
      </c>
      <c r="AY62" s="12"/>
      <c r="AZ62" s="12" t="s">
        <v>29</v>
      </c>
      <c r="BF62" s="12" t="s">
        <v>29</v>
      </c>
      <c r="BG62" s="12" t="s">
        <v>29</v>
      </c>
      <c r="BH62" s="12" t="s">
        <v>29</v>
      </c>
      <c r="BI62" s="18" t="s">
        <v>19</v>
      </c>
      <c r="BJ62" s="18" t="s">
        <v>19</v>
      </c>
      <c r="BK62" s="12" t="s">
        <v>29</v>
      </c>
      <c r="BL62" s="12" t="s">
        <v>29</v>
      </c>
      <c r="BM62" s="18" t="s">
        <v>19</v>
      </c>
      <c r="BN62" s="18" t="s">
        <v>19</v>
      </c>
      <c r="BP62" s="12" t="s">
        <v>29</v>
      </c>
      <c r="BQ62" s="12" t="s">
        <v>29</v>
      </c>
      <c r="BR62" s="12" t="s">
        <v>29</v>
      </c>
      <c r="BS62" s="12" t="s">
        <v>29</v>
      </c>
      <c r="BT62" s="12"/>
      <c r="BU62" s="12" t="s">
        <v>29</v>
      </c>
      <c r="BV62" s="18" t="s">
        <v>19</v>
      </c>
      <c r="BW62" s="18" t="s">
        <v>19</v>
      </c>
      <c r="BX62" s="18"/>
      <c r="BY62" s="18"/>
      <c r="BZ62" s="18"/>
      <c r="CA62" s="18"/>
      <c r="CB62" s="18"/>
      <c r="CC62" s="18"/>
      <c r="CD62" s="18" t="s">
        <v>19</v>
      </c>
    </row>
    <row r="63" spans="1:82" x14ac:dyDescent="0.2">
      <c r="A63" s="4" t="s">
        <v>5</v>
      </c>
      <c r="AY63" s="12"/>
      <c r="AZ63" s="15">
        <v>-299677.55</v>
      </c>
      <c r="BF63" s="15">
        <v>-215099.94</v>
      </c>
      <c r="BG63" s="15">
        <v>-325183.88</v>
      </c>
      <c r="BH63" s="15">
        <v>-197557.92</v>
      </c>
      <c r="BI63" s="21">
        <v>63082.239999999998</v>
      </c>
      <c r="BJ63" s="21">
        <v>249226.59</v>
      </c>
      <c r="BK63" s="15">
        <v>-310980.59000000003</v>
      </c>
      <c r="BL63" s="15">
        <v>-4469</v>
      </c>
      <c r="BM63" s="21">
        <v>712473.85</v>
      </c>
      <c r="BN63" s="21">
        <v>467117.24</v>
      </c>
      <c r="BP63" s="15">
        <v>-297162.53999999998</v>
      </c>
      <c r="BQ63" s="15">
        <v>-193629.34</v>
      </c>
      <c r="BR63" s="15">
        <v>-299989.8</v>
      </c>
      <c r="BS63" s="15">
        <v>-385943.51</v>
      </c>
      <c r="BT63" s="12"/>
      <c r="BU63" s="15">
        <v>-2735</v>
      </c>
      <c r="BV63" s="21">
        <v>382140.79</v>
      </c>
      <c r="BW63" s="21">
        <v>753296.54</v>
      </c>
      <c r="BX63" s="18"/>
      <c r="BY63" s="18"/>
      <c r="BZ63" s="18"/>
      <c r="CA63" s="18"/>
      <c r="CB63" s="18"/>
      <c r="CC63" s="18"/>
      <c r="CD63" s="21">
        <v>2592.4</v>
      </c>
    </row>
    <row r="64" spans="1:82" s="6" customFormat="1" x14ac:dyDescent="0.2">
      <c r="A64" s="5" t="s">
        <v>6</v>
      </c>
      <c r="AY64" s="24"/>
      <c r="AZ64" s="16">
        <v>-249506.59999999992</v>
      </c>
      <c r="BF64" s="16">
        <v>526009.92000000016</v>
      </c>
      <c r="BG64" s="16">
        <v>200826.04000000015</v>
      </c>
      <c r="BH64" s="16">
        <v>3268.1200000001409</v>
      </c>
      <c r="BI64" s="22">
        <v>66350.360000000132</v>
      </c>
      <c r="BJ64" s="22">
        <v>315576.95000000013</v>
      </c>
      <c r="BK64" s="16">
        <v>4596.3600000001024</v>
      </c>
      <c r="BL64" s="16">
        <v>127.36000000010245</v>
      </c>
      <c r="BM64" s="22">
        <v>712601.21000000008</v>
      </c>
      <c r="BN64" s="22">
        <v>1179718.4500000002</v>
      </c>
      <c r="BP64" s="16">
        <v>-217455.08999999979</v>
      </c>
      <c r="BQ64" s="16">
        <v>-411084.42999999982</v>
      </c>
      <c r="BR64" s="16">
        <v>-711074.22999999975</v>
      </c>
      <c r="BS64" s="16">
        <v>-1097017.7399999998</v>
      </c>
      <c r="BT64" s="24"/>
      <c r="BU64" s="16">
        <v>307.91000000014901</v>
      </c>
      <c r="BV64" s="22">
        <v>382448.70000000013</v>
      </c>
      <c r="BW64" s="22">
        <v>1135745.2400000002</v>
      </c>
      <c r="BX64" s="23"/>
      <c r="BY64" s="23"/>
      <c r="BZ64" s="23"/>
      <c r="CA64" s="23"/>
      <c r="CB64" s="23"/>
      <c r="CC64" s="23"/>
      <c r="CD64" s="22">
        <v>5784.9200000000183</v>
      </c>
    </row>
    <row r="65" spans="1:105" x14ac:dyDescent="0.2">
      <c r="A65" s="1" t="s">
        <v>0</v>
      </c>
      <c r="BZ65" s="11" t="s">
        <v>57</v>
      </c>
      <c r="CA65" s="12"/>
      <c r="CH65" s="17" t="s">
        <v>64</v>
      </c>
    </row>
    <row r="66" spans="1:105" x14ac:dyDescent="0.2">
      <c r="A66" t="s">
        <v>1</v>
      </c>
      <c r="BZ66" s="12" t="s">
        <v>59</v>
      </c>
      <c r="CA66" s="12"/>
      <c r="CH66" s="18" t="s">
        <v>59</v>
      </c>
    </row>
    <row r="67" spans="1:105" x14ac:dyDescent="0.2">
      <c r="A67" s="2" t="s">
        <v>2</v>
      </c>
      <c r="BZ67" s="13">
        <v>7</v>
      </c>
      <c r="CA67" s="12"/>
      <c r="CH67" s="19">
        <v>6.22</v>
      </c>
    </row>
    <row r="68" spans="1:105" x14ac:dyDescent="0.2">
      <c r="A68" s="3" t="s">
        <v>3</v>
      </c>
      <c r="BZ68" s="14">
        <v>42800</v>
      </c>
      <c r="CA68" s="12"/>
      <c r="CH68" s="20">
        <v>-42800</v>
      </c>
    </row>
    <row r="69" spans="1:105" x14ac:dyDescent="0.2">
      <c r="A69" t="s">
        <v>4</v>
      </c>
      <c r="BZ69" s="12" t="s">
        <v>29</v>
      </c>
      <c r="CA69" s="12"/>
      <c r="CH69" s="18" t="s">
        <v>19</v>
      </c>
    </row>
    <row r="70" spans="1:105" x14ac:dyDescent="0.2">
      <c r="A70" s="4" t="s">
        <v>5</v>
      </c>
      <c r="BZ70" s="15">
        <v>-299865.36</v>
      </c>
      <c r="CA70" s="12"/>
      <c r="CH70" s="21">
        <v>265711.13</v>
      </c>
    </row>
    <row r="71" spans="1:105" s="6" customFormat="1" x14ac:dyDescent="0.2">
      <c r="A71" s="5" t="s">
        <v>6</v>
      </c>
      <c r="BZ71" s="16">
        <v>-297131.44999999984</v>
      </c>
      <c r="CA71" s="24"/>
      <c r="CH71" s="22">
        <v>-232809.20999999996</v>
      </c>
    </row>
    <row r="72" spans="1:105" x14ac:dyDescent="0.2">
      <c r="A72" s="1" t="s">
        <v>0</v>
      </c>
      <c r="BZ72" s="12"/>
      <c r="CA72" s="11" t="s">
        <v>57</v>
      </c>
      <c r="CF72" s="11" t="s">
        <v>64</v>
      </c>
      <c r="CG72" s="11" t="s">
        <v>64</v>
      </c>
      <c r="CN72" s="11" t="s">
        <v>68</v>
      </c>
      <c r="CO72" s="11" t="s">
        <v>68</v>
      </c>
      <c r="CP72" s="11" t="s">
        <v>68</v>
      </c>
      <c r="CQ72" s="11" t="s">
        <v>68</v>
      </c>
      <c r="CR72" s="11" t="s">
        <v>68</v>
      </c>
      <c r="CS72" s="11" t="s">
        <v>69</v>
      </c>
      <c r="CT72" s="17" t="s">
        <v>70</v>
      </c>
      <c r="CU72" s="18"/>
      <c r="CV72" s="17" t="s">
        <v>72</v>
      </c>
      <c r="CW72" s="17" t="s">
        <v>72</v>
      </c>
      <c r="CX72" s="17" t="s">
        <v>72</v>
      </c>
      <c r="CY72" s="18"/>
      <c r="CZ72" s="17" t="s">
        <v>73</v>
      </c>
      <c r="DA72" s="17" t="s">
        <v>74</v>
      </c>
    </row>
    <row r="73" spans="1:105" x14ac:dyDescent="0.2">
      <c r="A73" t="s">
        <v>1</v>
      </c>
      <c r="BZ73" s="12"/>
      <c r="CA73" s="12" t="s">
        <v>62</v>
      </c>
      <c r="CF73" s="12" t="s">
        <v>62</v>
      </c>
      <c r="CG73" s="12" t="s">
        <v>62</v>
      </c>
      <c r="CN73" s="12" t="s">
        <v>62</v>
      </c>
      <c r="CO73" s="12" t="s">
        <v>62</v>
      </c>
      <c r="CP73" s="12" t="s">
        <v>62</v>
      </c>
      <c r="CQ73" s="12" t="s">
        <v>62</v>
      </c>
      <c r="CR73" s="12" t="s">
        <v>62</v>
      </c>
      <c r="CS73" s="12" t="s">
        <v>62</v>
      </c>
      <c r="CT73" s="18" t="s">
        <v>62</v>
      </c>
      <c r="CU73" s="18"/>
      <c r="CV73" s="18" t="s">
        <v>62</v>
      </c>
      <c r="CW73" s="18" t="s">
        <v>62</v>
      </c>
      <c r="CX73" s="18" t="s">
        <v>62</v>
      </c>
      <c r="CY73" s="18"/>
      <c r="CZ73" s="18" t="s">
        <v>62</v>
      </c>
      <c r="DA73" s="18" t="s">
        <v>62</v>
      </c>
    </row>
    <row r="74" spans="1:105" x14ac:dyDescent="0.2">
      <c r="A74" s="2" t="s">
        <v>2</v>
      </c>
      <c r="BZ74" s="12"/>
      <c r="CA74" s="13">
        <v>7.49</v>
      </c>
      <c r="CF74" s="13">
        <v>7.63</v>
      </c>
      <c r="CG74" s="13">
        <v>7.62</v>
      </c>
      <c r="CN74" s="13">
        <v>8.4</v>
      </c>
      <c r="CO74" s="13">
        <v>8.5239999999999991</v>
      </c>
      <c r="CP74" s="13">
        <v>8.6</v>
      </c>
      <c r="CQ74" s="13">
        <v>8.7509999999999994</v>
      </c>
      <c r="CR74" s="13">
        <v>8.66</v>
      </c>
      <c r="CS74" s="13">
        <v>8.65</v>
      </c>
      <c r="CT74" s="19">
        <v>11.151999999999999</v>
      </c>
      <c r="CU74" s="18"/>
      <c r="CV74" s="19">
        <v>11.21</v>
      </c>
      <c r="CW74" s="19">
        <v>11.21</v>
      </c>
      <c r="CX74" s="19">
        <v>11.1</v>
      </c>
      <c r="CY74" s="18"/>
      <c r="CZ74" s="19">
        <v>10.91</v>
      </c>
      <c r="DA74" s="19">
        <v>10.531000000000001</v>
      </c>
    </row>
    <row r="75" spans="1:105" x14ac:dyDescent="0.2">
      <c r="A75" s="3" t="s">
        <v>3</v>
      </c>
      <c r="BZ75" s="12"/>
      <c r="CA75" s="14">
        <v>40000</v>
      </c>
      <c r="CF75" s="14">
        <v>39200</v>
      </c>
      <c r="CG75" s="14">
        <v>31200</v>
      </c>
      <c r="CN75" s="14">
        <v>31600</v>
      </c>
      <c r="CO75" s="14">
        <v>-110400</v>
      </c>
      <c r="CP75" s="14">
        <v>12585</v>
      </c>
      <c r="CQ75" s="14">
        <v>21025</v>
      </c>
      <c r="CR75" s="14">
        <v>70349</v>
      </c>
      <c r="CS75" s="14">
        <v>4300</v>
      </c>
      <c r="CT75" s="20">
        <v>-139859</v>
      </c>
      <c r="CU75" s="18"/>
      <c r="CV75" s="20">
        <v>26600</v>
      </c>
      <c r="CW75" s="20">
        <v>26700</v>
      </c>
      <c r="CX75" s="20">
        <v>86000</v>
      </c>
      <c r="CY75" s="18"/>
      <c r="CZ75" s="20">
        <v>300</v>
      </c>
      <c r="DA75" s="20">
        <v>-139600</v>
      </c>
    </row>
    <row r="76" spans="1:105" x14ac:dyDescent="0.2">
      <c r="A76" t="s">
        <v>4</v>
      </c>
      <c r="BZ76" s="12"/>
      <c r="CA76" s="12" t="s">
        <v>29</v>
      </c>
      <c r="CF76" s="12" t="s">
        <v>29</v>
      </c>
      <c r="CG76" s="12" t="s">
        <v>29</v>
      </c>
      <c r="CN76" s="12" t="s">
        <v>29</v>
      </c>
      <c r="CO76" s="12" t="s">
        <v>19</v>
      </c>
      <c r="CP76" s="12" t="s">
        <v>29</v>
      </c>
      <c r="CQ76" s="12" t="s">
        <v>29</v>
      </c>
      <c r="CR76" s="12" t="s">
        <v>29</v>
      </c>
      <c r="CS76" s="12" t="s">
        <v>29</v>
      </c>
      <c r="CT76" s="18" t="s">
        <v>19</v>
      </c>
      <c r="CU76" s="18"/>
      <c r="CV76" s="18" t="s">
        <v>29</v>
      </c>
      <c r="CW76" s="18" t="s">
        <v>29</v>
      </c>
      <c r="CX76" s="18" t="s">
        <v>29</v>
      </c>
      <c r="CY76" s="18"/>
      <c r="CZ76" s="18" t="s">
        <v>29</v>
      </c>
      <c r="DA76" s="18" t="s">
        <v>19</v>
      </c>
    </row>
    <row r="77" spans="1:105" x14ac:dyDescent="0.2">
      <c r="A77" s="4" t="s">
        <v>5</v>
      </c>
      <c r="BZ77" s="12"/>
      <c r="CA77" s="15">
        <v>-299863.67999999999</v>
      </c>
      <c r="CF77" s="15">
        <v>-299358.8</v>
      </c>
      <c r="CG77" s="15">
        <v>-237952.92</v>
      </c>
      <c r="CN77" s="15">
        <v>-265671.31</v>
      </c>
      <c r="CO77" s="15">
        <v>939307.84</v>
      </c>
      <c r="CP77" s="15">
        <v>-108325.13</v>
      </c>
      <c r="CQ77" s="15">
        <v>-184156.57</v>
      </c>
      <c r="CR77" s="15">
        <v>-609751.93000000005</v>
      </c>
      <c r="CS77" s="15">
        <v>-37227.339999999997</v>
      </c>
      <c r="CT77" s="21">
        <v>1556747.72</v>
      </c>
      <c r="CU77" s="18"/>
      <c r="CV77" s="21">
        <v>-298440.51</v>
      </c>
      <c r="CW77" s="21">
        <v>-299562.46999999997</v>
      </c>
      <c r="CX77" s="21">
        <v>-955415.28</v>
      </c>
      <c r="CY77" s="18"/>
      <c r="CZ77" s="21">
        <v>-3278.18</v>
      </c>
      <c r="DA77" s="21">
        <v>1467395</v>
      </c>
    </row>
    <row r="78" spans="1:105" s="6" customFormat="1" x14ac:dyDescent="0.2">
      <c r="A78" s="5" t="s">
        <v>6</v>
      </c>
      <c r="BZ78" s="24"/>
      <c r="CA78" s="16">
        <v>-596995.12999999989</v>
      </c>
      <c r="CF78" s="16">
        <v>-260567.41999999998</v>
      </c>
      <c r="CG78" s="16">
        <v>-498520.33999999997</v>
      </c>
      <c r="CN78" s="16">
        <v>631.31000000005588</v>
      </c>
      <c r="CO78" s="16">
        <v>939939.15</v>
      </c>
      <c r="CP78" s="16">
        <v>831614.02</v>
      </c>
      <c r="CQ78" s="16">
        <v>647457.44999999995</v>
      </c>
      <c r="CR78" s="16">
        <v>37705.519999999902</v>
      </c>
      <c r="CS78" s="16">
        <v>478.1799999999057</v>
      </c>
      <c r="CT78" s="22">
        <v>1557225.9</v>
      </c>
      <c r="CU78" s="23"/>
      <c r="CV78" s="22">
        <v>-241229.6100000001</v>
      </c>
      <c r="CW78" s="22">
        <v>-540792.08000000007</v>
      </c>
      <c r="CX78" s="22">
        <v>-1496207.3600000001</v>
      </c>
      <c r="CY78" s="23"/>
      <c r="CZ78" s="22">
        <v>623.83999999978596</v>
      </c>
      <c r="DA78" s="22">
        <v>1468018.8399999999</v>
      </c>
    </row>
    <row r="79" spans="1:105" x14ac:dyDescent="0.2">
      <c r="A79" s="1" t="s">
        <v>0</v>
      </c>
      <c r="CI79" s="11" t="s">
        <v>64</v>
      </c>
      <c r="CJ79" s="12"/>
      <c r="CK79" s="11" t="s">
        <v>67</v>
      </c>
      <c r="CL79" s="17" t="s">
        <v>67</v>
      </c>
      <c r="CM79" s="17" t="s">
        <v>68</v>
      </c>
    </row>
    <row r="80" spans="1:105" x14ac:dyDescent="0.2">
      <c r="A80" t="s">
        <v>1</v>
      </c>
      <c r="CI80" s="12" t="s">
        <v>66</v>
      </c>
      <c r="CJ80" s="12"/>
      <c r="CK80" s="12" t="s">
        <v>66</v>
      </c>
      <c r="CL80" s="18" t="s">
        <v>66</v>
      </c>
      <c r="CM80" s="18" t="s">
        <v>66</v>
      </c>
    </row>
    <row r="81" spans="1:91" x14ac:dyDescent="0.2">
      <c r="A81" s="2" t="s">
        <v>2</v>
      </c>
      <c r="CI81" s="13">
        <v>7.2</v>
      </c>
      <c r="CJ81" s="12"/>
      <c r="CK81" s="13">
        <v>7.21</v>
      </c>
      <c r="CL81" s="19">
        <v>7.2</v>
      </c>
      <c r="CM81" s="19">
        <v>6.44</v>
      </c>
    </row>
    <row r="82" spans="1:91" x14ac:dyDescent="0.2">
      <c r="A82" s="3" t="s">
        <v>3</v>
      </c>
      <c r="CI82" s="14">
        <v>36700</v>
      </c>
      <c r="CJ82" s="12"/>
      <c r="CK82" s="14">
        <v>300</v>
      </c>
      <c r="CL82" s="20">
        <v>-36700</v>
      </c>
      <c r="CM82" s="20">
        <v>-300</v>
      </c>
    </row>
    <row r="83" spans="1:91" x14ac:dyDescent="0.2">
      <c r="A83" t="s">
        <v>4</v>
      </c>
      <c r="CI83" s="12" t="s">
        <v>29</v>
      </c>
      <c r="CJ83" s="12"/>
      <c r="CK83" s="12" t="s">
        <v>29</v>
      </c>
      <c r="CL83" s="18" t="s">
        <v>19</v>
      </c>
      <c r="CM83" s="18" t="s">
        <v>19</v>
      </c>
    </row>
    <row r="84" spans="1:91" x14ac:dyDescent="0.2">
      <c r="A84" s="4" t="s">
        <v>5</v>
      </c>
      <c r="CI84" s="15">
        <v>-264473.40999999997</v>
      </c>
      <c r="CJ84" s="12"/>
      <c r="CK84" s="15">
        <v>-2168.1799999999998</v>
      </c>
      <c r="CL84" s="21">
        <v>263742.34999999998</v>
      </c>
      <c r="CM84" s="21">
        <v>1924.89</v>
      </c>
    </row>
    <row r="85" spans="1:91" s="6" customFormat="1" x14ac:dyDescent="0.2">
      <c r="A85" s="5" t="s">
        <v>6</v>
      </c>
      <c r="CI85" s="16">
        <v>-497282.61999999994</v>
      </c>
      <c r="CJ85" s="24"/>
      <c r="CK85" s="16">
        <v>635.38000000005604</v>
      </c>
      <c r="CL85" s="22">
        <v>264377.73000000004</v>
      </c>
      <c r="CM85" s="22">
        <v>266302.62000000005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4"/>
  <sheetViews>
    <sheetView workbookViewId="0">
      <selection activeCell="A2" sqref="A2:E2"/>
    </sheetView>
  </sheetViews>
  <sheetFormatPr baseColWidth="10" defaultRowHeight="16" x14ac:dyDescent="0.2"/>
  <cols>
    <col min="2" max="2" width="13" bestFit="1" customWidth="1"/>
    <col min="10" max="10" width="12" customWidth="1"/>
    <col min="12" max="12" width="14.1640625" customWidth="1"/>
    <col min="15" max="15" width="12.83203125" customWidth="1"/>
    <col min="20" max="20" width="12" customWidth="1"/>
    <col min="30" max="30" width="12.5" customWidth="1"/>
    <col min="35" max="35" width="12.1640625" customWidth="1"/>
    <col min="40" max="40" width="13" customWidth="1"/>
    <col min="45" max="45" width="12.1640625" customWidth="1"/>
    <col min="50" max="50" width="12.5" customWidth="1"/>
    <col min="55" max="55" width="12.33203125" customWidth="1"/>
  </cols>
  <sheetData>
    <row r="1" spans="1:58" x14ac:dyDescent="0.2">
      <c r="A1" s="73" t="s">
        <v>80</v>
      </c>
      <c r="B1" s="73"/>
      <c r="C1" s="73"/>
      <c r="D1" s="73"/>
      <c r="E1" s="73"/>
      <c r="F1" s="72" t="s">
        <v>12</v>
      </c>
      <c r="G1" s="72"/>
      <c r="H1" s="72"/>
      <c r="I1" s="72"/>
      <c r="J1" s="72"/>
      <c r="K1" s="72" t="s">
        <v>10</v>
      </c>
      <c r="L1" s="72"/>
      <c r="M1" s="72"/>
      <c r="N1" s="72"/>
      <c r="O1" s="72"/>
      <c r="P1" s="72" t="s">
        <v>36</v>
      </c>
      <c r="Q1" s="72"/>
      <c r="R1" s="72"/>
      <c r="S1" s="72"/>
      <c r="T1" s="72"/>
      <c r="U1" s="72" t="s">
        <v>37</v>
      </c>
      <c r="V1" s="72"/>
      <c r="W1" s="72"/>
      <c r="X1" s="72"/>
      <c r="Y1" s="72"/>
      <c r="Z1" s="72" t="s">
        <v>44</v>
      </c>
      <c r="AA1" s="72"/>
      <c r="AB1" s="72"/>
      <c r="AC1" s="72"/>
      <c r="AD1" s="72"/>
      <c r="AE1" s="72" t="s">
        <v>48</v>
      </c>
      <c r="AF1" s="72"/>
      <c r="AG1" s="72"/>
      <c r="AH1" s="72"/>
      <c r="AI1" s="72"/>
      <c r="AJ1" s="72" t="s">
        <v>50</v>
      </c>
      <c r="AK1" s="72"/>
      <c r="AL1" s="72"/>
      <c r="AM1" s="72"/>
      <c r="AN1" s="72"/>
      <c r="AO1" s="72" t="s">
        <v>59</v>
      </c>
      <c r="AP1" s="72"/>
      <c r="AQ1" s="72"/>
      <c r="AR1" s="72"/>
      <c r="AS1" s="72"/>
      <c r="AT1" s="72" t="s">
        <v>62</v>
      </c>
      <c r="AU1" s="72"/>
      <c r="AV1" s="72"/>
      <c r="AW1" s="72"/>
      <c r="AX1" s="72"/>
      <c r="AY1" s="72" t="s">
        <v>66</v>
      </c>
      <c r="AZ1" s="72"/>
      <c r="BA1" s="72"/>
      <c r="BB1" s="72"/>
      <c r="BC1" s="72"/>
    </row>
    <row r="2" spans="1:58" x14ac:dyDescent="0.2">
      <c r="A2" s="7" t="s">
        <v>75</v>
      </c>
      <c r="B2" s="7" t="s">
        <v>81</v>
      </c>
      <c r="C2" s="7" t="s">
        <v>82</v>
      </c>
      <c r="D2" s="7" t="s">
        <v>3</v>
      </c>
      <c r="E2" s="7" t="s">
        <v>5</v>
      </c>
      <c r="F2" s="7" t="s">
        <v>75</v>
      </c>
      <c r="G2" s="7" t="s">
        <v>81</v>
      </c>
      <c r="H2" s="7" t="s">
        <v>82</v>
      </c>
      <c r="I2" s="7" t="s">
        <v>3</v>
      </c>
      <c r="J2" s="7" t="s">
        <v>5</v>
      </c>
      <c r="K2" s="7" t="s">
        <v>75</v>
      </c>
      <c r="L2" s="7" t="s">
        <v>81</v>
      </c>
      <c r="M2" s="7" t="s">
        <v>82</v>
      </c>
      <c r="N2" s="7" t="s">
        <v>3</v>
      </c>
      <c r="O2" s="7" t="s">
        <v>5</v>
      </c>
      <c r="P2" s="7" t="s">
        <v>75</v>
      </c>
      <c r="Q2" s="7" t="s">
        <v>81</v>
      </c>
      <c r="R2" s="7" t="s">
        <v>82</v>
      </c>
      <c r="S2" s="7" t="s">
        <v>3</v>
      </c>
      <c r="T2" s="7" t="s">
        <v>5</v>
      </c>
      <c r="U2" s="7" t="s">
        <v>75</v>
      </c>
      <c r="V2" s="7" t="s">
        <v>81</v>
      </c>
      <c r="W2" s="7" t="s">
        <v>82</v>
      </c>
      <c r="X2" s="7" t="s">
        <v>3</v>
      </c>
      <c r="Y2" s="7" t="s">
        <v>5</v>
      </c>
      <c r="Z2" s="7" t="s">
        <v>75</v>
      </c>
      <c r="AA2" s="7" t="s">
        <v>81</v>
      </c>
      <c r="AB2" s="7" t="s">
        <v>82</v>
      </c>
      <c r="AC2" s="7" t="s">
        <v>3</v>
      </c>
      <c r="AD2" s="7" t="s">
        <v>5</v>
      </c>
      <c r="AE2" s="7" t="s">
        <v>75</v>
      </c>
      <c r="AF2" s="7" t="s">
        <v>81</v>
      </c>
      <c r="AG2" s="7" t="s">
        <v>82</v>
      </c>
      <c r="AH2" s="7" t="s">
        <v>3</v>
      </c>
      <c r="AI2" s="7" t="s">
        <v>5</v>
      </c>
      <c r="AJ2" s="7" t="s">
        <v>75</v>
      </c>
      <c r="AK2" s="7" t="s">
        <v>81</v>
      </c>
      <c r="AL2" s="7" t="s">
        <v>82</v>
      </c>
      <c r="AM2" s="7" t="s">
        <v>3</v>
      </c>
      <c r="AN2" s="7" t="s">
        <v>5</v>
      </c>
      <c r="AO2" s="7" t="s">
        <v>75</v>
      </c>
      <c r="AP2" s="7" t="s">
        <v>81</v>
      </c>
      <c r="AQ2" s="7" t="s">
        <v>82</v>
      </c>
      <c r="AR2" s="7" t="s">
        <v>3</v>
      </c>
      <c r="AS2" s="7" t="s">
        <v>5</v>
      </c>
      <c r="AT2" s="7" t="s">
        <v>75</v>
      </c>
      <c r="AU2" s="7" t="s">
        <v>81</v>
      </c>
      <c r="AV2" s="7" t="s">
        <v>82</v>
      </c>
      <c r="AW2" s="7" t="s">
        <v>3</v>
      </c>
      <c r="AX2" s="7" t="s">
        <v>5</v>
      </c>
      <c r="AY2" s="7" t="s">
        <v>75</v>
      </c>
      <c r="AZ2" s="7" t="s">
        <v>81</v>
      </c>
      <c r="BA2" s="7" t="s">
        <v>82</v>
      </c>
      <c r="BB2" s="7" t="s">
        <v>3</v>
      </c>
      <c r="BC2" s="7" t="s">
        <v>5</v>
      </c>
    </row>
    <row r="3" spans="1:58" x14ac:dyDescent="0.2">
      <c r="A3" s="31">
        <v>20120927</v>
      </c>
      <c r="B3" s="7" t="s">
        <v>84</v>
      </c>
      <c r="C3" s="32">
        <v>6.12</v>
      </c>
      <c r="D3" s="33">
        <v>2400</v>
      </c>
      <c r="E3" s="30">
        <v>-14701.19</v>
      </c>
      <c r="F3" s="31">
        <v>20120927</v>
      </c>
      <c r="G3" s="7" t="s">
        <v>84</v>
      </c>
      <c r="H3" s="32">
        <v>14.65</v>
      </c>
      <c r="I3" s="33">
        <v>20400</v>
      </c>
      <c r="J3" s="30">
        <v>-299108.33</v>
      </c>
      <c r="K3" s="31">
        <v>20120927</v>
      </c>
      <c r="L3" s="7" t="s">
        <v>85</v>
      </c>
      <c r="M3" s="32">
        <v>25.4</v>
      </c>
      <c r="N3" s="33">
        <v>5000</v>
      </c>
      <c r="O3" s="30">
        <v>-500005</v>
      </c>
      <c r="P3" s="1" t="s">
        <v>31</v>
      </c>
      <c r="Q3" t="s">
        <v>84</v>
      </c>
      <c r="R3" s="2">
        <v>15.26</v>
      </c>
      <c r="S3" s="3">
        <v>19700</v>
      </c>
      <c r="T3" s="21">
        <v>-300862.5</v>
      </c>
      <c r="U3" s="1" t="s">
        <v>32</v>
      </c>
      <c r="V3" t="s">
        <v>84</v>
      </c>
      <c r="W3" s="2">
        <v>8.02</v>
      </c>
      <c r="X3" s="3">
        <v>400</v>
      </c>
      <c r="Y3" s="21">
        <v>-3213</v>
      </c>
      <c r="Z3" s="1" t="s">
        <v>43</v>
      </c>
      <c r="AA3" t="s">
        <v>84</v>
      </c>
      <c r="AB3" s="2">
        <v>6.53</v>
      </c>
      <c r="AC3" s="3">
        <v>83500</v>
      </c>
      <c r="AD3" s="21">
        <v>-545691.19999999995</v>
      </c>
      <c r="AE3" s="1" t="s">
        <v>47</v>
      </c>
      <c r="AF3" t="s">
        <v>84</v>
      </c>
      <c r="AG3" s="2">
        <v>9.41</v>
      </c>
      <c r="AH3" s="3">
        <v>31800</v>
      </c>
      <c r="AI3" s="21">
        <v>-299477.39</v>
      </c>
      <c r="AJ3" s="1" t="s">
        <v>49</v>
      </c>
      <c r="AK3" t="s">
        <v>84</v>
      </c>
      <c r="AL3" s="2">
        <v>4.9580000000000002</v>
      </c>
      <c r="AM3" s="3">
        <v>60400</v>
      </c>
      <c r="AN3" s="21">
        <v>-299677.55</v>
      </c>
      <c r="AO3" s="1" t="s">
        <v>57</v>
      </c>
      <c r="AP3" t="s">
        <v>84</v>
      </c>
      <c r="AQ3" s="2">
        <v>7</v>
      </c>
      <c r="AR3" s="3">
        <v>42800</v>
      </c>
      <c r="AS3" s="21">
        <v>-299865.36</v>
      </c>
      <c r="AT3" s="1" t="s">
        <v>57</v>
      </c>
      <c r="AU3" t="s">
        <v>84</v>
      </c>
      <c r="AV3" s="2">
        <v>7.49</v>
      </c>
      <c r="AW3" s="3">
        <v>40000</v>
      </c>
      <c r="AX3" s="21">
        <v>-299863.67999999999</v>
      </c>
      <c r="AY3" s="1" t="s">
        <v>63</v>
      </c>
      <c r="AZ3" t="s">
        <v>84</v>
      </c>
      <c r="BA3" s="2">
        <v>7.2</v>
      </c>
      <c r="BB3" s="3">
        <v>36700</v>
      </c>
      <c r="BC3" s="21">
        <v>-264473.40999999997</v>
      </c>
      <c r="BF3" s="4"/>
    </row>
    <row r="4" spans="1:58" x14ac:dyDescent="0.2">
      <c r="A4" s="34" t="s">
        <v>13</v>
      </c>
      <c r="B4" s="35" t="s">
        <v>83</v>
      </c>
      <c r="C4" s="36">
        <v>6.43</v>
      </c>
      <c r="D4" s="37">
        <v>-2400</v>
      </c>
      <c r="E4" s="38">
        <v>15402.78</v>
      </c>
      <c r="F4" s="31" t="s">
        <v>13</v>
      </c>
      <c r="G4" s="7" t="s">
        <v>84</v>
      </c>
      <c r="H4" s="32">
        <v>14.62</v>
      </c>
      <c r="I4" s="33">
        <v>13600</v>
      </c>
      <c r="J4" s="30">
        <v>-198999.23</v>
      </c>
      <c r="K4" s="31" t="s">
        <v>13</v>
      </c>
      <c r="L4" s="7" t="s">
        <v>86</v>
      </c>
      <c r="M4" s="32">
        <v>25.4</v>
      </c>
      <c r="N4" s="33">
        <v>-5000</v>
      </c>
      <c r="O4" s="38">
        <v>500352.78</v>
      </c>
      <c r="P4" s="1" t="s">
        <v>33</v>
      </c>
      <c r="Q4" t="s">
        <v>83</v>
      </c>
      <c r="R4" s="2">
        <v>14.67</v>
      </c>
      <c r="S4" s="3">
        <v>-15400</v>
      </c>
      <c r="T4" s="15">
        <v>225511.34</v>
      </c>
      <c r="U4" s="1" t="s">
        <v>33</v>
      </c>
      <c r="V4" t="s">
        <v>83</v>
      </c>
      <c r="W4" s="2">
        <v>8.25</v>
      </c>
      <c r="X4" s="3">
        <v>-400</v>
      </c>
      <c r="Y4" s="15">
        <v>3291.7</v>
      </c>
      <c r="Z4" s="1" t="s">
        <v>43</v>
      </c>
      <c r="AA4" t="s">
        <v>84</v>
      </c>
      <c r="AB4" s="2">
        <v>6.3620000000000001</v>
      </c>
      <c r="AC4" s="3">
        <v>26700</v>
      </c>
      <c r="AD4" s="21">
        <v>-170001.89</v>
      </c>
      <c r="AE4" s="1" t="s">
        <v>49</v>
      </c>
      <c r="AF4" t="s">
        <v>83</v>
      </c>
      <c r="AG4" s="2">
        <v>9.2379999999999995</v>
      </c>
      <c r="AH4" s="3">
        <v>-31800</v>
      </c>
      <c r="AI4" s="15">
        <v>293235.21000000002</v>
      </c>
      <c r="AJ4" s="1" t="s">
        <v>87</v>
      </c>
      <c r="AK4" t="s">
        <v>84</v>
      </c>
      <c r="AL4" s="2">
        <v>4.9980000000000002</v>
      </c>
      <c r="AM4" s="3">
        <v>43000</v>
      </c>
      <c r="AN4" s="21">
        <v>-215099.94</v>
      </c>
      <c r="AO4" s="1" t="s">
        <v>63</v>
      </c>
      <c r="AP4" t="s">
        <v>83</v>
      </c>
      <c r="AQ4" s="2">
        <v>6.22</v>
      </c>
      <c r="AR4" s="3">
        <v>-42800</v>
      </c>
      <c r="AS4" s="15">
        <v>265711.13</v>
      </c>
      <c r="AT4" s="1" t="s">
        <v>63</v>
      </c>
      <c r="AU4" t="s">
        <v>84</v>
      </c>
      <c r="AV4" s="2">
        <v>7.63</v>
      </c>
      <c r="AW4" s="3">
        <v>39200</v>
      </c>
      <c r="AX4" s="21">
        <v>-299358.8</v>
      </c>
      <c r="AY4" s="1" t="s">
        <v>67</v>
      </c>
      <c r="AZ4" t="s">
        <v>84</v>
      </c>
      <c r="BA4" s="2">
        <v>7.21</v>
      </c>
      <c r="BB4" s="3">
        <v>300</v>
      </c>
      <c r="BC4" s="21">
        <v>-2168.1799999999998</v>
      </c>
      <c r="BF4" s="4"/>
    </row>
    <row r="5" spans="1:58" x14ac:dyDescent="0.2">
      <c r="A5" s="31"/>
      <c r="B5" s="31"/>
      <c r="C5" s="7"/>
      <c r="D5" s="32">
        <f>SUM(D3:D4)</f>
        <v>0</v>
      </c>
      <c r="E5" s="32">
        <f>SUM(E3:E4)</f>
        <v>701.59000000000015</v>
      </c>
      <c r="F5" s="31" t="s">
        <v>13</v>
      </c>
      <c r="G5" s="7" t="s">
        <v>84</v>
      </c>
      <c r="H5" s="32">
        <v>14.52</v>
      </c>
      <c r="I5" s="33">
        <v>13700</v>
      </c>
      <c r="J5" s="30">
        <v>-199091.36</v>
      </c>
      <c r="K5" s="31" t="s">
        <v>13</v>
      </c>
      <c r="L5" s="7" t="s">
        <v>85</v>
      </c>
      <c r="M5" s="32">
        <v>2.2200000000000002</v>
      </c>
      <c r="N5" s="33">
        <v>3000</v>
      </c>
      <c r="O5" s="30">
        <v>-300012</v>
      </c>
      <c r="P5" s="1" t="s">
        <v>33</v>
      </c>
      <c r="Q5" t="s">
        <v>83</v>
      </c>
      <c r="R5" s="2">
        <v>14.59</v>
      </c>
      <c r="S5" s="3">
        <v>-4300</v>
      </c>
      <c r="T5" s="15">
        <v>62624.07</v>
      </c>
      <c r="W5" s="4"/>
      <c r="X5" s="3">
        <f>SUM(X3:X4)</f>
        <v>0</v>
      </c>
      <c r="Y5" s="3">
        <f>SUM(Y3:Y4)</f>
        <v>78.699999999999818</v>
      </c>
      <c r="Z5" s="1" t="s">
        <v>43</v>
      </c>
      <c r="AA5" t="s">
        <v>84</v>
      </c>
      <c r="AB5" s="2">
        <v>6.4249999999999998</v>
      </c>
      <c r="AC5" s="3">
        <v>46650</v>
      </c>
      <c r="AD5" s="21">
        <v>-299988.8</v>
      </c>
      <c r="AG5" s="4"/>
      <c r="AH5" s="3">
        <f>SUM(AH3:AH4)</f>
        <v>0</v>
      </c>
      <c r="AI5" s="3">
        <f>SUM(AI3:AI4)</f>
        <v>-6242.179999999993</v>
      </c>
      <c r="AJ5" s="1" t="s">
        <v>87</v>
      </c>
      <c r="AK5" t="s">
        <v>84</v>
      </c>
      <c r="AL5" s="2">
        <v>5.13</v>
      </c>
      <c r="AM5" s="3">
        <v>63338</v>
      </c>
      <c r="AN5" s="21">
        <v>-325183.88</v>
      </c>
      <c r="AQ5" s="4"/>
      <c r="AR5" s="3">
        <f>SUM(AR3:AR4)</f>
        <v>0</v>
      </c>
      <c r="AS5" s="3">
        <f>SUM(AS3:AS4)</f>
        <v>-34154.229999999981</v>
      </c>
      <c r="AT5" s="1" t="s">
        <v>63</v>
      </c>
      <c r="AU5" t="s">
        <v>84</v>
      </c>
      <c r="AV5" s="2">
        <v>7.62</v>
      </c>
      <c r="AW5" s="3">
        <v>31200</v>
      </c>
      <c r="AX5" s="21">
        <v>-237952.92</v>
      </c>
      <c r="AY5" s="1" t="s">
        <v>67</v>
      </c>
      <c r="AZ5" t="s">
        <v>83</v>
      </c>
      <c r="BA5" s="2">
        <v>7.2</v>
      </c>
      <c r="BB5" s="3">
        <v>-36700</v>
      </c>
      <c r="BC5" s="15">
        <v>263742.34999999998</v>
      </c>
      <c r="BF5" s="4"/>
    </row>
    <row r="6" spans="1:58" x14ac:dyDescent="0.2">
      <c r="A6" s="7"/>
      <c r="B6" s="7"/>
      <c r="C6" s="7"/>
      <c r="D6" s="7"/>
      <c r="E6" s="7"/>
      <c r="F6" s="31" t="s">
        <v>13</v>
      </c>
      <c r="G6" s="7" t="s">
        <v>84</v>
      </c>
      <c r="H6" s="32">
        <v>14.53</v>
      </c>
      <c r="I6" s="33">
        <v>11600</v>
      </c>
      <c r="J6" s="30">
        <v>-168689.8</v>
      </c>
      <c r="K6" s="31" t="s">
        <v>20</v>
      </c>
      <c r="L6" s="7" t="s">
        <v>86</v>
      </c>
      <c r="M6" s="32">
        <v>2.2200000000000002</v>
      </c>
      <c r="N6" s="33">
        <v>-3000</v>
      </c>
      <c r="O6" s="38">
        <v>300074</v>
      </c>
      <c r="R6" s="4"/>
      <c r="S6" s="3">
        <f>SUM(S3:S5)</f>
        <v>0</v>
      </c>
      <c r="T6" s="3">
        <f>SUM(T3:T5)</f>
        <v>-12727.090000000004</v>
      </c>
      <c r="Z6" s="1" t="s">
        <v>45</v>
      </c>
      <c r="AA6" t="s">
        <v>84</v>
      </c>
      <c r="AB6" s="2">
        <v>6.27</v>
      </c>
      <c r="AC6" s="3">
        <v>13700</v>
      </c>
      <c r="AD6" s="21">
        <v>-85967.72</v>
      </c>
      <c r="AG6" s="4"/>
      <c r="AJ6" s="1" t="s">
        <v>87</v>
      </c>
      <c r="AK6" t="s">
        <v>84</v>
      </c>
      <c r="AL6" s="2">
        <v>5.25</v>
      </c>
      <c r="AM6" s="3">
        <v>37600</v>
      </c>
      <c r="AN6" s="21">
        <v>-197557.92</v>
      </c>
      <c r="AQ6" s="4"/>
      <c r="AT6" s="1" t="s">
        <v>68</v>
      </c>
      <c r="AU6" t="s">
        <v>84</v>
      </c>
      <c r="AV6" s="2">
        <v>8.4</v>
      </c>
      <c r="AW6" s="3">
        <v>31600</v>
      </c>
      <c r="AX6" s="21">
        <v>-265671.31</v>
      </c>
      <c r="AY6" s="1" t="s">
        <v>68</v>
      </c>
      <c r="AZ6" t="s">
        <v>83</v>
      </c>
      <c r="BA6" s="2">
        <v>6.44</v>
      </c>
      <c r="BB6" s="3">
        <v>-300</v>
      </c>
      <c r="BC6" s="15">
        <v>1924.89</v>
      </c>
      <c r="BF6" s="4"/>
    </row>
    <row r="7" spans="1:58" x14ac:dyDescent="0.2">
      <c r="A7" s="7"/>
      <c r="B7" s="7"/>
      <c r="C7" s="7"/>
      <c r="D7" s="7"/>
      <c r="E7" s="7"/>
      <c r="F7" s="31" t="s">
        <v>13</v>
      </c>
      <c r="G7" s="7" t="s">
        <v>83</v>
      </c>
      <c r="H7" s="32">
        <v>14.762</v>
      </c>
      <c r="I7" s="33">
        <v>-19600</v>
      </c>
      <c r="J7" s="38">
        <v>288804.43</v>
      </c>
      <c r="K7" s="31" t="s">
        <v>20</v>
      </c>
      <c r="L7" s="7" t="s">
        <v>85</v>
      </c>
      <c r="M7" s="32">
        <v>3.9649999999999999</v>
      </c>
      <c r="N7" s="33">
        <v>6000</v>
      </c>
      <c r="O7" s="30">
        <v>-600006</v>
      </c>
      <c r="R7" s="4"/>
      <c r="Z7" s="1" t="s">
        <v>45</v>
      </c>
      <c r="AA7" t="s">
        <v>83</v>
      </c>
      <c r="AB7" s="2">
        <v>6.1420000000000003</v>
      </c>
      <c r="AC7" s="3">
        <v>-60000</v>
      </c>
      <c r="AD7" s="15">
        <v>367831.69</v>
      </c>
      <c r="AG7" s="4"/>
      <c r="AJ7" s="1" t="s">
        <v>87</v>
      </c>
      <c r="AK7" t="s">
        <v>83</v>
      </c>
      <c r="AL7" s="2">
        <v>5.18</v>
      </c>
      <c r="AM7" s="3">
        <v>-12200</v>
      </c>
      <c r="AN7" s="15">
        <v>63082.239999999998</v>
      </c>
      <c r="AQ7" s="4"/>
      <c r="AT7" s="1" t="s">
        <v>68</v>
      </c>
      <c r="AU7" t="s">
        <v>83</v>
      </c>
      <c r="AV7" s="2">
        <v>8.5239999999999991</v>
      </c>
      <c r="AW7" s="3">
        <v>-110400</v>
      </c>
      <c r="AX7" s="15">
        <v>939307.84</v>
      </c>
      <c r="BA7" s="4"/>
      <c r="BB7" s="3">
        <f>SUM(BB3:BB6)</f>
        <v>0</v>
      </c>
      <c r="BC7" s="4">
        <f>SUM(BC3:BC6)</f>
        <v>-974.34999999999059</v>
      </c>
    </row>
    <row r="8" spans="1:58" x14ac:dyDescent="0.2">
      <c r="A8" s="7"/>
      <c r="B8" s="7"/>
      <c r="C8" s="7"/>
      <c r="D8" s="7"/>
      <c r="E8" s="7"/>
      <c r="F8" s="31" t="s">
        <v>13</v>
      </c>
      <c r="G8" s="7" t="s">
        <v>84</v>
      </c>
      <c r="H8" s="32">
        <v>14.53</v>
      </c>
      <c r="I8" s="33">
        <v>500</v>
      </c>
      <c r="J8" s="30">
        <v>-7271.11</v>
      </c>
      <c r="K8" s="31" t="s">
        <v>31</v>
      </c>
      <c r="L8" s="7" t="s">
        <v>86</v>
      </c>
      <c r="M8" s="32">
        <v>3.9649999999999999</v>
      </c>
      <c r="N8" s="33">
        <v>-6000</v>
      </c>
      <c r="O8" s="38">
        <v>600066.07999999996</v>
      </c>
      <c r="R8" s="4"/>
      <c r="Z8" s="1" t="s">
        <v>45</v>
      </c>
      <c r="AA8" t="s">
        <v>83</v>
      </c>
      <c r="AB8" s="2">
        <v>6.11</v>
      </c>
      <c r="AC8" s="3">
        <v>-60000</v>
      </c>
      <c r="AD8" s="15">
        <v>365940.12</v>
      </c>
      <c r="AG8" s="4"/>
      <c r="AJ8" s="1" t="s">
        <v>87</v>
      </c>
      <c r="AK8" t="s">
        <v>83</v>
      </c>
      <c r="AL8" s="2">
        <v>5.18</v>
      </c>
      <c r="AM8" s="3">
        <v>-48200</v>
      </c>
      <c r="AN8" s="15">
        <v>249226.59</v>
      </c>
      <c r="AQ8" s="4"/>
      <c r="AT8" s="1" t="s">
        <v>68</v>
      </c>
      <c r="AU8" t="s">
        <v>84</v>
      </c>
      <c r="AV8" s="2">
        <v>8.6</v>
      </c>
      <c r="AW8" s="3">
        <v>12585</v>
      </c>
      <c r="AX8" s="21">
        <v>-108325.13</v>
      </c>
      <c r="BA8" s="4"/>
    </row>
    <row r="9" spans="1:58" x14ac:dyDescent="0.2">
      <c r="A9" s="7"/>
      <c r="B9" s="7"/>
      <c r="C9" s="7"/>
      <c r="D9" s="7"/>
      <c r="E9" s="7"/>
      <c r="F9" s="31" t="s">
        <v>13</v>
      </c>
      <c r="G9" s="7" t="s">
        <v>83</v>
      </c>
      <c r="H9" s="32">
        <v>14.84</v>
      </c>
      <c r="I9" s="33">
        <v>-800</v>
      </c>
      <c r="J9" s="38">
        <v>11850.14</v>
      </c>
      <c r="K9" s="31" t="s">
        <v>38</v>
      </c>
      <c r="L9" s="7" t="s">
        <v>85</v>
      </c>
      <c r="M9" s="32">
        <v>2.2000000000000002</v>
      </c>
      <c r="N9" s="33">
        <v>10000</v>
      </c>
      <c r="O9" s="30">
        <v>-1000010</v>
      </c>
      <c r="R9" s="4"/>
      <c r="Z9" s="1" t="s">
        <v>45</v>
      </c>
      <c r="AA9" t="s">
        <v>83</v>
      </c>
      <c r="AB9" s="2">
        <v>6.1</v>
      </c>
      <c r="AC9" s="3">
        <v>-36850</v>
      </c>
      <c r="AD9" s="15">
        <v>224380.38</v>
      </c>
      <c r="AG9" s="4"/>
      <c r="AJ9" s="1" t="s">
        <v>87</v>
      </c>
      <c r="AK9" t="s">
        <v>84</v>
      </c>
      <c r="AL9" s="2">
        <v>5.24</v>
      </c>
      <c r="AM9" s="3">
        <v>59300</v>
      </c>
      <c r="AN9" s="21">
        <v>-310980.59000000003</v>
      </c>
      <c r="AQ9" s="4"/>
      <c r="AT9" s="1" t="s">
        <v>68</v>
      </c>
      <c r="AU9" t="s">
        <v>84</v>
      </c>
      <c r="AV9" s="2">
        <v>8.7509999999999994</v>
      </c>
      <c r="AW9" s="3">
        <v>21025</v>
      </c>
      <c r="AX9" s="21">
        <v>-184156.57</v>
      </c>
      <c r="BA9" s="4"/>
    </row>
    <row r="10" spans="1:58" x14ac:dyDescent="0.2">
      <c r="A10" s="7"/>
      <c r="B10" s="7"/>
      <c r="C10" s="7"/>
      <c r="D10" s="7"/>
      <c r="E10" s="7"/>
      <c r="F10" s="31" t="s">
        <v>20</v>
      </c>
      <c r="G10" s="7" t="s">
        <v>83</v>
      </c>
      <c r="H10" s="32">
        <v>15.282999999999999</v>
      </c>
      <c r="I10" s="33">
        <v>-39400</v>
      </c>
      <c r="J10" s="38">
        <v>601047.49</v>
      </c>
      <c r="K10" s="31" t="s">
        <v>43</v>
      </c>
      <c r="L10" s="7" t="s">
        <v>86</v>
      </c>
      <c r="M10" s="32">
        <v>2.2000000000000002</v>
      </c>
      <c r="N10" s="33">
        <v>-10000</v>
      </c>
      <c r="O10" s="38">
        <v>1000061.11</v>
      </c>
      <c r="R10" s="4"/>
      <c r="Z10" s="1" t="s">
        <v>46</v>
      </c>
      <c r="AA10" t="s">
        <v>83</v>
      </c>
      <c r="AB10" s="2">
        <v>6.18</v>
      </c>
      <c r="AC10" s="3">
        <v>-13700</v>
      </c>
      <c r="AD10" s="15">
        <v>84513.600000000006</v>
      </c>
      <c r="AG10" s="4"/>
      <c r="AJ10" s="1" t="s">
        <v>53</v>
      </c>
      <c r="AK10" t="s">
        <v>84</v>
      </c>
      <c r="AL10" s="2">
        <v>5.58</v>
      </c>
      <c r="AM10" s="3">
        <v>800</v>
      </c>
      <c r="AN10" s="21">
        <v>-4469</v>
      </c>
      <c r="AQ10" s="4"/>
      <c r="AT10" s="1" t="s">
        <v>68</v>
      </c>
      <c r="AU10" t="s">
        <v>84</v>
      </c>
      <c r="AV10" s="2">
        <v>8.66</v>
      </c>
      <c r="AW10" s="3">
        <v>70349</v>
      </c>
      <c r="AX10" s="21">
        <v>-609751.93000000005</v>
      </c>
      <c r="BA10" s="4"/>
    </row>
    <row r="11" spans="1:58" x14ac:dyDescent="0.2">
      <c r="A11" s="7"/>
      <c r="B11" s="7"/>
      <c r="C11" s="7"/>
      <c r="D11" s="7"/>
      <c r="E11" s="7"/>
      <c r="F11" s="31" t="s">
        <v>20</v>
      </c>
      <c r="G11" s="7" t="s">
        <v>84</v>
      </c>
      <c r="H11" s="32">
        <v>14.99</v>
      </c>
      <c r="I11" s="33">
        <v>20000</v>
      </c>
      <c r="J11" s="30">
        <v>-300051.84000000003</v>
      </c>
      <c r="K11" s="31" t="s">
        <v>45</v>
      </c>
      <c r="L11" s="7" t="s">
        <v>85</v>
      </c>
      <c r="M11" s="32">
        <v>2.9950000000000001</v>
      </c>
      <c r="N11" s="33">
        <v>9000</v>
      </c>
      <c r="O11" s="30">
        <v>-900009</v>
      </c>
      <c r="R11" s="4"/>
      <c r="AC11" s="3">
        <f>SUM(AC3:AC10)</f>
        <v>0</v>
      </c>
      <c r="AD11" s="3">
        <f>SUM(AD3:AD10)</f>
        <v>-58983.81999999992</v>
      </c>
      <c r="AJ11" s="1" t="s">
        <v>53</v>
      </c>
      <c r="AK11" t="s">
        <v>83</v>
      </c>
      <c r="AL11" s="2">
        <v>5.8419999999999996</v>
      </c>
      <c r="AM11" s="3">
        <v>-122171</v>
      </c>
      <c r="AN11" s="15">
        <v>712473.85</v>
      </c>
      <c r="AQ11" s="4"/>
      <c r="AT11" s="1" t="s">
        <v>90</v>
      </c>
      <c r="AU11" t="s">
        <v>84</v>
      </c>
      <c r="AV11" s="2">
        <v>8.65</v>
      </c>
      <c r="AW11" s="3">
        <v>4300</v>
      </c>
      <c r="AX11" s="21">
        <v>-37227.339999999997</v>
      </c>
      <c r="BA11" s="4"/>
    </row>
    <row r="12" spans="1:58" x14ac:dyDescent="0.2">
      <c r="A12" s="7"/>
      <c r="B12" s="7"/>
      <c r="C12" s="7"/>
      <c r="D12" s="7"/>
      <c r="E12" s="7"/>
      <c r="F12" s="31" t="s">
        <v>31</v>
      </c>
      <c r="G12" s="7" t="s">
        <v>84</v>
      </c>
      <c r="H12" s="32">
        <v>14.63</v>
      </c>
      <c r="I12" s="33">
        <v>7200</v>
      </c>
      <c r="J12" s="30">
        <v>-105424.59</v>
      </c>
      <c r="K12" s="31" t="s">
        <v>46</v>
      </c>
      <c r="L12" s="7" t="s">
        <v>86</v>
      </c>
      <c r="M12" s="32">
        <v>2.9950000000000001</v>
      </c>
      <c r="N12" s="33">
        <v>-9000</v>
      </c>
      <c r="O12" s="38">
        <v>900074.87</v>
      </c>
      <c r="R12" s="4"/>
      <c r="AJ12" s="1" t="s">
        <v>53</v>
      </c>
      <c r="AK12" t="s">
        <v>83</v>
      </c>
      <c r="AL12" s="2">
        <v>5.7729999999999997</v>
      </c>
      <c r="AM12" s="3">
        <v>-81067</v>
      </c>
      <c r="AN12" s="15">
        <v>467117.24</v>
      </c>
      <c r="AQ12" s="4"/>
      <c r="AT12" s="1" t="s">
        <v>91</v>
      </c>
      <c r="AU12" t="s">
        <v>83</v>
      </c>
      <c r="AV12" s="2">
        <v>11.151999999999999</v>
      </c>
      <c r="AW12" s="3">
        <v>-139859</v>
      </c>
      <c r="AX12" s="15">
        <v>1556747.72</v>
      </c>
      <c r="BA12" s="4"/>
    </row>
    <row r="13" spans="1:58" x14ac:dyDescent="0.2">
      <c r="A13" s="7"/>
      <c r="B13" s="7"/>
      <c r="C13" s="7"/>
      <c r="D13" s="7"/>
      <c r="E13" s="7"/>
      <c r="F13" s="31" t="s">
        <v>31</v>
      </c>
      <c r="G13" s="7" t="s">
        <v>84</v>
      </c>
      <c r="H13" s="32">
        <v>14.69</v>
      </c>
      <c r="I13" s="33">
        <v>34400</v>
      </c>
      <c r="J13" s="30">
        <v>-505760.91</v>
      </c>
      <c r="K13" s="31" t="s">
        <v>47</v>
      </c>
      <c r="L13" s="7" t="s">
        <v>85</v>
      </c>
      <c r="M13" s="32">
        <v>5.2</v>
      </c>
      <c r="N13" s="33">
        <v>7000</v>
      </c>
      <c r="O13" s="30">
        <v>-700007</v>
      </c>
      <c r="R13" s="4"/>
      <c r="AJ13" s="1" t="s">
        <v>54</v>
      </c>
      <c r="AK13" t="s">
        <v>84</v>
      </c>
      <c r="AL13" s="2">
        <v>5.35</v>
      </c>
      <c r="AM13" s="3">
        <v>55500</v>
      </c>
      <c r="AN13" s="21">
        <v>-297162.53999999998</v>
      </c>
      <c r="AQ13" s="4"/>
      <c r="AT13" s="1" t="s">
        <v>72</v>
      </c>
      <c r="AU13" t="s">
        <v>84</v>
      </c>
      <c r="AV13" s="2">
        <v>11.21</v>
      </c>
      <c r="AW13" s="3">
        <v>26600</v>
      </c>
      <c r="AX13" s="21">
        <v>-298440.51</v>
      </c>
      <c r="BA13" s="4"/>
    </row>
    <row r="14" spans="1:58" x14ac:dyDescent="0.2">
      <c r="A14" s="7"/>
      <c r="B14" s="7"/>
      <c r="C14" s="7"/>
      <c r="D14" s="7"/>
      <c r="E14" s="7"/>
      <c r="F14" s="31" t="s">
        <v>31</v>
      </c>
      <c r="G14" s="7" t="s">
        <v>83</v>
      </c>
      <c r="H14" s="32">
        <v>15.19</v>
      </c>
      <c r="I14" s="33">
        <v>-20000</v>
      </c>
      <c r="J14" s="38">
        <v>303241.15999999997</v>
      </c>
      <c r="K14" s="31" t="s">
        <v>49</v>
      </c>
      <c r="L14" s="7" t="s">
        <v>86</v>
      </c>
      <c r="M14" s="32">
        <v>5.2</v>
      </c>
      <c r="N14" s="33">
        <v>-7000</v>
      </c>
      <c r="O14" s="38">
        <v>700101.11</v>
      </c>
      <c r="R14" s="4"/>
      <c r="AJ14" s="1" t="s">
        <v>54</v>
      </c>
      <c r="AK14" t="s">
        <v>84</v>
      </c>
      <c r="AL14" s="2">
        <v>5.36</v>
      </c>
      <c r="AM14" s="3">
        <v>36096</v>
      </c>
      <c r="AN14" s="21">
        <v>-193629.34</v>
      </c>
      <c r="AQ14" s="4"/>
      <c r="AT14" s="1" t="s">
        <v>72</v>
      </c>
      <c r="AU14" t="s">
        <v>84</v>
      </c>
      <c r="AV14" s="2">
        <v>11.21</v>
      </c>
      <c r="AW14" s="3">
        <v>26700</v>
      </c>
      <c r="AX14" s="21">
        <v>-299562.46999999997</v>
      </c>
      <c r="BA14" s="4"/>
    </row>
    <row r="15" spans="1:58" x14ac:dyDescent="0.2">
      <c r="A15" s="7"/>
      <c r="B15" s="7"/>
      <c r="C15" s="7"/>
      <c r="D15" s="7"/>
      <c r="E15" s="7"/>
      <c r="F15" s="31" t="s">
        <v>33</v>
      </c>
      <c r="G15" s="7" t="s">
        <v>84</v>
      </c>
      <c r="H15" s="32">
        <v>15.4</v>
      </c>
      <c r="I15" s="33">
        <v>14200</v>
      </c>
      <c r="J15" s="30">
        <v>-218863.46</v>
      </c>
      <c r="K15" s="31" t="s">
        <v>53</v>
      </c>
      <c r="L15" s="7" t="s">
        <v>85</v>
      </c>
      <c r="M15" s="32">
        <v>1.9850000000000001</v>
      </c>
      <c r="N15" s="33">
        <v>11000</v>
      </c>
      <c r="O15" s="30">
        <v>-1100011</v>
      </c>
      <c r="R15" s="4"/>
      <c r="AJ15" s="1" t="s">
        <v>54</v>
      </c>
      <c r="AK15" t="s">
        <v>84</v>
      </c>
      <c r="AL15" s="2">
        <v>5.5</v>
      </c>
      <c r="AM15" s="3">
        <v>54500</v>
      </c>
      <c r="AN15" s="21">
        <v>-299989.8</v>
      </c>
      <c r="AQ15" s="4"/>
      <c r="AT15" s="1" t="s">
        <v>72</v>
      </c>
      <c r="AU15" t="s">
        <v>84</v>
      </c>
      <c r="AV15" s="2">
        <v>11.1</v>
      </c>
      <c r="AW15" s="3">
        <v>86000</v>
      </c>
      <c r="AX15" s="21">
        <v>-955415.28</v>
      </c>
      <c r="BA15" s="4"/>
    </row>
    <row r="16" spans="1:58" x14ac:dyDescent="0.2">
      <c r="A16" s="7"/>
      <c r="B16" s="7"/>
      <c r="C16" s="7"/>
      <c r="D16" s="7"/>
      <c r="E16" s="7"/>
      <c r="F16" s="31" t="s">
        <v>33</v>
      </c>
      <c r="G16" s="7" t="s">
        <v>84</v>
      </c>
      <c r="H16" s="32">
        <v>15.62</v>
      </c>
      <c r="I16" s="33">
        <v>4300</v>
      </c>
      <c r="J16" s="30">
        <v>-67222.31</v>
      </c>
      <c r="K16" s="31" t="s">
        <v>54</v>
      </c>
      <c r="L16" s="7" t="s">
        <v>86</v>
      </c>
      <c r="M16" s="32">
        <v>1.9850000000000001</v>
      </c>
      <c r="N16" s="33">
        <v>-11000</v>
      </c>
      <c r="O16" s="38">
        <v>1100060.6499999999</v>
      </c>
      <c r="R16" s="4"/>
      <c r="AJ16" s="1" t="s">
        <v>54</v>
      </c>
      <c r="AK16" t="s">
        <v>84</v>
      </c>
      <c r="AL16" s="2">
        <v>5.47</v>
      </c>
      <c r="AM16" s="3">
        <v>70500</v>
      </c>
      <c r="AN16" s="21">
        <v>-385943.51</v>
      </c>
      <c r="AQ16" s="4"/>
      <c r="AT16" s="1" t="s">
        <v>73</v>
      </c>
      <c r="AU16" t="s">
        <v>84</v>
      </c>
      <c r="AV16" s="2">
        <v>10.91</v>
      </c>
      <c r="AW16" s="3">
        <v>300</v>
      </c>
      <c r="AX16" s="21">
        <v>-3278.18</v>
      </c>
      <c r="BA16" s="4"/>
    </row>
    <row r="17" spans="1:53" x14ac:dyDescent="0.2">
      <c r="A17" s="7"/>
      <c r="B17" s="7"/>
      <c r="C17" s="7"/>
      <c r="D17" s="7"/>
      <c r="E17" s="7"/>
      <c r="F17" s="31" t="s">
        <v>33</v>
      </c>
      <c r="G17" s="7" t="s">
        <v>84</v>
      </c>
      <c r="H17" s="32">
        <v>15.87</v>
      </c>
      <c r="I17" s="33">
        <v>200</v>
      </c>
      <c r="J17" s="30">
        <v>-3179.12</v>
      </c>
      <c r="K17" s="31" t="s">
        <v>55</v>
      </c>
      <c r="L17" s="7" t="s">
        <v>88</v>
      </c>
      <c r="M17" s="32">
        <v>7.0519999999999996</v>
      </c>
      <c r="N17" s="33">
        <v>330</v>
      </c>
      <c r="O17" s="30">
        <v>-33000.33</v>
      </c>
      <c r="R17" s="4"/>
      <c r="AJ17" s="1" t="s">
        <v>55</v>
      </c>
      <c r="AK17" t="s">
        <v>84</v>
      </c>
      <c r="AL17" s="2">
        <v>5.46</v>
      </c>
      <c r="AM17" s="3">
        <v>500</v>
      </c>
      <c r="AN17" s="21">
        <v>-2735</v>
      </c>
      <c r="AQ17" s="4"/>
      <c r="AT17" s="1" t="s">
        <v>74</v>
      </c>
      <c r="AU17" t="s">
        <v>83</v>
      </c>
      <c r="AV17" s="2">
        <v>10.531000000000001</v>
      </c>
      <c r="AW17" s="3">
        <v>-139600</v>
      </c>
      <c r="AX17" s="15">
        <v>1467395</v>
      </c>
      <c r="BA17" s="4"/>
    </row>
    <row r="18" spans="1:53" x14ac:dyDescent="0.2">
      <c r="A18" s="7"/>
      <c r="B18" s="7"/>
      <c r="C18" s="7"/>
      <c r="D18" s="7"/>
      <c r="E18" s="31"/>
      <c r="F18" s="31" t="s">
        <v>38</v>
      </c>
      <c r="G18" s="7" t="s">
        <v>83</v>
      </c>
      <c r="H18" s="32">
        <v>18.260000000000002</v>
      </c>
      <c r="I18" s="33">
        <v>-60300</v>
      </c>
      <c r="J18" s="38">
        <v>1099059.8999999999</v>
      </c>
      <c r="K18" s="31" t="s">
        <v>55</v>
      </c>
      <c r="L18" s="7" t="s">
        <v>85</v>
      </c>
      <c r="M18" s="32">
        <v>6.3049999999999997</v>
      </c>
      <c r="N18" s="33">
        <v>11000</v>
      </c>
      <c r="O18" s="30">
        <v>-1100011</v>
      </c>
      <c r="R18" s="4"/>
      <c r="AJ18" s="1" t="s">
        <v>55</v>
      </c>
      <c r="AK18" t="s">
        <v>83</v>
      </c>
      <c r="AL18" s="2">
        <v>5.2439999999999998</v>
      </c>
      <c r="AM18" s="3">
        <v>-73000</v>
      </c>
      <c r="AN18" s="15">
        <v>382140.79</v>
      </c>
      <c r="AQ18" s="4"/>
      <c r="AW18" s="3">
        <f>SUM(AW3:AW17)</f>
        <v>0</v>
      </c>
      <c r="AX18" s="3">
        <f>SUM(AX3:AX17)</f>
        <v>364446.43999999994</v>
      </c>
    </row>
    <row r="19" spans="1:53" x14ac:dyDescent="0.2">
      <c r="A19" s="7"/>
      <c r="B19" s="7"/>
      <c r="C19" s="7"/>
      <c r="D19" s="7"/>
      <c r="E19" s="31"/>
      <c r="F19" s="31" t="s">
        <v>46</v>
      </c>
      <c r="G19" s="7" t="s">
        <v>84</v>
      </c>
      <c r="H19" s="32">
        <v>18.78</v>
      </c>
      <c r="I19" s="33">
        <v>600</v>
      </c>
      <c r="J19" s="30">
        <v>-11277.37</v>
      </c>
      <c r="K19" s="31" t="s">
        <v>57</v>
      </c>
      <c r="L19" s="7" t="s">
        <v>86</v>
      </c>
      <c r="M19" s="32">
        <v>6.3049999999999997</v>
      </c>
      <c r="N19" s="33">
        <v>-11000</v>
      </c>
      <c r="O19" s="38">
        <v>1100192.6499999999</v>
      </c>
      <c r="R19" s="4"/>
      <c r="AJ19" s="1" t="s">
        <v>55</v>
      </c>
      <c r="AK19" t="s">
        <v>83</v>
      </c>
      <c r="AL19" s="2">
        <v>5.226</v>
      </c>
      <c r="AM19" s="3">
        <v>-144396</v>
      </c>
      <c r="AN19" s="15">
        <v>753296.54</v>
      </c>
      <c r="AQ19" s="4"/>
    </row>
    <row r="20" spans="1:53" x14ac:dyDescent="0.2">
      <c r="A20" s="7"/>
      <c r="B20" s="7"/>
      <c r="C20" s="7"/>
      <c r="D20" s="7"/>
      <c r="E20" s="31"/>
      <c r="F20" s="31" t="s">
        <v>46</v>
      </c>
      <c r="G20" s="7" t="s">
        <v>84</v>
      </c>
      <c r="H20" s="32">
        <v>19.015999999999998</v>
      </c>
      <c r="I20" s="33">
        <v>32920</v>
      </c>
      <c r="J20" s="30">
        <v>-626515.94999999995</v>
      </c>
      <c r="K20" s="31" t="s">
        <v>57</v>
      </c>
      <c r="L20" s="7" t="s">
        <v>85</v>
      </c>
      <c r="M20" s="32">
        <v>6.2050000000000001</v>
      </c>
      <c r="N20" s="33">
        <v>5000</v>
      </c>
      <c r="O20" s="30">
        <v>-500005</v>
      </c>
      <c r="R20" s="4"/>
      <c r="AJ20" s="1" t="s">
        <v>57</v>
      </c>
      <c r="AK20" t="s">
        <v>83</v>
      </c>
      <c r="AL20" s="2">
        <v>5.2</v>
      </c>
      <c r="AM20" s="3">
        <v>-500</v>
      </c>
      <c r="AN20" s="15">
        <v>2592.4</v>
      </c>
      <c r="AQ20" s="4"/>
    </row>
    <row r="21" spans="1:53" x14ac:dyDescent="0.2">
      <c r="A21" s="7"/>
      <c r="B21" s="7"/>
      <c r="C21" s="7"/>
      <c r="D21" s="7"/>
      <c r="E21" s="7"/>
      <c r="F21" s="31" t="s">
        <v>46</v>
      </c>
      <c r="G21" s="7" t="s">
        <v>84</v>
      </c>
      <c r="H21" s="32">
        <v>19.02</v>
      </c>
      <c r="I21" s="33">
        <v>21100</v>
      </c>
      <c r="J21" s="30">
        <v>-401655.72</v>
      </c>
      <c r="K21" s="31" t="s">
        <v>57</v>
      </c>
      <c r="L21" s="7" t="s">
        <v>89</v>
      </c>
      <c r="M21" s="32">
        <v>7.0519999999999996</v>
      </c>
      <c r="N21" s="33">
        <v>-330</v>
      </c>
      <c r="O21" s="38">
        <v>33006.46</v>
      </c>
      <c r="R21" s="4"/>
      <c r="AM21" s="3">
        <f>SUM(AM3:AM20)</f>
        <v>0</v>
      </c>
      <c r="AN21" s="3">
        <f>SUM(AN3:AN20)</f>
        <v>97500.579999999929</v>
      </c>
    </row>
    <row r="22" spans="1:53" x14ac:dyDescent="0.2">
      <c r="A22" s="7"/>
      <c r="B22" s="7"/>
      <c r="C22" s="7"/>
      <c r="D22" s="7"/>
      <c r="E22" s="7"/>
      <c r="F22" s="31" t="s">
        <v>47</v>
      </c>
      <c r="G22" s="7" t="s">
        <v>84</v>
      </c>
      <c r="H22" s="32">
        <v>17.8</v>
      </c>
      <c r="I22" s="33">
        <v>100</v>
      </c>
      <c r="J22" s="30">
        <v>-1785.06</v>
      </c>
      <c r="K22" s="31" t="s">
        <v>63</v>
      </c>
      <c r="L22" s="7" t="s">
        <v>86</v>
      </c>
      <c r="M22" s="32">
        <v>6.2050000000000001</v>
      </c>
      <c r="N22" s="33">
        <v>-5000</v>
      </c>
      <c r="O22" s="38">
        <v>500086.18</v>
      </c>
      <c r="R22" s="4"/>
    </row>
    <row r="23" spans="1:53" x14ac:dyDescent="0.2">
      <c r="A23" s="7"/>
      <c r="B23" s="7"/>
      <c r="C23" s="7"/>
      <c r="D23" s="7"/>
      <c r="E23" s="7"/>
      <c r="F23" s="31" t="s">
        <v>47</v>
      </c>
      <c r="G23" s="7" t="s">
        <v>83</v>
      </c>
      <c r="H23" s="32">
        <v>19.222000000000001</v>
      </c>
      <c r="I23" s="33">
        <v>-54620</v>
      </c>
      <c r="J23" s="38">
        <v>1047958.84</v>
      </c>
      <c r="K23" s="31" t="s">
        <v>91</v>
      </c>
      <c r="L23" s="7" t="s">
        <v>85</v>
      </c>
      <c r="M23" s="32">
        <v>2.625</v>
      </c>
      <c r="N23" s="33">
        <v>15000</v>
      </c>
      <c r="O23" s="30">
        <v>-1500015</v>
      </c>
      <c r="R23" s="4"/>
    </row>
    <row r="24" spans="1:53" x14ac:dyDescent="0.2">
      <c r="A24" s="7"/>
      <c r="B24" s="7"/>
      <c r="C24" s="7"/>
      <c r="D24" s="7"/>
      <c r="E24" s="7"/>
      <c r="F24" s="31" t="s">
        <v>49</v>
      </c>
      <c r="G24" s="7" t="s">
        <v>84</v>
      </c>
      <c r="H24" s="32">
        <v>18.850000000000001</v>
      </c>
      <c r="I24" s="33">
        <v>12079</v>
      </c>
      <c r="J24" s="30">
        <v>-227878.55</v>
      </c>
      <c r="K24" s="31" t="s">
        <v>72</v>
      </c>
      <c r="L24" s="7" t="s">
        <v>86</v>
      </c>
      <c r="M24" s="32">
        <v>2.625</v>
      </c>
      <c r="N24" s="33">
        <v>-15000</v>
      </c>
      <c r="O24" s="38">
        <v>1500109.38</v>
      </c>
      <c r="R24" s="4"/>
    </row>
    <row r="25" spans="1:53" x14ac:dyDescent="0.2">
      <c r="A25" s="7"/>
      <c r="B25" s="7"/>
      <c r="C25" s="7"/>
      <c r="D25" s="7"/>
      <c r="E25" s="7"/>
      <c r="F25" s="31" t="s">
        <v>49</v>
      </c>
      <c r="G25" s="7" t="s">
        <v>84</v>
      </c>
      <c r="H25" s="32">
        <v>18.399999999999999</v>
      </c>
      <c r="I25" s="33">
        <v>16300</v>
      </c>
      <c r="J25" s="30">
        <v>-300169.71999999997</v>
      </c>
      <c r="K25" s="7"/>
      <c r="L25" s="7"/>
      <c r="M25" s="39"/>
      <c r="N25" s="33">
        <f>SUM(N3:N24)</f>
        <v>0</v>
      </c>
      <c r="O25" s="33">
        <f>SUM(O3:O24)</f>
        <v>1093.9399999994785</v>
      </c>
    </row>
    <row r="26" spans="1:53" x14ac:dyDescent="0.2">
      <c r="A26" s="7"/>
      <c r="B26" s="7"/>
      <c r="C26" s="7"/>
      <c r="D26" s="7"/>
      <c r="E26" s="7"/>
      <c r="F26" s="31" t="s">
        <v>87</v>
      </c>
      <c r="G26" s="7" t="s">
        <v>83</v>
      </c>
      <c r="H26" s="32">
        <v>18.48</v>
      </c>
      <c r="I26" s="33">
        <v>-28479</v>
      </c>
      <c r="J26" s="38">
        <v>525328.41</v>
      </c>
      <c r="K26" s="7"/>
      <c r="L26" s="7"/>
      <c r="M26" s="39"/>
      <c r="N26" s="7"/>
      <c r="O26" s="7"/>
    </row>
    <row r="27" spans="1:53" x14ac:dyDescent="0.2">
      <c r="I27" s="3">
        <f>SUM(I3:I26)</f>
        <v>0</v>
      </c>
      <c r="J27" s="3">
        <f>SUM(J3:J26)</f>
        <v>234345.93999999977</v>
      </c>
    </row>
    <row r="29" spans="1:53" x14ac:dyDescent="0.2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</row>
    <row r="30" spans="1:53" x14ac:dyDescent="0.2">
      <c r="A30" t="s">
        <v>92</v>
      </c>
      <c r="B30" s="29" t="s">
        <v>94</v>
      </c>
      <c r="C30" s="29" t="s">
        <v>12</v>
      </c>
      <c r="D30" s="29" t="s">
        <v>95</v>
      </c>
      <c r="E30" s="29" t="s">
        <v>36</v>
      </c>
      <c r="F30" s="29" t="s">
        <v>96</v>
      </c>
      <c r="G30" s="29" t="s">
        <v>44</v>
      </c>
      <c r="H30" s="29" t="s">
        <v>48</v>
      </c>
      <c r="I30" s="29" t="s">
        <v>50</v>
      </c>
      <c r="J30" s="29" t="s">
        <v>97</v>
      </c>
      <c r="K30" s="29" t="s">
        <v>62</v>
      </c>
      <c r="L30" s="29" t="s">
        <v>66</v>
      </c>
    </row>
    <row r="31" spans="1:53" x14ac:dyDescent="0.2">
      <c r="A31" t="s">
        <v>93</v>
      </c>
      <c r="B31" s="13">
        <v>701.59000000000015</v>
      </c>
      <c r="C31" s="14">
        <v>234345.93999999977</v>
      </c>
      <c r="D31" s="12">
        <v>1094</v>
      </c>
      <c r="E31" s="18">
        <v>-12727</v>
      </c>
      <c r="F31" s="12">
        <v>79</v>
      </c>
      <c r="G31" s="18">
        <v>-58984</v>
      </c>
      <c r="H31" s="18">
        <v>-6242</v>
      </c>
      <c r="I31" s="12">
        <v>97501</v>
      </c>
      <c r="J31" s="18">
        <v>-34154</v>
      </c>
      <c r="K31" s="12">
        <v>364446</v>
      </c>
      <c r="L31" s="21">
        <v>-974.35</v>
      </c>
    </row>
    <row r="32" spans="1:53" x14ac:dyDescent="0.2">
      <c r="A32" t="s">
        <v>98</v>
      </c>
      <c r="B32" s="13">
        <f>SUM(B31:L31)</f>
        <v>585086.17999999982</v>
      </c>
    </row>
    <row r="33" spans="1:2" x14ac:dyDescent="0.2">
      <c r="A33" t="s">
        <v>99</v>
      </c>
      <c r="B33" s="4">
        <v>882933.32</v>
      </c>
    </row>
    <row r="34" spans="1:2" x14ac:dyDescent="0.2">
      <c r="A34" t="s">
        <v>100</v>
      </c>
      <c r="B34" s="2">
        <f>B32+B33</f>
        <v>1468019.4999999998</v>
      </c>
    </row>
  </sheetData>
  <mergeCells count="11">
    <mergeCell ref="Z1:AD1"/>
    <mergeCell ref="A1:E1"/>
    <mergeCell ref="F1:J1"/>
    <mergeCell ref="K1:O1"/>
    <mergeCell ref="P1:T1"/>
    <mergeCell ref="U1:Y1"/>
    <mergeCell ref="AE1:AI1"/>
    <mergeCell ref="AJ1:AN1"/>
    <mergeCell ref="AO1:AS1"/>
    <mergeCell ref="AT1:AX1"/>
    <mergeCell ref="AY1:BC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zoomScale="110" zoomScaleNormal="110" zoomScalePageLayoutView="110" workbookViewId="0">
      <selection activeCell="F2" sqref="F2:I2"/>
    </sheetView>
  </sheetViews>
  <sheetFormatPr baseColWidth="10" defaultRowHeight="16" x14ac:dyDescent="0.2"/>
  <cols>
    <col min="5" max="5" width="13" style="4" customWidth="1"/>
    <col min="7" max="7" width="11.83203125" style="4" bestFit="1" customWidth="1"/>
    <col min="8" max="8" width="10.83203125" style="69"/>
    <col min="9" max="9" width="11.83203125" style="4" bestFit="1" customWidth="1"/>
    <col min="10" max="10" width="12.6640625" customWidth="1"/>
    <col min="15" max="15" width="12.5" customWidth="1"/>
    <col min="17" max="17" width="12.6640625" customWidth="1"/>
    <col min="18" max="18" width="10.83203125" style="69"/>
    <col min="19" max="19" width="10.83203125" style="4"/>
  </cols>
  <sheetData>
    <row r="1" spans="1:20" x14ac:dyDescent="0.2">
      <c r="A1" s="74" t="s">
        <v>12</v>
      </c>
      <c r="B1" s="75"/>
      <c r="C1" s="75"/>
      <c r="D1" s="75"/>
      <c r="E1" s="75"/>
      <c r="F1" s="75"/>
      <c r="G1" s="75"/>
      <c r="H1" s="75"/>
      <c r="I1" s="76"/>
      <c r="K1" s="74" t="s">
        <v>62</v>
      </c>
      <c r="L1" s="75"/>
      <c r="M1" s="75"/>
      <c r="N1" s="75"/>
      <c r="O1" s="75"/>
      <c r="P1" s="75"/>
      <c r="Q1" s="75"/>
      <c r="R1" s="75"/>
      <c r="S1" s="76"/>
      <c r="T1" s="54"/>
    </row>
    <row r="2" spans="1:20" x14ac:dyDescent="0.2">
      <c r="A2" s="55" t="s">
        <v>75</v>
      </c>
      <c r="B2" s="7" t="s">
        <v>81</v>
      </c>
      <c r="C2" s="7" t="s">
        <v>82</v>
      </c>
      <c r="D2" s="7" t="s">
        <v>3</v>
      </c>
      <c r="E2" s="39" t="s">
        <v>5</v>
      </c>
      <c r="F2" s="52" t="s">
        <v>103</v>
      </c>
      <c r="G2" s="53" t="s">
        <v>105</v>
      </c>
      <c r="H2" s="67" t="s">
        <v>106</v>
      </c>
      <c r="I2" s="60" t="s">
        <v>104</v>
      </c>
      <c r="K2" s="55" t="s">
        <v>75</v>
      </c>
      <c r="L2" s="7" t="s">
        <v>81</v>
      </c>
      <c r="M2" s="7" t="s">
        <v>82</v>
      </c>
      <c r="N2" s="7" t="s">
        <v>3</v>
      </c>
      <c r="O2" s="39" t="s">
        <v>5</v>
      </c>
      <c r="P2" s="52" t="s">
        <v>103</v>
      </c>
      <c r="Q2" s="53" t="s">
        <v>105</v>
      </c>
      <c r="R2" s="67" t="s">
        <v>106</v>
      </c>
      <c r="S2" s="60" t="s">
        <v>104</v>
      </c>
      <c r="T2" s="53"/>
    </row>
    <row r="3" spans="1:20" x14ac:dyDescent="0.2">
      <c r="A3" s="56">
        <v>20120927</v>
      </c>
      <c r="B3" s="7" t="s">
        <v>84</v>
      </c>
      <c r="C3" s="32">
        <v>14.65</v>
      </c>
      <c r="D3" s="33">
        <v>20400</v>
      </c>
      <c r="E3" s="30">
        <v>-299108.33</v>
      </c>
      <c r="F3" s="33">
        <f>D3</f>
        <v>20400</v>
      </c>
      <c r="G3" s="39">
        <f>-E3</f>
        <v>299108.33</v>
      </c>
      <c r="H3" s="68">
        <f>C3</f>
        <v>14.65</v>
      </c>
      <c r="I3" s="61"/>
      <c r="J3" s="4"/>
      <c r="K3" s="56" t="s">
        <v>57</v>
      </c>
      <c r="L3" s="7" t="s">
        <v>84</v>
      </c>
      <c r="M3" s="32">
        <v>7.49</v>
      </c>
      <c r="N3" s="33">
        <v>40000</v>
      </c>
      <c r="O3" s="30">
        <v>-299863.67999999999</v>
      </c>
      <c r="P3" s="33">
        <f>N3</f>
        <v>40000</v>
      </c>
      <c r="Q3" s="39">
        <f>-O3</f>
        <v>299863.67999999999</v>
      </c>
      <c r="R3" s="68">
        <f>M3</f>
        <v>7.49</v>
      </c>
      <c r="S3" s="61"/>
    </row>
    <row r="4" spans="1:20" x14ac:dyDescent="0.2">
      <c r="A4" s="56" t="s">
        <v>13</v>
      </c>
      <c r="B4" s="7" t="s">
        <v>84</v>
      </c>
      <c r="C4" s="32">
        <v>14.62</v>
      </c>
      <c r="D4" s="33">
        <v>13600</v>
      </c>
      <c r="E4" s="30">
        <v>-198999.23</v>
      </c>
      <c r="F4" s="33">
        <f>F3+D4</f>
        <v>34000</v>
      </c>
      <c r="G4" s="39">
        <f>G3-E4</f>
        <v>498107.56000000006</v>
      </c>
      <c r="H4" s="68">
        <f>(H3*F3+C4*D4)/F4</f>
        <v>14.638</v>
      </c>
      <c r="I4" s="61"/>
      <c r="J4" s="4"/>
      <c r="K4" s="56" t="s">
        <v>63</v>
      </c>
      <c r="L4" s="7" t="s">
        <v>84</v>
      </c>
      <c r="M4" s="32">
        <v>7.63</v>
      </c>
      <c r="N4" s="33">
        <v>39200</v>
      </c>
      <c r="O4" s="30">
        <v>-299358.8</v>
      </c>
      <c r="P4" s="33">
        <f>P3+N4</f>
        <v>79200</v>
      </c>
      <c r="Q4" s="39">
        <f>Q3-O4</f>
        <v>599222.48</v>
      </c>
      <c r="R4" s="68">
        <f>(R3*P3+M4*N4)/P4</f>
        <v>7.559292929292929</v>
      </c>
      <c r="S4" s="61"/>
    </row>
    <row r="5" spans="1:20" x14ac:dyDescent="0.2">
      <c r="A5" s="56" t="s">
        <v>13</v>
      </c>
      <c r="B5" s="7" t="s">
        <v>84</v>
      </c>
      <c r="C5" s="32">
        <v>14.52</v>
      </c>
      <c r="D5" s="33">
        <v>13700</v>
      </c>
      <c r="E5" s="30">
        <v>-199091.36</v>
      </c>
      <c r="F5" s="33">
        <f t="shared" ref="F5:F26" si="0">F4+D5</f>
        <v>47700</v>
      </c>
      <c r="G5" s="39">
        <f t="shared" ref="G5:G25" si="1">G4-E5</f>
        <v>697198.92</v>
      </c>
      <c r="H5" s="68">
        <f>(H4*F4+C5*D5)/F5</f>
        <v>14.604109014675052</v>
      </c>
      <c r="I5" s="61"/>
      <c r="J5" s="4"/>
      <c r="K5" s="56" t="s">
        <v>63</v>
      </c>
      <c r="L5" s="7" t="s">
        <v>84</v>
      </c>
      <c r="M5" s="32">
        <v>7.62</v>
      </c>
      <c r="N5" s="33">
        <v>31200</v>
      </c>
      <c r="O5" s="30">
        <v>-237952.92</v>
      </c>
      <c r="P5" s="33">
        <f t="shared" ref="P5:P17" si="2">P4+N5</f>
        <v>110400</v>
      </c>
      <c r="Q5" s="39">
        <f t="shared" ref="Q5:Q11" si="3">Q4-O5</f>
        <v>837175.4</v>
      </c>
      <c r="R5" s="68">
        <f t="shared" ref="R5:R16" si="4">(R4*P4+M5*N5)/P5</f>
        <v>7.5764492753623189</v>
      </c>
      <c r="S5" s="61"/>
    </row>
    <row r="6" spans="1:20" x14ac:dyDescent="0.2">
      <c r="A6" s="56" t="s">
        <v>13</v>
      </c>
      <c r="B6" s="7" t="s">
        <v>84</v>
      </c>
      <c r="C6" s="32">
        <v>14.53</v>
      </c>
      <c r="D6" s="33">
        <v>11600</v>
      </c>
      <c r="E6" s="30">
        <v>-168689.8</v>
      </c>
      <c r="F6" s="33">
        <f t="shared" si="0"/>
        <v>59300</v>
      </c>
      <c r="G6" s="39">
        <f t="shared" si="1"/>
        <v>865888.72</v>
      </c>
      <c r="H6" s="68">
        <f>(H5*F5+C6*D6)/F6</f>
        <v>14.589612141652614</v>
      </c>
      <c r="I6" s="61"/>
      <c r="J6" s="4"/>
      <c r="K6" s="56" t="s">
        <v>68</v>
      </c>
      <c r="L6" s="7" t="s">
        <v>84</v>
      </c>
      <c r="M6" s="32">
        <v>8.4</v>
      </c>
      <c r="N6" s="33">
        <v>31600</v>
      </c>
      <c r="O6" s="30">
        <v>-265671.31</v>
      </c>
      <c r="P6" s="33">
        <f t="shared" si="2"/>
        <v>142000</v>
      </c>
      <c r="Q6" s="39">
        <f t="shared" si="3"/>
        <v>1102846.71</v>
      </c>
      <c r="R6" s="68">
        <f t="shared" si="4"/>
        <v>7.7597183098591547</v>
      </c>
      <c r="S6" s="61"/>
    </row>
    <row r="7" spans="1:20" x14ac:dyDescent="0.2">
      <c r="A7" s="56" t="s">
        <v>13</v>
      </c>
      <c r="B7" s="7" t="s">
        <v>83</v>
      </c>
      <c r="C7" s="32">
        <v>14.762</v>
      </c>
      <c r="D7" s="33">
        <v>-19600</v>
      </c>
      <c r="E7" s="38">
        <v>288804.43</v>
      </c>
      <c r="F7" s="33">
        <f t="shared" si="0"/>
        <v>39700</v>
      </c>
      <c r="G7" s="39">
        <f t="shared" si="1"/>
        <v>577084.29</v>
      </c>
      <c r="H7" s="68">
        <f>H6</f>
        <v>14.589612141652614</v>
      </c>
      <c r="I7" s="61"/>
      <c r="J7" s="4"/>
      <c r="K7" s="56" t="s">
        <v>68</v>
      </c>
      <c r="L7" s="7" t="s">
        <v>83</v>
      </c>
      <c r="M7" s="32">
        <v>8.5239999999999991</v>
      </c>
      <c r="N7" s="33">
        <v>-110400</v>
      </c>
      <c r="O7" s="38">
        <v>939307.84</v>
      </c>
      <c r="P7" s="33">
        <f t="shared" si="2"/>
        <v>31600</v>
      </c>
      <c r="Q7" s="39">
        <f t="shared" si="3"/>
        <v>163538.87</v>
      </c>
      <c r="R7" s="68">
        <f>R6</f>
        <v>7.7597183098591547</v>
      </c>
      <c r="S7" s="61"/>
    </row>
    <row r="8" spans="1:20" x14ac:dyDescent="0.2">
      <c r="A8" s="56" t="s">
        <v>13</v>
      </c>
      <c r="B8" s="7" t="s">
        <v>84</v>
      </c>
      <c r="C8" s="32">
        <v>14.53</v>
      </c>
      <c r="D8" s="33">
        <v>500</v>
      </c>
      <c r="E8" s="30">
        <v>-7271.11</v>
      </c>
      <c r="F8" s="33">
        <f t="shared" si="0"/>
        <v>40200</v>
      </c>
      <c r="G8" s="39">
        <f t="shared" si="1"/>
        <v>584355.4</v>
      </c>
      <c r="H8" s="68">
        <f>(H7*F7+C8*D8)/F8</f>
        <v>14.588870697104696</v>
      </c>
      <c r="I8" s="61"/>
      <c r="J8" s="4"/>
      <c r="K8" s="56" t="s">
        <v>68</v>
      </c>
      <c r="L8" s="7" t="s">
        <v>84</v>
      </c>
      <c r="M8" s="32">
        <v>8.6</v>
      </c>
      <c r="N8" s="33">
        <v>12585</v>
      </c>
      <c r="O8" s="30">
        <v>-108325.13</v>
      </c>
      <c r="P8" s="33">
        <f t="shared" si="2"/>
        <v>44185</v>
      </c>
      <c r="Q8" s="39">
        <f t="shared" si="3"/>
        <v>271864</v>
      </c>
      <c r="R8" s="68">
        <f t="shared" si="4"/>
        <v>7.999051682506491</v>
      </c>
      <c r="S8" s="61"/>
    </row>
    <row r="9" spans="1:20" x14ac:dyDescent="0.2">
      <c r="A9" s="56" t="s">
        <v>13</v>
      </c>
      <c r="B9" s="7" t="s">
        <v>83</v>
      </c>
      <c r="C9" s="32">
        <v>14.84</v>
      </c>
      <c r="D9" s="33">
        <v>-800</v>
      </c>
      <c r="E9" s="38">
        <v>11850.14</v>
      </c>
      <c r="F9" s="33">
        <f t="shared" si="0"/>
        <v>39400</v>
      </c>
      <c r="G9" s="39">
        <f t="shared" si="1"/>
        <v>572505.26</v>
      </c>
      <c r="H9" s="68">
        <f>H8</f>
        <v>14.588870697104696</v>
      </c>
      <c r="I9" s="61"/>
      <c r="J9" s="4"/>
      <c r="K9" s="56" t="s">
        <v>68</v>
      </c>
      <c r="L9" s="7" t="s">
        <v>84</v>
      </c>
      <c r="M9" s="32">
        <v>8.7509999999999994</v>
      </c>
      <c r="N9" s="33">
        <v>21025</v>
      </c>
      <c r="O9" s="30">
        <v>-184156.57</v>
      </c>
      <c r="P9" s="33">
        <f t="shared" si="2"/>
        <v>65210</v>
      </c>
      <c r="Q9" s="39">
        <f t="shared" si="3"/>
        <v>456020.57</v>
      </c>
      <c r="R9" s="68">
        <f t="shared" si="4"/>
        <v>8.2414947644770642</v>
      </c>
      <c r="S9" s="61"/>
    </row>
    <row r="10" spans="1:20" x14ac:dyDescent="0.2">
      <c r="A10" s="56" t="s">
        <v>20</v>
      </c>
      <c r="B10" s="7" t="s">
        <v>83</v>
      </c>
      <c r="C10" s="32">
        <v>15.282999999999999</v>
      </c>
      <c r="D10" s="33">
        <v>-39400</v>
      </c>
      <c r="E10" s="38">
        <v>601047.49</v>
      </c>
      <c r="F10" s="33">
        <f t="shared" si="0"/>
        <v>0</v>
      </c>
      <c r="G10" s="39"/>
      <c r="H10" s="68"/>
      <c r="I10" s="62">
        <f>SUM(E3:E10)</f>
        <v>28542.229999999981</v>
      </c>
      <c r="J10" s="4"/>
      <c r="K10" s="56" t="s">
        <v>68</v>
      </c>
      <c r="L10" s="7" t="s">
        <v>84</v>
      </c>
      <c r="M10" s="32">
        <v>8.66</v>
      </c>
      <c r="N10" s="33">
        <v>70349</v>
      </c>
      <c r="O10" s="30">
        <v>-609751.93000000005</v>
      </c>
      <c r="P10" s="33">
        <f t="shared" si="2"/>
        <v>135559</v>
      </c>
      <c r="Q10" s="39">
        <f t="shared" si="3"/>
        <v>1065772.5</v>
      </c>
      <c r="R10" s="68">
        <f t="shared" si="4"/>
        <v>8.4586800846240333</v>
      </c>
      <c r="S10" s="61"/>
    </row>
    <row r="11" spans="1:20" x14ac:dyDescent="0.2">
      <c r="A11" s="56" t="s">
        <v>20</v>
      </c>
      <c r="B11" s="7" t="s">
        <v>84</v>
      </c>
      <c r="C11" s="32">
        <v>14.99</v>
      </c>
      <c r="D11" s="33">
        <v>20000</v>
      </c>
      <c r="E11" s="30">
        <v>-300051.84000000003</v>
      </c>
      <c r="F11" s="33">
        <f t="shared" si="0"/>
        <v>20000</v>
      </c>
      <c r="G11" s="39">
        <f>-E11</f>
        <v>300051.84000000003</v>
      </c>
      <c r="H11" s="68">
        <f>C11</f>
        <v>14.99</v>
      </c>
      <c r="I11" s="62"/>
      <c r="J11" s="4"/>
      <c r="K11" s="56" t="s">
        <v>90</v>
      </c>
      <c r="L11" s="7" t="s">
        <v>84</v>
      </c>
      <c r="M11" s="32">
        <v>8.65</v>
      </c>
      <c r="N11" s="33">
        <v>4300</v>
      </c>
      <c r="O11" s="30">
        <v>-37227.339999999997</v>
      </c>
      <c r="P11" s="33">
        <f t="shared" si="2"/>
        <v>139859</v>
      </c>
      <c r="Q11" s="39">
        <f t="shared" si="3"/>
        <v>1102999.8400000001</v>
      </c>
      <c r="R11" s="68">
        <f t="shared" si="4"/>
        <v>8.4645622633620246</v>
      </c>
      <c r="S11" s="61"/>
    </row>
    <row r="12" spans="1:20" x14ac:dyDescent="0.2">
      <c r="A12" s="56" t="s">
        <v>31</v>
      </c>
      <c r="B12" s="7" t="s">
        <v>84</v>
      </c>
      <c r="C12" s="32">
        <v>14.63</v>
      </c>
      <c r="D12" s="33">
        <v>7200</v>
      </c>
      <c r="E12" s="30">
        <v>-105424.59</v>
      </c>
      <c r="F12" s="33">
        <f t="shared" si="0"/>
        <v>27200</v>
      </c>
      <c r="G12" s="39">
        <f t="shared" si="1"/>
        <v>405476.43000000005</v>
      </c>
      <c r="H12" s="68">
        <f>(H11*F11+C12*D12)/F12</f>
        <v>14.894705882352941</v>
      </c>
      <c r="I12" s="62"/>
      <c r="J12" s="4"/>
      <c r="K12" s="56" t="s">
        <v>91</v>
      </c>
      <c r="L12" s="7" t="s">
        <v>83</v>
      </c>
      <c r="M12" s="32">
        <v>11.151999999999999</v>
      </c>
      <c r="N12" s="33">
        <v>-139859</v>
      </c>
      <c r="O12" s="38">
        <v>1556747.72</v>
      </c>
      <c r="P12" s="33">
        <f t="shared" si="2"/>
        <v>0</v>
      </c>
      <c r="Q12" s="7"/>
      <c r="R12" s="68"/>
      <c r="S12" s="62">
        <f>SUM(O3:O12)</f>
        <v>453747.87999999989</v>
      </c>
    </row>
    <row r="13" spans="1:20" x14ac:dyDescent="0.2">
      <c r="A13" s="56" t="s">
        <v>31</v>
      </c>
      <c r="B13" s="7" t="s">
        <v>84</v>
      </c>
      <c r="C13" s="32">
        <v>14.69</v>
      </c>
      <c r="D13" s="33">
        <v>34400</v>
      </c>
      <c r="E13" s="30">
        <v>-505760.91</v>
      </c>
      <c r="F13" s="33">
        <f t="shared" si="0"/>
        <v>61600</v>
      </c>
      <c r="G13" s="39">
        <f t="shared" si="1"/>
        <v>911237.34000000008</v>
      </c>
      <c r="H13" s="68">
        <f>(H12*F12+C13*D13)/F13</f>
        <v>14.78038961038961</v>
      </c>
      <c r="I13" s="62"/>
      <c r="J13" s="4"/>
      <c r="K13" s="56" t="s">
        <v>72</v>
      </c>
      <c r="L13" s="7" t="s">
        <v>84</v>
      </c>
      <c r="M13" s="32">
        <v>11.21</v>
      </c>
      <c r="N13" s="33">
        <v>26600</v>
      </c>
      <c r="O13" s="30">
        <v>-298440.51</v>
      </c>
      <c r="P13" s="33">
        <f t="shared" si="2"/>
        <v>26600</v>
      </c>
      <c r="Q13" s="39">
        <f>-O13</f>
        <v>298440.51</v>
      </c>
      <c r="R13" s="68">
        <f>M13</f>
        <v>11.21</v>
      </c>
      <c r="S13" s="61"/>
    </row>
    <row r="14" spans="1:20" x14ac:dyDescent="0.2">
      <c r="A14" s="56" t="s">
        <v>31</v>
      </c>
      <c r="B14" s="7" t="s">
        <v>83</v>
      </c>
      <c r="C14" s="32">
        <v>15.19</v>
      </c>
      <c r="D14" s="33">
        <v>-20000</v>
      </c>
      <c r="E14" s="38">
        <v>303241.15999999997</v>
      </c>
      <c r="F14" s="33">
        <f t="shared" si="0"/>
        <v>41600</v>
      </c>
      <c r="G14" s="39">
        <f t="shared" si="1"/>
        <v>607996.18000000017</v>
      </c>
      <c r="H14" s="68">
        <f>H13</f>
        <v>14.78038961038961</v>
      </c>
      <c r="I14" s="62"/>
      <c r="J14" s="4"/>
      <c r="K14" s="56" t="s">
        <v>72</v>
      </c>
      <c r="L14" s="7" t="s">
        <v>84</v>
      </c>
      <c r="M14" s="32">
        <v>11.21</v>
      </c>
      <c r="N14" s="33">
        <v>26700</v>
      </c>
      <c r="O14" s="30">
        <v>-299562.46999999997</v>
      </c>
      <c r="P14" s="33">
        <f t="shared" si="2"/>
        <v>53300</v>
      </c>
      <c r="Q14" s="39">
        <f>Q13-O14</f>
        <v>598002.98</v>
      </c>
      <c r="R14" s="68">
        <f t="shared" si="4"/>
        <v>11.21</v>
      </c>
      <c r="S14" s="61"/>
    </row>
    <row r="15" spans="1:20" x14ac:dyDescent="0.2">
      <c r="A15" s="56" t="s">
        <v>33</v>
      </c>
      <c r="B15" s="7" t="s">
        <v>84</v>
      </c>
      <c r="C15" s="32">
        <v>15.4</v>
      </c>
      <c r="D15" s="33">
        <v>14200</v>
      </c>
      <c r="E15" s="30">
        <v>-218863.46</v>
      </c>
      <c r="F15" s="33">
        <f t="shared" si="0"/>
        <v>55800</v>
      </c>
      <c r="G15" s="39">
        <f t="shared" si="1"/>
        <v>826859.64000000013</v>
      </c>
      <c r="H15" s="68">
        <f>(H14*F14+C15*D15)/F15</f>
        <v>14.938068240003725</v>
      </c>
      <c r="I15" s="62"/>
      <c r="J15" s="4"/>
      <c r="K15" s="56" t="s">
        <v>72</v>
      </c>
      <c r="L15" s="7" t="s">
        <v>84</v>
      </c>
      <c r="M15" s="32">
        <v>11.1</v>
      </c>
      <c r="N15" s="33">
        <v>86000</v>
      </c>
      <c r="O15" s="30">
        <v>-955415.28</v>
      </c>
      <c r="P15" s="33">
        <f t="shared" si="2"/>
        <v>139300</v>
      </c>
      <c r="Q15" s="39">
        <f t="shared" ref="Q15:Q16" si="5">Q14-O15</f>
        <v>1553418.26</v>
      </c>
      <c r="R15" s="68">
        <f t="shared" si="4"/>
        <v>11.142089016511127</v>
      </c>
      <c r="S15" s="61"/>
    </row>
    <row r="16" spans="1:20" x14ac:dyDescent="0.2">
      <c r="A16" s="56" t="s">
        <v>33</v>
      </c>
      <c r="B16" s="7" t="s">
        <v>84</v>
      </c>
      <c r="C16" s="32">
        <v>15.62</v>
      </c>
      <c r="D16" s="33">
        <v>4300</v>
      </c>
      <c r="E16" s="30">
        <v>-67222.31</v>
      </c>
      <c r="F16" s="33">
        <f t="shared" si="0"/>
        <v>60100</v>
      </c>
      <c r="G16" s="39">
        <f t="shared" si="1"/>
        <v>894081.95000000019</v>
      </c>
      <c r="H16" s="68">
        <f>(H15*F15+C16*D16)/F16</f>
        <v>14.986858698705621</v>
      </c>
      <c r="I16" s="62"/>
      <c r="J16" s="4"/>
      <c r="K16" s="56" t="s">
        <v>73</v>
      </c>
      <c r="L16" s="7" t="s">
        <v>84</v>
      </c>
      <c r="M16" s="32">
        <v>10.91</v>
      </c>
      <c r="N16" s="33">
        <v>300</v>
      </c>
      <c r="O16" s="30">
        <v>-3278.18</v>
      </c>
      <c r="P16" s="33">
        <f t="shared" si="2"/>
        <v>139600</v>
      </c>
      <c r="Q16" s="39">
        <f t="shared" si="5"/>
        <v>1556696.44</v>
      </c>
      <c r="R16" s="68">
        <f t="shared" si="4"/>
        <v>11.141590257879656</v>
      </c>
      <c r="S16" s="61"/>
    </row>
    <row r="17" spans="1:19" x14ac:dyDescent="0.2">
      <c r="A17" s="56" t="s">
        <v>33</v>
      </c>
      <c r="B17" s="7" t="s">
        <v>84</v>
      </c>
      <c r="C17" s="32">
        <v>15.87</v>
      </c>
      <c r="D17" s="33">
        <v>200</v>
      </c>
      <c r="E17" s="30">
        <v>-3179.12</v>
      </c>
      <c r="F17" s="33">
        <f t="shared" si="0"/>
        <v>60300</v>
      </c>
      <c r="G17" s="39">
        <f t="shared" si="1"/>
        <v>897261.07000000018</v>
      </c>
      <c r="H17" s="68">
        <f>(H16*F16+C17*D17)/F17</f>
        <v>14.989787857250544</v>
      </c>
      <c r="I17" s="62"/>
      <c r="J17" s="4"/>
      <c r="K17" s="56" t="s">
        <v>74</v>
      </c>
      <c r="L17" s="7" t="s">
        <v>83</v>
      </c>
      <c r="M17" s="32">
        <v>10.531000000000001</v>
      </c>
      <c r="N17" s="33">
        <v>-139600</v>
      </c>
      <c r="O17" s="38">
        <v>1467395</v>
      </c>
      <c r="P17" s="33">
        <f t="shared" si="2"/>
        <v>0</v>
      </c>
      <c r="Q17" s="7"/>
      <c r="R17" s="68"/>
      <c r="S17" s="63">
        <f>SUM(O13:O17)</f>
        <v>-89301.439999999944</v>
      </c>
    </row>
    <row r="18" spans="1:19" x14ac:dyDescent="0.2">
      <c r="A18" s="56" t="s">
        <v>38</v>
      </c>
      <c r="B18" s="7" t="s">
        <v>83</v>
      </c>
      <c r="C18" s="32">
        <v>18.260000000000002</v>
      </c>
      <c r="D18" s="33">
        <v>-60300</v>
      </c>
      <c r="E18" s="38">
        <v>1099059.8999999999</v>
      </c>
      <c r="F18" s="33">
        <f t="shared" si="0"/>
        <v>0</v>
      </c>
      <c r="G18" s="39"/>
      <c r="H18" s="68"/>
      <c r="I18" s="62">
        <f>SUM(E11:E18)</f>
        <v>201798.82999999973</v>
      </c>
      <c r="J18" s="4"/>
      <c r="K18" s="57"/>
      <c r="L18" s="58"/>
      <c r="M18" s="58"/>
      <c r="N18" s="58"/>
      <c r="O18" s="59">
        <f>SUM(O3:O17)</f>
        <v>364446.43999999994</v>
      </c>
      <c r="P18" s="58"/>
      <c r="Q18" s="58"/>
      <c r="R18" s="70"/>
      <c r="S18" s="64">
        <f>S12+S17</f>
        <v>364446.43999999994</v>
      </c>
    </row>
    <row r="19" spans="1:19" x14ac:dyDescent="0.2">
      <c r="A19" s="56" t="s">
        <v>46</v>
      </c>
      <c r="B19" s="7" t="s">
        <v>84</v>
      </c>
      <c r="C19" s="32">
        <v>18.78</v>
      </c>
      <c r="D19" s="33">
        <v>600</v>
      </c>
      <c r="E19" s="30">
        <v>-11277.37</v>
      </c>
      <c r="F19" s="33">
        <f t="shared" si="0"/>
        <v>600</v>
      </c>
      <c r="G19" s="39">
        <f t="shared" si="1"/>
        <v>11277.37</v>
      </c>
      <c r="H19" s="68">
        <f>C19</f>
        <v>18.78</v>
      </c>
      <c r="I19" s="62"/>
      <c r="J19" s="4"/>
    </row>
    <row r="20" spans="1:19" x14ac:dyDescent="0.2">
      <c r="A20" s="56" t="s">
        <v>46</v>
      </c>
      <c r="B20" s="7" t="s">
        <v>84</v>
      </c>
      <c r="C20" s="32">
        <v>19.015999999999998</v>
      </c>
      <c r="D20" s="33">
        <v>32920</v>
      </c>
      <c r="E20" s="30">
        <v>-626515.94999999995</v>
      </c>
      <c r="F20" s="33">
        <f t="shared" si="0"/>
        <v>33520</v>
      </c>
      <c r="G20" s="39">
        <f t="shared" si="1"/>
        <v>637793.31999999995</v>
      </c>
      <c r="H20" s="68">
        <f>(H19*F19+C20*D20)/F20</f>
        <v>19.011775656324581</v>
      </c>
      <c r="I20" s="62"/>
      <c r="J20" s="4"/>
    </row>
    <row r="21" spans="1:19" x14ac:dyDescent="0.2">
      <c r="A21" s="56" t="s">
        <v>46</v>
      </c>
      <c r="B21" s="7" t="s">
        <v>84</v>
      </c>
      <c r="C21" s="32">
        <v>19.02</v>
      </c>
      <c r="D21" s="33">
        <v>21100</v>
      </c>
      <c r="E21" s="30">
        <v>-401655.72</v>
      </c>
      <c r="F21" s="33">
        <f t="shared" si="0"/>
        <v>54620</v>
      </c>
      <c r="G21" s="39">
        <f t="shared" si="1"/>
        <v>1039449.0399999999</v>
      </c>
      <c r="H21" s="68">
        <f>(H20*F20+C21*D21)/F21</f>
        <v>19.014952764555108</v>
      </c>
      <c r="I21" s="62"/>
      <c r="J21" s="4"/>
    </row>
    <row r="22" spans="1:19" x14ac:dyDescent="0.2">
      <c r="A22" s="56" t="s">
        <v>47</v>
      </c>
      <c r="B22" s="7" t="s">
        <v>84</v>
      </c>
      <c r="C22" s="32">
        <v>17.8</v>
      </c>
      <c r="D22" s="33">
        <v>100</v>
      </c>
      <c r="E22" s="30">
        <v>-1785.06</v>
      </c>
      <c r="F22" s="33">
        <f t="shared" si="0"/>
        <v>54720</v>
      </c>
      <c r="G22" s="39">
        <f t="shared" si="1"/>
        <v>1041234.1</v>
      </c>
      <c r="H22" s="68">
        <f>(H21*F21+C22*D22)/F22</f>
        <v>19.012732456140352</v>
      </c>
      <c r="I22" s="62"/>
      <c r="J22" s="4"/>
    </row>
    <row r="23" spans="1:19" x14ac:dyDescent="0.2">
      <c r="A23" s="56" t="s">
        <v>47</v>
      </c>
      <c r="B23" s="7" t="s">
        <v>83</v>
      </c>
      <c r="C23" s="32">
        <v>19.222000000000001</v>
      </c>
      <c r="D23" s="33">
        <v>-54620</v>
      </c>
      <c r="E23" s="38">
        <v>1047958.84</v>
      </c>
      <c r="F23" s="33">
        <f t="shared" si="0"/>
        <v>100</v>
      </c>
      <c r="G23" s="39">
        <f t="shared" si="1"/>
        <v>-6724.7399999999907</v>
      </c>
      <c r="H23" s="68">
        <f>H22</f>
        <v>19.012732456140352</v>
      </c>
      <c r="I23" s="62"/>
      <c r="J23" s="4"/>
      <c r="K23" s="7"/>
      <c r="L23" s="7"/>
      <c r="M23" s="7"/>
      <c r="N23" s="7"/>
      <c r="O23" s="7"/>
    </row>
    <row r="24" spans="1:19" x14ac:dyDescent="0.2">
      <c r="A24" s="56" t="s">
        <v>49</v>
      </c>
      <c r="B24" s="7" t="s">
        <v>84</v>
      </c>
      <c r="C24" s="32">
        <v>18.850000000000001</v>
      </c>
      <c r="D24" s="33">
        <v>12079</v>
      </c>
      <c r="E24" s="30">
        <v>-227878.55</v>
      </c>
      <c r="F24" s="33">
        <f t="shared" si="0"/>
        <v>12179</v>
      </c>
      <c r="G24" s="39">
        <f t="shared" si="1"/>
        <v>221153.81</v>
      </c>
      <c r="H24" s="68">
        <f>(H23*F23+C24*D24)/F24</f>
        <v>18.851336172560476</v>
      </c>
      <c r="I24" s="62"/>
      <c r="J24" s="4"/>
    </row>
    <row r="25" spans="1:19" x14ac:dyDescent="0.2">
      <c r="A25" s="56" t="s">
        <v>49</v>
      </c>
      <c r="B25" s="7" t="s">
        <v>84</v>
      </c>
      <c r="C25" s="32">
        <v>18.399999999999999</v>
      </c>
      <c r="D25" s="33">
        <v>16300</v>
      </c>
      <c r="E25" s="30">
        <v>-300169.71999999997</v>
      </c>
      <c r="F25" s="33">
        <f t="shared" si="0"/>
        <v>28479</v>
      </c>
      <c r="G25" s="39">
        <f t="shared" si="1"/>
        <v>521323.52999999997</v>
      </c>
      <c r="H25" s="68">
        <f>(H24*F24+C25*D25)/F25</f>
        <v>18.593013211335162</v>
      </c>
      <c r="I25" s="62"/>
      <c r="J25" s="4"/>
    </row>
    <row r="26" spans="1:19" x14ac:dyDescent="0.2">
      <c r="A26" s="56" t="s">
        <v>87</v>
      </c>
      <c r="B26" s="7" t="s">
        <v>83</v>
      </c>
      <c r="C26" s="32">
        <v>18.48</v>
      </c>
      <c r="D26" s="33">
        <v>-28479</v>
      </c>
      <c r="E26" s="38">
        <v>525328.41</v>
      </c>
      <c r="F26" s="33">
        <f t="shared" si="0"/>
        <v>0</v>
      </c>
      <c r="G26" s="39"/>
      <c r="H26" s="68"/>
      <c r="I26" s="62">
        <f>SUM(E19:E26)</f>
        <v>4004.8800000000629</v>
      </c>
      <c r="J26" s="4"/>
    </row>
    <row r="27" spans="1:19" x14ac:dyDescent="0.2">
      <c r="A27" s="57"/>
      <c r="B27" s="58"/>
      <c r="C27" s="58"/>
      <c r="D27" s="65"/>
      <c r="E27" s="59">
        <f>SUM(E3:E26)</f>
        <v>234345.93999999977</v>
      </c>
      <c r="F27" s="65"/>
      <c r="G27" s="59"/>
      <c r="H27" s="70"/>
      <c r="I27" s="64">
        <f>SUM(E3:E26)</f>
        <v>234345.93999999977</v>
      </c>
      <c r="J27" s="4"/>
    </row>
    <row r="29" spans="1:19" x14ac:dyDescent="0.2">
      <c r="A29" s="66" t="s">
        <v>107</v>
      </c>
    </row>
    <row r="30" spans="1:19" x14ac:dyDescent="0.2">
      <c r="A30" s="66" t="s">
        <v>108</v>
      </c>
    </row>
    <row r="39" spans="14:15" x14ac:dyDescent="0.2">
      <c r="N39" s="3"/>
      <c r="O39" s="3"/>
    </row>
  </sheetData>
  <mergeCells count="2">
    <mergeCell ref="A1:I1"/>
    <mergeCell ref="K1:S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7"/>
  <sheetViews>
    <sheetView topLeftCell="AJ1" workbookViewId="0">
      <selection activeCell="AV20" sqref="AV20"/>
    </sheetView>
  </sheetViews>
  <sheetFormatPr baseColWidth="10" defaultRowHeight="16" x14ac:dyDescent="0.2"/>
  <cols>
    <col min="1" max="1" width="10.83203125" style="40" customWidth="1"/>
    <col min="5" max="5" width="10.83203125" style="28"/>
    <col min="6" max="6" width="11.6640625" style="40" customWidth="1"/>
    <col min="10" max="10" width="10.83203125" style="28"/>
    <col min="11" max="11" width="10.83203125" style="40"/>
    <col min="15" max="15" width="10.83203125" style="28"/>
    <col min="16" max="16" width="11.33203125" style="40" bestFit="1" customWidth="1"/>
    <col min="20" max="20" width="10.83203125" style="28"/>
    <col min="21" max="21" width="11.33203125" style="40" bestFit="1" customWidth="1"/>
    <col min="25" max="25" width="10.83203125" style="28"/>
    <col min="26" max="26" width="11.33203125" style="40" bestFit="1" customWidth="1"/>
    <col min="30" max="30" width="10.83203125" style="28"/>
    <col min="31" max="31" width="11.33203125" style="40" bestFit="1" customWidth="1"/>
    <col min="35" max="35" width="10.83203125" style="28"/>
    <col min="36" max="36" width="11.33203125" style="40" bestFit="1" customWidth="1"/>
    <col min="40" max="40" width="10.83203125" style="28"/>
    <col min="41" max="41" width="10.83203125" style="40"/>
    <col min="45" max="45" width="10.83203125" style="28"/>
    <col min="46" max="46" width="11.33203125" style="40" bestFit="1" customWidth="1"/>
    <col min="50" max="50" width="10.83203125" style="28"/>
  </cols>
  <sheetData>
    <row r="1" spans="1:50" s="7" customFormat="1" x14ac:dyDescent="0.2">
      <c r="A1" s="73" t="s">
        <v>80</v>
      </c>
      <c r="B1" s="73"/>
      <c r="C1" s="73"/>
      <c r="D1" s="73"/>
      <c r="E1" s="79"/>
      <c r="F1" s="78" t="s">
        <v>12</v>
      </c>
      <c r="G1" s="72"/>
      <c r="H1" s="72"/>
      <c r="I1" s="72"/>
      <c r="J1" s="77"/>
      <c r="K1" s="78" t="s">
        <v>36</v>
      </c>
      <c r="L1" s="72"/>
      <c r="M1" s="72"/>
      <c r="N1" s="72"/>
      <c r="O1" s="77"/>
      <c r="P1" s="78" t="s">
        <v>37</v>
      </c>
      <c r="Q1" s="72"/>
      <c r="R1" s="72"/>
      <c r="S1" s="72"/>
      <c r="T1" s="77"/>
      <c r="U1" s="78" t="s">
        <v>44</v>
      </c>
      <c r="V1" s="72"/>
      <c r="W1" s="72"/>
      <c r="X1" s="72"/>
      <c r="Y1" s="77"/>
      <c r="Z1" s="72" t="s">
        <v>48</v>
      </c>
      <c r="AA1" s="72"/>
      <c r="AB1" s="72"/>
      <c r="AC1" s="72"/>
      <c r="AD1" s="77"/>
      <c r="AE1" s="78" t="s">
        <v>50</v>
      </c>
      <c r="AF1" s="72"/>
      <c r="AG1" s="72"/>
      <c r="AH1" s="72"/>
      <c r="AI1" s="77"/>
      <c r="AJ1" s="78" t="s">
        <v>102</v>
      </c>
      <c r="AK1" s="72"/>
      <c r="AL1" s="72"/>
      <c r="AM1" s="72"/>
      <c r="AN1" s="77"/>
      <c r="AO1" s="78" t="s">
        <v>62</v>
      </c>
      <c r="AP1" s="72"/>
      <c r="AQ1" s="72"/>
      <c r="AR1" s="72"/>
      <c r="AS1" s="77"/>
      <c r="AT1" s="78" t="s">
        <v>66</v>
      </c>
      <c r="AU1" s="72"/>
      <c r="AV1" s="72"/>
      <c r="AW1" s="72"/>
      <c r="AX1" s="77"/>
    </row>
    <row r="2" spans="1:50" x14ac:dyDescent="0.2">
      <c r="A2" s="40" t="s">
        <v>75</v>
      </c>
      <c r="B2" t="s">
        <v>76</v>
      </c>
      <c r="C2" t="s">
        <v>78</v>
      </c>
      <c r="D2" s="7" t="s">
        <v>79</v>
      </c>
      <c r="E2" s="28" t="s">
        <v>77</v>
      </c>
      <c r="F2" s="40" t="s">
        <v>75</v>
      </c>
      <c r="G2" t="s">
        <v>76</v>
      </c>
      <c r="H2" t="s">
        <v>78</v>
      </c>
      <c r="I2" s="7" t="s">
        <v>79</v>
      </c>
      <c r="J2" s="28" t="s">
        <v>77</v>
      </c>
      <c r="K2" s="40" t="s">
        <v>75</v>
      </c>
      <c r="L2" t="s">
        <v>76</v>
      </c>
      <c r="M2" t="s">
        <v>78</v>
      </c>
      <c r="N2" s="7" t="s">
        <v>79</v>
      </c>
      <c r="O2" s="28" t="s">
        <v>77</v>
      </c>
      <c r="P2" s="40" t="s">
        <v>75</v>
      </c>
      <c r="Q2" t="s">
        <v>76</v>
      </c>
      <c r="R2" t="s">
        <v>78</v>
      </c>
      <c r="S2" s="7" t="s">
        <v>79</v>
      </c>
      <c r="T2" s="28" t="s">
        <v>77</v>
      </c>
      <c r="U2" s="40" t="s">
        <v>75</v>
      </c>
      <c r="V2" t="s">
        <v>76</v>
      </c>
      <c r="W2" t="s">
        <v>78</v>
      </c>
      <c r="X2" s="7" t="s">
        <v>79</v>
      </c>
      <c r="Y2" s="28" t="s">
        <v>77</v>
      </c>
      <c r="Z2" s="40" t="s">
        <v>75</v>
      </c>
      <c r="AA2" t="s">
        <v>76</v>
      </c>
      <c r="AB2" t="s">
        <v>78</v>
      </c>
      <c r="AC2" s="7" t="s">
        <v>79</v>
      </c>
      <c r="AD2" s="28" t="s">
        <v>77</v>
      </c>
      <c r="AE2" s="40" t="s">
        <v>75</v>
      </c>
      <c r="AF2" t="s">
        <v>76</v>
      </c>
      <c r="AG2" t="s">
        <v>78</v>
      </c>
      <c r="AH2" s="7" t="s">
        <v>79</v>
      </c>
      <c r="AI2" s="28" t="s">
        <v>77</v>
      </c>
      <c r="AJ2" s="40" t="s">
        <v>75</v>
      </c>
      <c r="AK2" t="s">
        <v>76</v>
      </c>
      <c r="AL2" t="s">
        <v>78</v>
      </c>
      <c r="AM2" s="7" t="s">
        <v>79</v>
      </c>
      <c r="AN2" s="28" t="s">
        <v>77</v>
      </c>
      <c r="AO2" s="40" t="s">
        <v>75</v>
      </c>
      <c r="AP2" t="s">
        <v>76</v>
      </c>
      <c r="AQ2" t="s">
        <v>78</v>
      </c>
      <c r="AR2" s="7" t="s">
        <v>79</v>
      </c>
      <c r="AS2" s="28" t="s">
        <v>77</v>
      </c>
      <c r="AT2" s="40" t="s">
        <v>75</v>
      </c>
      <c r="AU2" t="s">
        <v>76</v>
      </c>
      <c r="AV2" t="s">
        <v>78</v>
      </c>
      <c r="AW2" s="7" t="s">
        <v>79</v>
      </c>
      <c r="AX2" s="28" t="s">
        <v>77</v>
      </c>
    </row>
    <row r="3" spans="1:50" x14ac:dyDescent="0.2">
      <c r="A3" s="41">
        <v>41176</v>
      </c>
      <c r="B3" s="4">
        <v>5.49</v>
      </c>
      <c r="C3" s="4">
        <v>5.56</v>
      </c>
      <c r="D3" s="39">
        <v>5.35</v>
      </c>
      <c r="E3" s="4">
        <v>5.5</v>
      </c>
      <c r="F3" s="42">
        <v>41175</v>
      </c>
      <c r="G3" s="44">
        <v>13.63</v>
      </c>
      <c r="H3" s="44">
        <v>13.72</v>
      </c>
      <c r="I3" s="44">
        <v>12.53</v>
      </c>
      <c r="J3" s="45">
        <v>12.62</v>
      </c>
      <c r="K3" s="40">
        <v>41176</v>
      </c>
      <c r="L3" s="48">
        <v>5.95</v>
      </c>
      <c r="M3" s="49" t="s">
        <v>101</v>
      </c>
      <c r="N3" s="48">
        <v>5.91</v>
      </c>
      <c r="O3" s="50">
        <v>6.13</v>
      </c>
      <c r="P3" s="40">
        <v>41178</v>
      </c>
      <c r="Q3" s="4">
        <v>5.78</v>
      </c>
      <c r="R3" s="4">
        <v>5.83</v>
      </c>
      <c r="S3" s="4">
        <v>5.58</v>
      </c>
      <c r="T3" s="43">
        <v>5.58</v>
      </c>
      <c r="U3" s="40">
        <v>41190</v>
      </c>
      <c r="V3" s="44">
        <v>4.91</v>
      </c>
      <c r="W3" s="46">
        <v>4.99</v>
      </c>
      <c r="X3" s="46">
        <v>4.8099999999999996</v>
      </c>
      <c r="Y3" s="45">
        <v>4.88</v>
      </c>
      <c r="Z3" s="40">
        <v>41193</v>
      </c>
      <c r="AA3" s="44">
        <v>5.91</v>
      </c>
      <c r="AB3" s="44">
        <v>5.95</v>
      </c>
      <c r="AC3" s="44">
        <v>5.63</v>
      </c>
      <c r="AD3" s="28">
        <v>5.65</v>
      </c>
      <c r="AE3" s="40">
        <v>41194</v>
      </c>
      <c r="AF3" s="44">
        <v>3.72</v>
      </c>
      <c r="AG3" s="46">
        <v>3.8</v>
      </c>
      <c r="AH3" s="46">
        <v>3.69</v>
      </c>
      <c r="AI3" s="45">
        <v>3.72</v>
      </c>
      <c r="AJ3" s="40">
        <v>41201</v>
      </c>
      <c r="AK3" s="44">
        <v>5.92</v>
      </c>
      <c r="AL3" s="44">
        <v>6.07</v>
      </c>
      <c r="AM3" s="44">
        <v>5.9</v>
      </c>
      <c r="AN3" s="45">
        <v>5.97</v>
      </c>
      <c r="AO3" s="40">
        <v>41201</v>
      </c>
      <c r="AP3" s="44">
        <v>2.7</v>
      </c>
      <c r="AQ3" s="46">
        <v>2.75</v>
      </c>
      <c r="AR3" s="46">
        <v>2.68</v>
      </c>
      <c r="AS3" s="45">
        <v>2.69</v>
      </c>
      <c r="AT3" s="40">
        <v>41204</v>
      </c>
      <c r="AU3" s="44">
        <v>5.53</v>
      </c>
      <c r="AV3" s="44">
        <v>5.58</v>
      </c>
      <c r="AW3" s="44">
        <v>5.48</v>
      </c>
      <c r="AX3" s="45">
        <v>5.57</v>
      </c>
    </row>
    <row r="4" spans="1:50" x14ac:dyDescent="0.2">
      <c r="A4" s="41">
        <v>41177</v>
      </c>
      <c r="B4" s="4">
        <v>5.49</v>
      </c>
      <c r="C4" s="4">
        <v>5.6</v>
      </c>
      <c r="D4" s="4">
        <v>5.39</v>
      </c>
      <c r="E4" s="43">
        <v>5.54</v>
      </c>
      <c r="F4" s="41">
        <v>41176</v>
      </c>
      <c r="G4" s="44">
        <v>12.58</v>
      </c>
      <c r="H4" s="44">
        <v>13.9</v>
      </c>
      <c r="I4" s="44">
        <v>12.52</v>
      </c>
      <c r="J4" s="45">
        <v>13.9</v>
      </c>
      <c r="K4" s="40">
        <v>41177</v>
      </c>
      <c r="L4" s="49">
        <v>6.08</v>
      </c>
      <c r="M4" s="49">
        <v>6.27</v>
      </c>
      <c r="N4" s="49">
        <v>6.06</v>
      </c>
      <c r="O4" s="50">
        <v>6.14</v>
      </c>
      <c r="P4" s="40">
        <v>41179</v>
      </c>
      <c r="Q4" s="4">
        <v>5.6</v>
      </c>
      <c r="R4" s="4">
        <v>5.82</v>
      </c>
      <c r="S4" s="4">
        <v>5.57</v>
      </c>
      <c r="T4" s="43">
        <v>5.74</v>
      </c>
      <c r="U4" s="40">
        <v>41191</v>
      </c>
      <c r="V4" s="46">
        <v>4.99</v>
      </c>
      <c r="W4" s="46">
        <v>5.38</v>
      </c>
      <c r="X4" s="46">
        <v>4.9400000000000004</v>
      </c>
      <c r="Y4" s="45">
        <v>5.38</v>
      </c>
      <c r="Z4" s="40">
        <v>41194</v>
      </c>
      <c r="AA4" s="44">
        <v>5.68</v>
      </c>
      <c r="AB4" s="44">
        <v>5.8</v>
      </c>
      <c r="AC4" s="44">
        <v>5.53</v>
      </c>
      <c r="AD4" s="28">
        <v>5.73</v>
      </c>
      <c r="AE4" s="40">
        <v>41197</v>
      </c>
      <c r="AF4" s="46">
        <v>3.92</v>
      </c>
      <c r="AG4" s="46">
        <v>4.13</v>
      </c>
      <c r="AH4" s="46">
        <v>3.89</v>
      </c>
      <c r="AI4" s="45">
        <v>4.13</v>
      </c>
      <c r="AJ4" s="40">
        <v>41204</v>
      </c>
      <c r="AK4" s="44">
        <v>5.96</v>
      </c>
      <c r="AL4" s="44">
        <v>6.04</v>
      </c>
      <c r="AM4" s="44">
        <v>5.9</v>
      </c>
      <c r="AN4" s="45">
        <v>6</v>
      </c>
      <c r="AO4" s="40">
        <v>41204</v>
      </c>
      <c r="AP4" s="46">
        <v>2.66</v>
      </c>
      <c r="AQ4" s="46">
        <v>2.83</v>
      </c>
      <c r="AR4" s="46">
        <v>2.64</v>
      </c>
      <c r="AS4" s="45">
        <v>2.76</v>
      </c>
      <c r="AT4" s="40">
        <v>41205</v>
      </c>
      <c r="AU4" s="44">
        <v>5.55</v>
      </c>
      <c r="AV4" s="44">
        <v>5.59</v>
      </c>
      <c r="AW4" s="44">
        <v>5.49</v>
      </c>
      <c r="AX4" s="45">
        <v>5.49</v>
      </c>
    </row>
    <row r="5" spans="1:50" x14ac:dyDescent="0.2">
      <c r="A5" s="41">
        <v>41178</v>
      </c>
      <c r="B5" s="4">
        <v>5.5</v>
      </c>
      <c r="C5" s="4">
        <v>6.11</v>
      </c>
      <c r="D5" s="4">
        <v>5.49</v>
      </c>
      <c r="E5" s="43">
        <v>6.11</v>
      </c>
      <c r="F5" s="41">
        <v>41177</v>
      </c>
      <c r="G5" s="44">
        <v>13.91</v>
      </c>
      <c r="H5" s="44">
        <v>14.82</v>
      </c>
      <c r="I5" s="44">
        <v>13.75</v>
      </c>
      <c r="J5" s="45">
        <v>14.29</v>
      </c>
      <c r="K5" s="40">
        <v>41178</v>
      </c>
      <c r="L5" s="49">
        <v>6.22</v>
      </c>
      <c r="M5" s="49">
        <v>6.42</v>
      </c>
      <c r="N5" s="49">
        <v>6.05</v>
      </c>
      <c r="O5" s="50">
        <v>6.07</v>
      </c>
      <c r="P5" s="40">
        <v>41180</v>
      </c>
      <c r="Q5" s="4">
        <v>5.7</v>
      </c>
      <c r="R5" s="4">
        <v>5.87</v>
      </c>
      <c r="S5" s="4">
        <v>5.69</v>
      </c>
      <c r="T5" s="43">
        <v>5.85</v>
      </c>
      <c r="U5" s="40">
        <v>41192</v>
      </c>
      <c r="V5" s="46">
        <v>5.61</v>
      </c>
      <c r="W5" s="46">
        <v>5.93</v>
      </c>
      <c r="X5" s="46">
        <v>5.5</v>
      </c>
      <c r="Y5" s="45">
        <v>5.93</v>
      </c>
      <c r="Z5" s="40">
        <v>41197</v>
      </c>
      <c r="AA5" s="44">
        <v>5.78</v>
      </c>
      <c r="AB5" s="44">
        <v>5.78</v>
      </c>
      <c r="AC5" s="44">
        <v>5.52</v>
      </c>
      <c r="AD5" s="28">
        <v>5.69</v>
      </c>
      <c r="AE5" s="40">
        <v>41198</v>
      </c>
      <c r="AF5" s="46">
        <v>4.37</v>
      </c>
      <c r="AG5" s="46">
        <v>4.5</v>
      </c>
      <c r="AH5" s="46">
        <v>4.05</v>
      </c>
      <c r="AI5" s="45">
        <v>4.05</v>
      </c>
      <c r="AJ5" s="40">
        <v>41205</v>
      </c>
      <c r="AK5" s="44">
        <v>5.93</v>
      </c>
      <c r="AL5" s="44">
        <v>6.03</v>
      </c>
      <c r="AM5" s="44">
        <v>5.83</v>
      </c>
      <c r="AN5" s="45">
        <v>5.88</v>
      </c>
      <c r="AO5" s="40">
        <v>41205</v>
      </c>
      <c r="AP5" s="46">
        <v>2.75</v>
      </c>
      <c r="AQ5" s="46">
        <v>2.92</v>
      </c>
      <c r="AR5" s="46">
        <v>2.74</v>
      </c>
      <c r="AS5" s="45">
        <v>2.8</v>
      </c>
      <c r="AT5" s="40">
        <v>41206</v>
      </c>
      <c r="AU5" s="44">
        <v>6.05</v>
      </c>
      <c r="AV5" s="44">
        <v>6.05</v>
      </c>
      <c r="AW5" s="44">
        <v>6.05</v>
      </c>
      <c r="AX5" s="51">
        <v>6.05</v>
      </c>
    </row>
    <row r="6" spans="1:50" x14ac:dyDescent="0.2">
      <c r="A6" s="41">
        <v>41179</v>
      </c>
      <c r="B6" s="4">
        <v>6.03</v>
      </c>
      <c r="C6" s="4">
        <v>6.49</v>
      </c>
      <c r="D6" s="4">
        <v>5.9</v>
      </c>
      <c r="E6" s="43">
        <v>6.26</v>
      </c>
      <c r="F6" s="41">
        <v>41178</v>
      </c>
      <c r="G6" s="44">
        <v>14.21</v>
      </c>
      <c r="H6" s="44">
        <v>14.61</v>
      </c>
      <c r="I6" s="44">
        <v>13.69</v>
      </c>
      <c r="J6" s="45">
        <v>14.07</v>
      </c>
      <c r="K6" s="40">
        <v>41179</v>
      </c>
      <c r="L6" s="49">
        <v>6.02</v>
      </c>
      <c r="M6" s="49">
        <v>6.71</v>
      </c>
      <c r="N6" s="49">
        <v>6</v>
      </c>
      <c r="O6" s="50">
        <v>6.63</v>
      </c>
      <c r="P6" s="40">
        <v>41190</v>
      </c>
      <c r="Q6" s="4">
        <v>6.27</v>
      </c>
      <c r="R6" s="4">
        <v>6.47</v>
      </c>
      <c r="S6" s="4">
        <v>6.26</v>
      </c>
      <c r="T6" s="43">
        <v>6.47</v>
      </c>
      <c r="U6" s="40">
        <v>41193</v>
      </c>
      <c r="V6" s="46">
        <v>6.01</v>
      </c>
      <c r="W6" s="46">
        <v>6.1</v>
      </c>
      <c r="X6" s="46">
        <v>5.64</v>
      </c>
      <c r="Y6" s="45">
        <v>5.75</v>
      </c>
      <c r="Z6" s="40">
        <v>41198</v>
      </c>
      <c r="AA6" s="44">
        <v>5.7</v>
      </c>
      <c r="AB6" s="44">
        <v>6.04</v>
      </c>
      <c r="AC6" s="44">
        <v>5.66</v>
      </c>
      <c r="AD6" s="28">
        <v>5.96</v>
      </c>
      <c r="AE6" s="40">
        <v>41199</v>
      </c>
      <c r="AF6" s="46">
        <v>3.93</v>
      </c>
      <c r="AG6" s="46">
        <v>4.04</v>
      </c>
      <c r="AH6" s="46">
        <v>3.86</v>
      </c>
      <c r="AI6" s="45">
        <v>3.95</v>
      </c>
      <c r="AJ6" s="40">
        <v>41206</v>
      </c>
      <c r="AK6" s="46">
        <v>5.9</v>
      </c>
      <c r="AL6" s="46">
        <v>6.27</v>
      </c>
      <c r="AM6" s="46">
        <v>5.83</v>
      </c>
      <c r="AN6" s="45">
        <v>6.21</v>
      </c>
      <c r="AO6" s="40">
        <v>41206</v>
      </c>
      <c r="AP6" s="46">
        <v>2.79</v>
      </c>
      <c r="AQ6" s="46">
        <v>2.87</v>
      </c>
      <c r="AR6" s="46">
        <v>2.78</v>
      </c>
      <c r="AS6" s="45">
        <v>2.81</v>
      </c>
      <c r="AT6" s="40">
        <v>41207</v>
      </c>
      <c r="AU6" s="44">
        <v>6.66</v>
      </c>
      <c r="AV6" s="44">
        <v>6.66</v>
      </c>
      <c r="AW6" s="44">
        <v>6.66</v>
      </c>
      <c r="AX6" s="51">
        <v>6.66</v>
      </c>
    </row>
    <row r="7" spans="1:50" x14ac:dyDescent="0.2">
      <c r="A7" s="41">
        <v>41180</v>
      </c>
      <c r="B7" s="4">
        <v>6.11</v>
      </c>
      <c r="C7" s="4">
        <v>6.4</v>
      </c>
      <c r="D7" s="4">
        <v>6</v>
      </c>
      <c r="E7" s="43">
        <v>6.23</v>
      </c>
      <c r="F7" s="41">
        <v>41179</v>
      </c>
      <c r="G7" s="44">
        <v>13.99</v>
      </c>
      <c r="H7" s="44">
        <v>15</v>
      </c>
      <c r="I7" s="44">
        <v>13.85</v>
      </c>
      <c r="J7" s="45">
        <v>14.69</v>
      </c>
      <c r="K7" s="40">
        <v>41180</v>
      </c>
      <c r="L7" s="49">
        <v>6.43</v>
      </c>
      <c r="M7" s="49">
        <v>6.77</v>
      </c>
      <c r="N7" s="49">
        <v>6.4</v>
      </c>
      <c r="O7" s="50">
        <v>6.71</v>
      </c>
      <c r="P7" s="40">
        <v>41191</v>
      </c>
      <c r="Q7" s="4">
        <v>6.7</v>
      </c>
      <c r="R7" s="4">
        <v>7.15</v>
      </c>
      <c r="S7" s="4">
        <v>6.7</v>
      </c>
      <c r="T7" s="43">
        <v>7.15</v>
      </c>
      <c r="U7" s="40">
        <v>41194</v>
      </c>
      <c r="V7" s="46">
        <v>5.63</v>
      </c>
      <c r="W7" s="46">
        <v>6.33</v>
      </c>
      <c r="X7" s="46">
        <v>5.61</v>
      </c>
      <c r="Y7" s="45">
        <v>6.33</v>
      </c>
      <c r="Z7" s="40">
        <v>41199</v>
      </c>
      <c r="AA7" s="44">
        <v>6.09</v>
      </c>
      <c r="AB7" s="44">
        <v>6.3</v>
      </c>
      <c r="AC7" s="44">
        <v>5.94</v>
      </c>
      <c r="AD7" s="28">
        <v>5.96</v>
      </c>
      <c r="AE7" s="40">
        <v>41200</v>
      </c>
      <c r="AF7" s="46">
        <v>3.91</v>
      </c>
      <c r="AG7" s="46">
        <v>4.3899999999999997</v>
      </c>
      <c r="AH7" s="46">
        <v>3.91</v>
      </c>
      <c r="AI7" s="45">
        <v>4.3899999999999997</v>
      </c>
      <c r="AJ7" s="40">
        <v>41207</v>
      </c>
      <c r="AK7" s="46">
        <v>6.18</v>
      </c>
      <c r="AL7" s="46">
        <v>6.83</v>
      </c>
      <c r="AM7" s="46">
        <v>6.13</v>
      </c>
      <c r="AN7" s="45">
        <v>6.83</v>
      </c>
      <c r="AO7" s="40">
        <v>41207</v>
      </c>
      <c r="AP7" s="46">
        <v>2.82</v>
      </c>
      <c r="AQ7" s="46">
        <v>2.91</v>
      </c>
      <c r="AR7" s="46">
        <v>2.8</v>
      </c>
      <c r="AS7" s="45">
        <v>2.81</v>
      </c>
      <c r="AT7" s="40">
        <v>41208</v>
      </c>
      <c r="AU7" s="44">
        <v>7.34</v>
      </c>
      <c r="AV7" s="44">
        <v>7.34</v>
      </c>
      <c r="AW7" s="44">
        <v>6.53</v>
      </c>
      <c r="AX7" s="45">
        <v>6.59</v>
      </c>
    </row>
    <row r="8" spans="1:50" x14ac:dyDescent="0.2">
      <c r="A8" s="41">
        <v>41190</v>
      </c>
      <c r="B8" s="4">
        <v>6.14</v>
      </c>
      <c r="C8" s="4">
        <v>6.31</v>
      </c>
      <c r="D8" s="4">
        <v>6.06</v>
      </c>
      <c r="E8" s="43">
        <v>6.13</v>
      </c>
      <c r="F8" s="41">
        <v>41180</v>
      </c>
      <c r="G8" s="44">
        <v>14.45</v>
      </c>
      <c r="H8" s="44">
        <v>14.83</v>
      </c>
      <c r="I8" s="44">
        <v>14.25</v>
      </c>
      <c r="J8" s="45">
        <v>14.73</v>
      </c>
      <c r="K8" s="40">
        <v>41190</v>
      </c>
      <c r="L8" s="49">
        <v>6.66</v>
      </c>
      <c r="M8" s="49">
        <v>6.72</v>
      </c>
      <c r="N8" s="49">
        <v>6.53</v>
      </c>
      <c r="O8" s="50">
        <v>6.57</v>
      </c>
      <c r="P8" s="40">
        <v>41192</v>
      </c>
      <c r="Q8" s="4">
        <v>7.79</v>
      </c>
      <c r="R8" s="4">
        <v>7.9</v>
      </c>
      <c r="S8" s="4">
        <v>7.6</v>
      </c>
      <c r="T8" s="43">
        <v>7.9</v>
      </c>
      <c r="U8" s="40">
        <v>41197</v>
      </c>
      <c r="V8" s="46">
        <v>6.44</v>
      </c>
      <c r="W8" s="46">
        <v>6.52</v>
      </c>
      <c r="X8" s="46">
        <v>6.09</v>
      </c>
      <c r="Y8" s="45">
        <v>6.29</v>
      </c>
      <c r="Z8" s="40">
        <v>41200</v>
      </c>
      <c r="AA8" s="44">
        <v>5.97</v>
      </c>
      <c r="AB8" s="44">
        <v>6.34</v>
      </c>
      <c r="AC8" s="44">
        <v>5.95</v>
      </c>
      <c r="AD8" s="28">
        <v>6.24</v>
      </c>
      <c r="AE8" s="40">
        <v>41201</v>
      </c>
      <c r="AF8" s="46">
        <v>4.6100000000000003</v>
      </c>
      <c r="AG8" s="46">
        <v>4.87</v>
      </c>
      <c r="AH8" s="46">
        <v>4.5</v>
      </c>
      <c r="AI8" s="45">
        <v>4.72</v>
      </c>
      <c r="AJ8" s="40">
        <v>41208</v>
      </c>
      <c r="AK8" s="46">
        <v>7.11</v>
      </c>
      <c r="AL8" s="46">
        <v>7.4</v>
      </c>
      <c r="AM8" s="46">
        <v>6.53</v>
      </c>
      <c r="AN8" s="45">
        <v>6.57</v>
      </c>
      <c r="AO8" s="40">
        <v>41208</v>
      </c>
      <c r="AP8" s="46">
        <v>2.99</v>
      </c>
      <c r="AQ8" s="46">
        <v>3.12</v>
      </c>
      <c r="AR8" s="46">
        <v>2.96</v>
      </c>
      <c r="AS8" s="45">
        <v>3.12</v>
      </c>
      <c r="AT8" s="40">
        <v>41211</v>
      </c>
      <c r="AU8" s="44">
        <v>6.38</v>
      </c>
      <c r="AV8" s="44">
        <v>7.26</v>
      </c>
      <c r="AW8" s="44">
        <v>6.34</v>
      </c>
      <c r="AX8" s="45">
        <v>7.26</v>
      </c>
    </row>
    <row r="9" spans="1:50" x14ac:dyDescent="0.2">
      <c r="A9" s="41">
        <v>41191</v>
      </c>
      <c r="B9" s="4">
        <v>6.1</v>
      </c>
      <c r="C9" s="4">
        <v>6.3</v>
      </c>
      <c r="D9" s="4">
        <v>6.1</v>
      </c>
      <c r="E9" s="43">
        <v>6.25</v>
      </c>
      <c r="F9" s="41">
        <v>41190</v>
      </c>
      <c r="G9" s="44">
        <v>14.73</v>
      </c>
      <c r="H9" s="44">
        <v>15.33</v>
      </c>
      <c r="I9" s="44">
        <v>14.53</v>
      </c>
      <c r="J9" s="45">
        <v>14.63</v>
      </c>
      <c r="K9" s="40">
        <v>41191</v>
      </c>
      <c r="L9" s="49">
        <v>6.61</v>
      </c>
      <c r="M9" s="49">
        <v>7.26</v>
      </c>
      <c r="N9" s="49">
        <v>6.61</v>
      </c>
      <c r="O9" s="50">
        <v>7.01</v>
      </c>
      <c r="P9" s="40">
        <v>41193</v>
      </c>
      <c r="Q9" s="4">
        <v>7.95</v>
      </c>
      <c r="R9" s="4">
        <v>8.56</v>
      </c>
      <c r="S9" s="4">
        <v>7.55</v>
      </c>
      <c r="T9" s="43">
        <v>7.79</v>
      </c>
      <c r="U9" s="40">
        <v>41198</v>
      </c>
      <c r="V9" s="46">
        <v>6.21</v>
      </c>
      <c r="W9" s="46">
        <v>6.27</v>
      </c>
      <c r="X9" s="46">
        <v>5.93</v>
      </c>
      <c r="Y9" s="45">
        <v>6.11</v>
      </c>
      <c r="Z9" s="40">
        <v>41201</v>
      </c>
      <c r="AA9" s="44">
        <v>6.22</v>
      </c>
      <c r="AB9" s="44">
        <v>6.22</v>
      </c>
      <c r="AC9" s="44">
        <v>6.09</v>
      </c>
      <c r="AD9" s="28">
        <v>6.11</v>
      </c>
      <c r="AE9" s="40">
        <v>41204</v>
      </c>
      <c r="AF9" s="46">
        <v>4.5999999999999996</v>
      </c>
      <c r="AG9" s="46">
        <v>5.23</v>
      </c>
      <c r="AH9" s="46">
        <v>4.58</v>
      </c>
      <c r="AI9" s="45">
        <v>5.23</v>
      </c>
      <c r="AJ9" s="40">
        <v>41211</v>
      </c>
      <c r="AK9" s="46">
        <v>6.26</v>
      </c>
      <c r="AL9" s="46">
        <v>7.13</v>
      </c>
      <c r="AM9" s="46">
        <v>6.18</v>
      </c>
      <c r="AN9" s="45">
        <v>6.97</v>
      </c>
      <c r="AO9" s="40">
        <v>41211</v>
      </c>
      <c r="AP9" s="46">
        <v>3.21</v>
      </c>
      <c r="AQ9" s="46">
        <v>3.45</v>
      </c>
      <c r="AR9" s="46">
        <v>3.14</v>
      </c>
      <c r="AS9" s="45">
        <v>3.45</v>
      </c>
      <c r="AT9" s="40">
        <v>41212</v>
      </c>
      <c r="AU9" s="44">
        <v>7.21</v>
      </c>
      <c r="AV9" s="44">
        <v>7.29</v>
      </c>
      <c r="AW9" s="44">
        <v>6.53</v>
      </c>
      <c r="AX9" s="45">
        <v>6.53</v>
      </c>
    </row>
    <row r="10" spans="1:50" x14ac:dyDescent="0.2">
      <c r="A10" s="41">
        <v>41192</v>
      </c>
      <c r="B10" s="4">
        <v>6.22</v>
      </c>
      <c r="C10" s="4">
        <v>6.54</v>
      </c>
      <c r="D10" s="4">
        <v>6.17</v>
      </c>
      <c r="E10" s="43">
        <v>6.33</v>
      </c>
      <c r="F10" s="41">
        <v>41191</v>
      </c>
      <c r="G10" s="44">
        <v>14.43</v>
      </c>
      <c r="H10" s="44">
        <v>15.14</v>
      </c>
      <c r="I10" s="44">
        <v>14.33</v>
      </c>
      <c r="J10" s="45">
        <v>15.06</v>
      </c>
      <c r="K10" s="40">
        <v>41192</v>
      </c>
      <c r="L10" s="49">
        <v>6.93</v>
      </c>
      <c r="M10" s="49">
        <v>7.07</v>
      </c>
      <c r="N10" s="49">
        <v>6.88</v>
      </c>
      <c r="O10" s="50">
        <v>7.03</v>
      </c>
      <c r="P10" s="40">
        <v>41194</v>
      </c>
      <c r="Q10" s="4">
        <v>7.6</v>
      </c>
      <c r="R10" s="4">
        <v>7.7</v>
      </c>
      <c r="S10" s="4">
        <v>7.36</v>
      </c>
      <c r="T10" s="43">
        <v>7.51</v>
      </c>
      <c r="U10" s="40">
        <v>41199</v>
      </c>
      <c r="V10" s="46">
        <v>6.11</v>
      </c>
      <c r="W10" s="46">
        <v>6.29</v>
      </c>
      <c r="X10" s="46">
        <v>6.04</v>
      </c>
      <c r="Y10" s="45">
        <v>6.11</v>
      </c>
      <c r="Z10" s="40">
        <v>41204</v>
      </c>
      <c r="AA10" s="44">
        <v>6.02</v>
      </c>
      <c r="AB10" s="44">
        <v>6.2</v>
      </c>
      <c r="AC10" s="44">
        <v>5.96</v>
      </c>
      <c r="AD10" s="28">
        <v>6.16</v>
      </c>
      <c r="AE10" s="40">
        <v>41205</v>
      </c>
      <c r="AF10" s="46">
        <v>5.33</v>
      </c>
      <c r="AG10" s="46">
        <v>5.55</v>
      </c>
      <c r="AH10" s="46">
        <v>5.0599999999999996</v>
      </c>
      <c r="AI10" s="45">
        <v>5.07</v>
      </c>
      <c r="AJ10" s="40">
        <v>41212</v>
      </c>
      <c r="AK10" s="46">
        <v>6.64</v>
      </c>
      <c r="AL10" s="46">
        <v>6.78</v>
      </c>
      <c r="AM10" s="46">
        <v>6.32</v>
      </c>
      <c r="AN10" s="45">
        <v>6.39</v>
      </c>
      <c r="AO10" s="40">
        <v>41213</v>
      </c>
      <c r="AP10" s="46">
        <v>3.39</v>
      </c>
      <c r="AQ10" s="46">
        <v>3.81</v>
      </c>
      <c r="AR10" s="46">
        <v>3.39</v>
      </c>
      <c r="AS10" s="45">
        <v>3.64</v>
      </c>
      <c r="AT10" s="40">
        <v>41213</v>
      </c>
      <c r="AU10" s="44">
        <v>6.31</v>
      </c>
      <c r="AV10" s="44">
        <v>6.4</v>
      </c>
      <c r="AW10" s="44">
        <v>6.14</v>
      </c>
      <c r="AX10" s="45">
        <v>6.33</v>
      </c>
    </row>
    <row r="11" spans="1:50" x14ac:dyDescent="0.2">
      <c r="A11" s="41">
        <v>41193</v>
      </c>
      <c r="B11" s="4">
        <v>6.25</v>
      </c>
      <c r="C11" s="4">
        <v>6.26</v>
      </c>
      <c r="D11" s="4">
        <v>6.04</v>
      </c>
      <c r="E11" s="43">
        <v>6.09</v>
      </c>
      <c r="F11" s="41">
        <v>41192</v>
      </c>
      <c r="G11" s="44">
        <v>15.22</v>
      </c>
      <c r="H11" s="44">
        <v>15.22</v>
      </c>
      <c r="I11" s="44">
        <v>14.45</v>
      </c>
      <c r="J11" s="45">
        <v>14.92</v>
      </c>
      <c r="K11" s="40">
        <v>41193</v>
      </c>
      <c r="L11" s="49">
        <v>6.97</v>
      </c>
      <c r="M11" s="49">
        <v>7.23</v>
      </c>
      <c r="N11" s="49">
        <v>6.86</v>
      </c>
      <c r="O11" s="50">
        <v>6.87</v>
      </c>
      <c r="P11" s="40">
        <v>41197</v>
      </c>
      <c r="Q11" s="4">
        <v>7.45</v>
      </c>
      <c r="R11" s="4">
        <v>7.61</v>
      </c>
      <c r="S11" s="4">
        <v>7.31</v>
      </c>
      <c r="T11" s="43">
        <v>7.5</v>
      </c>
      <c r="U11" s="40">
        <v>41200</v>
      </c>
      <c r="V11" s="46">
        <v>6.13</v>
      </c>
      <c r="W11" s="46">
        <v>6.6</v>
      </c>
      <c r="X11" s="46">
        <v>5.96</v>
      </c>
      <c r="Y11" s="45">
        <v>6.25</v>
      </c>
      <c r="Z11" s="40">
        <v>41205</v>
      </c>
      <c r="AA11" s="44">
        <v>6.16</v>
      </c>
      <c r="AB11" s="44">
        <v>6.18</v>
      </c>
      <c r="AC11" s="44">
        <v>5.9</v>
      </c>
      <c r="AD11" s="28">
        <v>5.91</v>
      </c>
      <c r="AE11" s="40">
        <v>41206</v>
      </c>
      <c r="AF11" s="46">
        <v>4.97</v>
      </c>
      <c r="AG11" s="46">
        <v>5.3</v>
      </c>
      <c r="AH11" s="46">
        <v>4.92</v>
      </c>
      <c r="AI11" s="45">
        <v>5.16</v>
      </c>
      <c r="AJ11" s="40">
        <v>41213</v>
      </c>
      <c r="AK11" s="46">
        <v>6.31</v>
      </c>
      <c r="AL11" s="46">
        <v>6.37</v>
      </c>
      <c r="AM11" s="46">
        <v>6.16</v>
      </c>
      <c r="AN11" s="45">
        <v>6.26</v>
      </c>
      <c r="AO11" s="40">
        <v>41204</v>
      </c>
      <c r="AP11" s="46">
        <v>3.62</v>
      </c>
      <c r="AQ11" s="46">
        <v>4.03</v>
      </c>
      <c r="AR11" s="46">
        <v>3.61</v>
      </c>
      <c r="AS11" s="45">
        <v>4.03</v>
      </c>
      <c r="AT11" s="40">
        <v>41214</v>
      </c>
      <c r="AU11" s="44">
        <v>6.25</v>
      </c>
      <c r="AV11" s="44">
        <v>6.42</v>
      </c>
      <c r="AW11" s="44">
        <v>6.14</v>
      </c>
      <c r="AX11" s="45">
        <v>6.3</v>
      </c>
    </row>
    <row r="12" spans="1:50" x14ac:dyDescent="0.2">
      <c r="A12" s="41">
        <v>41197</v>
      </c>
      <c r="B12" s="4">
        <v>6.13</v>
      </c>
      <c r="C12" s="4">
        <v>6.19</v>
      </c>
      <c r="D12" s="4">
        <v>5.97</v>
      </c>
      <c r="E12" s="43">
        <v>6.11</v>
      </c>
      <c r="F12" s="41">
        <v>41193</v>
      </c>
      <c r="G12" s="44">
        <v>15.43</v>
      </c>
      <c r="H12" s="44">
        <v>16.43</v>
      </c>
      <c r="I12" s="44">
        <v>15.12</v>
      </c>
      <c r="J12" s="45">
        <v>16.43</v>
      </c>
      <c r="K12" s="40">
        <v>41194</v>
      </c>
      <c r="L12" s="49">
        <v>6.93</v>
      </c>
      <c r="M12" s="49">
        <v>7.08</v>
      </c>
      <c r="N12" s="49">
        <v>6.72</v>
      </c>
      <c r="O12" s="50">
        <v>6.93</v>
      </c>
      <c r="P12" s="40">
        <v>41198</v>
      </c>
      <c r="Q12" s="4">
        <v>7.39</v>
      </c>
      <c r="R12" s="4">
        <v>7.45</v>
      </c>
      <c r="S12" s="4">
        <v>7.13</v>
      </c>
      <c r="T12" s="43">
        <v>7.28</v>
      </c>
      <c r="U12" s="40">
        <v>41201</v>
      </c>
      <c r="V12" s="46">
        <v>6.16</v>
      </c>
      <c r="W12" s="46">
        <v>6.2</v>
      </c>
      <c r="X12" s="46">
        <v>5.94</v>
      </c>
      <c r="Y12" s="45">
        <v>6.01</v>
      </c>
      <c r="Z12" s="40">
        <v>41206</v>
      </c>
      <c r="AA12" s="44">
        <v>5.81</v>
      </c>
      <c r="AB12" s="44">
        <v>5.96</v>
      </c>
      <c r="AC12" s="44">
        <v>5.78</v>
      </c>
      <c r="AD12" s="28">
        <v>5.81</v>
      </c>
      <c r="AE12" s="40">
        <v>41207</v>
      </c>
      <c r="AF12" s="46">
        <v>5.1100000000000003</v>
      </c>
      <c r="AG12" s="46">
        <v>5.15</v>
      </c>
      <c r="AH12" s="46">
        <v>4.71</v>
      </c>
      <c r="AI12" s="45">
        <v>4.79</v>
      </c>
      <c r="AJ12" s="40">
        <v>41214</v>
      </c>
      <c r="AK12" s="46">
        <v>6.25</v>
      </c>
      <c r="AL12" s="46">
        <v>6.45</v>
      </c>
      <c r="AM12" s="46">
        <v>6.18</v>
      </c>
      <c r="AN12" s="45">
        <v>6.37</v>
      </c>
      <c r="AO12" s="40">
        <v>41205</v>
      </c>
      <c r="AP12" s="46">
        <v>4.28</v>
      </c>
      <c r="AQ12" s="46">
        <v>4.46</v>
      </c>
      <c r="AR12" s="46">
        <v>4.26</v>
      </c>
      <c r="AS12" s="45">
        <v>4.46</v>
      </c>
      <c r="AT12" s="40">
        <v>41215</v>
      </c>
      <c r="AU12" s="46">
        <v>6.21</v>
      </c>
      <c r="AV12" s="46">
        <v>6.51</v>
      </c>
      <c r="AW12" s="46">
        <v>6.21</v>
      </c>
      <c r="AX12" s="45">
        <v>6.3</v>
      </c>
    </row>
    <row r="13" spans="1:50" x14ac:dyDescent="0.2">
      <c r="A13" s="41">
        <v>41198</v>
      </c>
      <c r="B13" s="4">
        <v>6.06</v>
      </c>
      <c r="C13" s="4">
        <v>6.23</v>
      </c>
      <c r="D13" s="4">
        <v>6.01</v>
      </c>
      <c r="E13" s="43">
        <v>6.06</v>
      </c>
      <c r="F13" s="41">
        <v>41194</v>
      </c>
      <c r="G13" s="44">
        <v>16.82</v>
      </c>
      <c r="H13" s="44">
        <v>18.09</v>
      </c>
      <c r="I13" s="44">
        <v>16.59</v>
      </c>
      <c r="J13" s="45">
        <v>18.09</v>
      </c>
      <c r="K13" s="40">
        <v>41197</v>
      </c>
      <c r="L13" s="49">
        <v>6.96</v>
      </c>
      <c r="M13" s="49">
        <v>7.11</v>
      </c>
      <c r="N13" s="49">
        <v>6.85</v>
      </c>
      <c r="O13" s="50">
        <v>7.04</v>
      </c>
      <c r="P13" s="40">
        <v>41199</v>
      </c>
      <c r="Q13" s="4">
        <v>7.24</v>
      </c>
      <c r="R13" s="4">
        <v>7.9</v>
      </c>
      <c r="S13" s="4">
        <v>7.2</v>
      </c>
      <c r="T13" s="43">
        <v>7.48</v>
      </c>
      <c r="U13" s="40">
        <v>41204</v>
      </c>
      <c r="V13" s="46">
        <v>6.01</v>
      </c>
      <c r="W13" s="46">
        <v>6.16</v>
      </c>
      <c r="X13" s="46">
        <v>5.91</v>
      </c>
      <c r="Y13" s="45">
        <v>6.06</v>
      </c>
      <c r="Z13" s="40">
        <v>41207</v>
      </c>
      <c r="AA13" s="44">
        <v>5.82</v>
      </c>
      <c r="AB13" s="44">
        <v>6.02</v>
      </c>
      <c r="AC13" s="44">
        <v>5.79</v>
      </c>
      <c r="AD13" s="28">
        <v>5.86</v>
      </c>
      <c r="AE13" s="40">
        <v>41208</v>
      </c>
      <c r="AF13" s="46">
        <v>4.7699999999999996</v>
      </c>
      <c r="AG13" s="46">
        <v>4.92</v>
      </c>
      <c r="AH13" s="46">
        <v>4.74</v>
      </c>
      <c r="AI13" s="45">
        <v>4.79</v>
      </c>
      <c r="AJ13" s="40">
        <v>41215</v>
      </c>
      <c r="AK13" s="46">
        <v>6.3</v>
      </c>
      <c r="AL13" s="46">
        <v>6.44</v>
      </c>
      <c r="AM13" s="46">
        <v>6.21</v>
      </c>
      <c r="AN13" s="45">
        <v>6.34</v>
      </c>
      <c r="AO13" s="40">
        <v>41206</v>
      </c>
      <c r="AP13" s="46">
        <v>4.67</v>
      </c>
      <c r="AQ13" s="46">
        <v>4.92</v>
      </c>
      <c r="AR13" s="46">
        <v>4.5199999999999996</v>
      </c>
      <c r="AS13" s="45">
        <v>4.92</v>
      </c>
      <c r="AT13" s="40">
        <v>41218</v>
      </c>
      <c r="AU13" s="46">
        <v>6.26</v>
      </c>
      <c r="AV13" s="46">
        <v>6.66</v>
      </c>
      <c r="AW13" s="46">
        <v>6.24</v>
      </c>
      <c r="AX13" s="45">
        <v>6.61</v>
      </c>
    </row>
    <row r="14" spans="1:50" x14ac:dyDescent="0.2">
      <c r="A14" s="41"/>
      <c r="F14" s="41">
        <v>41197</v>
      </c>
      <c r="G14" s="44">
        <v>18.010000000000002</v>
      </c>
      <c r="H14" s="44">
        <v>19.190000000000001</v>
      </c>
      <c r="I14" s="44">
        <v>17.809999999999999</v>
      </c>
      <c r="J14" s="45">
        <v>18.3</v>
      </c>
      <c r="K14" s="40">
        <v>41198</v>
      </c>
      <c r="L14" s="49">
        <v>7.04</v>
      </c>
      <c r="M14" s="49">
        <v>7.09</v>
      </c>
      <c r="N14" s="49">
        <v>6.88</v>
      </c>
      <c r="O14" s="50">
        <v>6.91</v>
      </c>
      <c r="P14" s="40">
        <v>41200</v>
      </c>
      <c r="Q14" s="4">
        <v>7.48</v>
      </c>
      <c r="R14" s="4">
        <v>8.26</v>
      </c>
      <c r="S14" s="4">
        <v>7.47</v>
      </c>
      <c r="T14" s="43">
        <v>8.26</v>
      </c>
      <c r="U14" s="40">
        <v>41205</v>
      </c>
      <c r="V14" s="46">
        <v>6.06</v>
      </c>
      <c r="W14" s="46">
        <v>6.43</v>
      </c>
      <c r="X14" s="46">
        <v>6</v>
      </c>
      <c r="Y14" s="45">
        <v>6.12</v>
      </c>
      <c r="Z14" s="40">
        <v>41208</v>
      </c>
      <c r="AA14" s="44">
        <v>5.86</v>
      </c>
      <c r="AB14" s="44">
        <v>5.86</v>
      </c>
      <c r="AC14" s="44">
        <v>5.62</v>
      </c>
      <c r="AD14" s="28">
        <v>5.65</v>
      </c>
      <c r="AE14" s="40">
        <v>41211</v>
      </c>
      <c r="AF14" s="46">
        <v>4.79</v>
      </c>
      <c r="AG14" s="46">
        <v>4.9400000000000004</v>
      </c>
      <c r="AH14" s="46">
        <v>4.5599999999999996</v>
      </c>
      <c r="AI14" s="45">
        <v>4.9000000000000004</v>
      </c>
      <c r="AJ14" s="40">
        <v>41218</v>
      </c>
      <c r="AK14" s="46">
        <v>6.3</v>
      </c>
      <c r="AL14" s="46">
        <v>6.46</v>
      </c>
      <c r="AM14" s="46">
        <v>6.3</v>
      </c>
      <c r="AN14" s="45">
        <v>6.37</v>
      </c>
      <c r="AO14" s="40">
        <v>41207</v>
      </c>
      <c r="AP14" s="46">
        <v>5.05</v>
      </c>
      <c r="AQ14" s="46">
        <v>5.09</v>
      </c>
      <c r="AR14" s="46">
        <v>4.5999999999999996</v>
      </c>
      <c r="AS14" s="45">
        <v>4.76</v>
      </c>
      <c r="AT14" s="40">
        <v>41219</v>
      </c>
      <c r="AU14" s="46">
        <v>6.53</v>
      </c>
      <c r="AV14" s="46">
        <v>6.56</v>
      </c>
      <c r="AW14" s="46">
        <v>6.01</v>
      </c>
      <c r="AX14" s="45">
        <v>6.18</v>
      </c>
    </row>
    <row r="15" spans="1:50" x14ac:dyDescent="0.2">
      <c r="A15" s="41"/>
      <c r="F15" s="41">
        <v>41198</v>
      </c>
      <c r="G15" s="46">
        <v>18.079999999999998</v>
      </c>
      <c r="H15" s="46">
        <v>18.649999999999999</v>
      </c>
      <c r="I15" s="46">
        <v>17.73</v>
      </c>
      <c r="J15" s="45">
        <v>18.46</v>
      </c>
      <c r="K15" s="40">
        <v>41199</v>
      </c>
      <c r="L15" s="49">
        <v>6.99</v>
      </c>
      <c r="M15" s="49">
        <v>7.22</v>
      </c>
      <c r="N15" s="49">
        <v>6.81</v>
      </c>
      <c r="O15" s="50">
        <v>7.01</v>
      </c>
      <c r="U15" s="40">
        <v>41206</v>
      </c>
      <c r="V15" s="46">
        <v>5.97</v>
      </c>
      <c r="W15" s="46">
        <v>6.04</v>
      </c>
      <c r="X15" s="46">
        <v>5.83</v>
      </c>
      <c r="Y15" s="45">
        <v>5.87</v>
      </c>
      <c r="AE15" s="40">
        <v>41212</v>
      </c>
      <c r="AF15" s="46">
        <v>4.8499999999999996</v>
      </c>
      <c r="AG15" s="46">
        <v>5.13</v>
      </c>
      <c r="AH15" s="46">
        <v>4.7699999999999996</v>
      </c>
      <c r="AI15" s="45">
        <v>4.78</v>
      </c>
      <c r="AK15" s="46"/>
      <c r="AL15" s="46"/>
      <c r="AM15" s="46"/>
      <c r="AN15" s="45"/>
      <c r="AO15" s="40">
        <v>41208</v>
      </c>
      <c r="AP15" s="46">
        <v>4.72</v>
      </c>
      <c r="AQ15" s="46">
        <v>4.8099999999999996</v>
      </c>
      <c r="AR15" s="46">
        <v>4.4000000000000004</v>
      </c>
      <c r="AS15" s="45">
        <v>4.4800000000000004</v>
      </c>
      <c r="AT15" s="40">
        <v>41220</v>
      </c>
      <c r="AU15" s="46">
        <v>6.16</v>
      </c>
      <c r="AV15" s="46">
        <v>6.2</v>
      </c>
      <c r="AW15" s="46">
        <v>5.97</v>
      </c>
      <c r="AX15" s="45">
        <v>6.04</v>
      </c>
    </row>
    <row r="16" spans="1:50" x14ac:dyDescent="0.2">
      <c r="A16" s="41"/>
      <c r="F16" s="41">
        <v>41199</v>
      </c>
      <c r="G16" s="46">
        <v>18.329999999999998</v>
      </c>
      <c r="H16" s="46">
        <v>19.170000000000002</v>
      </c>
      <c r="I16" s="46">
        <v>17.64</v>
      </c>
      <c r="J16" s="45">
        <v>17.809999999999999</v>
      </c>
      <c r="K16" s="40">
        <v>41200</v>
      </c>
      <c r="L16" s="49">
        <v>7.03</v>
      </c>
      <c r="M16" s="49">
        <v>7.36</v>
      </c>
      <c r="N16" s="49">
        <v>6.95</v>
      </c>
      <c r="O16" s="28">
        <v>7.23</v>
      </c>
      <c r="AE16" s="40">
        <v>41213</v>
      </c>
      <c r="AF16" s="46">
        <v>4.68</v>
      </c>
      <c r="AG16" s="46">
        <v>5.08</v>
      </c>
      <c r="AH16" s="46">
        <v>4.59</v>
      </c>
      <c r="AI16" s="45">
        <v>4.9400000000000004</v>
      </c>
      <c r="AK16" s="46"/>
      <c r="AL16" s="46"/>
      <c r="AM16" s="46"/>
      <c r="AN16" s="45"/>
      <c r="AO16" s="40">
        <v>41221</v>
      </c>
      <c r="AP16" s="46">
        <v>4.4800000000000004</v>
      </c>
      <c r="AQ16" s="46">
        <v>4.5199999999999996</v>
      </c>
      <c r="AR16" s="46">
        <v>4.3499999999999996</v>
      </c>
      <c r="AS16" s="45">
        <v>4.47</v>
      </c>
    </row>
    <row r="17" spans="5:45" x14ac:dyDescent="0.2">
      <c r="F17" s="41">
        <v>41200</v>
      </c>
      <c r="G17" s="46">
        <v>17.63</v>
      </c>
      <c r="H17" s="46">
        <v>19.61</v>
      </c>
      <c r="I17" s="46">
        <v>17.420000000000002</v>
      </c>
      <c r="J17" s="45">
        <v>19.09</v>
      </c>
      <c r="AE17" s="40">
        <v>41214</v>
      </c>
      <c r="AF17" s="46">
        <v>4.9000000000000004</v>
      </c>
      <c r="AG17" s="46">
        <v>5.47</v>
      </c>
      <c r="AH17" s="46">
        <v>4.82</v>
      </c>
      <c r="AI17" s="45">
        <v>5.47</v>
      </c>
      <c r="AO17" s="40">
        <v>41222</v>
      </c>
      <c r="AP17" s="46">
        <v>4.46</v>
      </c>
      <c r="AQ17" s="46">
        <v>4.49</v>
      </c>
      <c r="AR17" s="46">
        <v>4.28</v>
      </c>
      <c r="AS17" s="45">
        <v>4.32</v>
      </c>
    </row>
    <row r="18" spans="5:45" x14ac:dyDescent="0.2">
      <c r="F18" s="41">
        <v>41201</v>
      </c>
      <c r="G18" s="46">
        <v>18.78</v>
      </c>
      <c r="H18" s="46">
        <v>19.03</v>
      </c>
      <c r="I18" s="46">
        <v>18.03</v>
      </c>
      <c r="J18" s="45">
        <v>18.11</v>
      </c>
      <c r="AE18" s="40">
        <v>41215</v>
      </c>
      <c r="AF18" s="46">
        <v>5.44</v>
      </c>
      <c r="AG18" s="46">
        <v>6.01</v>
      </c>
      <c r="AH18" s="46">
        <v>5.3</v>
      </c>
      <c r="AI18" s="45">
        <v>5.69</v>
      </c>
      <c r="AO18" s="40">
        <v>41225</v>
      </c>
      <c r="AP18" s="46">
        <v>4.33</v>
      </c>
      <c r="AQ18" s="46">
        <v>4.4400000000000004</v>
      </c>
      <c r="AR18" s="46">
        <v>4.3099999999999996</v>
      </c>
      <c r="AS18" s="45">
        <v>4.38</v>
      </c>
    </row>
    <row r="19" spans="5:45" x14ac:dyDescent="0.2">
      <c r="F19" s="41">
        <v>41204</v>
      </c>
      <c r="G19" s="46">
        <v>18.03</v>
      </c>
      <c r="H19" s="46">
        <v>18.489999999999998</v>
      </c>
      <c r="I19" s="46">
        <v>17.86</v>
      </c>
      <c r="J19" s="45">
        <v>18.12</v>
      </c>
      <c r="AF19" s="46"/>
      <c r="AG19" s="46"/>
      <c r="AH19" s="46"/>
      <c r="AI19" s="45"/>
      <c r="AO19" s="40">
        <v>41226</v>
      </c>
      <c r="AP19" s="46">
        <v>4.3499999999999996</v>
      </c>
      <c r="AQ19" s="46">
        <v>4.38</v>
      </c>
      <c r="AR19" s="46">
        <v>4.03</v>
      </c>
      <c r="AS19" s="45">
        <v>4.07</v>
      </c>
    </row>
    <row r="20" spans="5:45" x14ac:dyDescent="0.2">
      <c r="F20" s="41">
        <v>41205</v>
      </c>
      <c r="G20" s="46">
        <v>18.04</v>
      </c>
      <c r="H20" s="46">
        <v>18.41</v>
      </c>
      <c r="I20" s="46">
        <v>17.329999999999998</v>
      </c>
      <c r="J20" s="45">
        <v>17.829999999999998</v>
      </c>
      <c r="AF20" s="46"/>
      <c r="AG20" s="46"/>
      <c r="AH20" s="46"/>
      <c r="AI20" s="45"/>
      <c r="AO20" s="40">
        <v>41227</v>
      </c>
      <c r="AP20" s="46">
        <v>4.07</v>
      </c>
      <c r="AQ20" s="46">
        <v>4.1100000000000003</v>
      </c>
      <c r="AR20" s="46">
        <v>4</v>
      </c>
      <c r="AS20" s="45">
        <v>4.07</v>
      </c>
    </row>
    <row r="21" spans="5:45" x14ac:dyDescent="0.2">
      <c r="F21" s="41">
        <v>41206</v>
      </c>
      <c r="G21" s="46">
        <v>17.66</v>
      </c>
      <c r="H21" s="46">
        <v>17.96</v>
      </c>
      <c r="I21" s="46">
        <v>16.84</v>
      </c>
      <c r="J21" s="45">
        <v>17.100000000000001</v>
      </c>
      <c r="AO21" s="40">
        <v>41228</v>
      </c>
      <c r="AP21" s="46">
        <v>4.0199999999999996</v>
      </c>
      <c r="AQ21" s="46">
        <v>4.17</v>
      </c>
      <c r="AR21" s="46">
        <v>3.95</v>
      </c>
      <c r="AS21" s="45">
        <v>3.98</v>
      </c>
    </row>
    <row r="22" spans="5:45" x14ac:dyDescent="0.2">
      <c r="F22" s="41">
        <v>41207</v>
      </c>
      <c r="G22" s="46">
        <v>17.260000000000002</v>
      </c>
      <c r="H22" s="46">
        <v>17.600000000000001</v>
      </c>
      <c r="I22" s="46">
        <v>16.920000000000002</v>
      </c>
      <c r="J22" s="45">
        <v>17.3</v>
      </c>
      <c r="AP22" s="46"/>
      <c r="AQ22" s="46"/>
      <c r="AR22" s="46"/>
      <c r="AS22" s="45"/>
    </row>
    <row r="23" spans="5:45" x14ac:dyDescent="0.2">
      <c r="F23" s="41">
        <v>41208</v>
      </c>
      <c r="G23" s="46">
        <v>17.23</v>
      </c>
      <c r="H23" s="46">
        <v>17.55</v>
      </c>
      <c r="I23" s="46">
        <v>16.89</v>
      </c>
      <c r="J23" s="45">
        <v>16.91</v>
      </c>
    </row>
    <row r="24" spans="5:45" x14ac:dyDescent="0.2">
      <c r="F24" s="41">
        <v>41211</v>
      </c>
      <c r="G24" s="46">
        <v>16.809999999999999</v>
      </c>
      <c r="H24" s="46">
        <v>18.03</v>
      </c>
      <c r="I24" s="46">
        <v>16.68</v>
      </c>
      <c r="J24" s="45">
        <v>17.93</v>
      </c>
    </row>
    <row r="25" spans="5:45" x14ac:dyDescent="0.2">
      <c r="F25" s="41">
        <v>41212</v>
      </c>
      <c r="G25" s="46">
        <v>17.8</v>
      </c>
      <c r="H25" s="46">
        <v>18.11</v>
      </c>
      <c r="I25" s="46">
        <v>17.43</v>
      </c>
      <c r="J25" s="45">
        <v>17.86</v>
      </c>
    </row>
    <row r="26" spans="5:45" x14ac:dyDescent="0.2">
      <c r="E26" s="7"/>
      <c r="F26" s="47">
        <v>41213</v>
      </c>
      <c r="G26" s="46">
        <v>18.02</v>
      </c>
      <c r="H26" s="46">
        <v>18.02</v>
      </c>
      <c r="I26" s="46">
        <v>16.489999999999998</v>
      </c>
      <c r="J26" s="45">
        <v>16.579999999999998</v>
      </c>
    </row>
    <row r="27" spans="5:45" x14ac:dyDescent="0.2">
      <c r="F27" s="41">
        <v>41214</v>
      </c>
      <c r="G27" s="46">
        <v>16.62</v>
      </c>
      <c r="H27" s="46">
        <v>16.98</v>
      </c>
      <c r="I27" s="46">
        <v>16.489999999999998</v>
      </c>
      <c r="J27" s="45">
        <v>16.75</v>
      </c>
    </row>
    <row r="28" spans="5:45" x14ac:dyDescent="0.2">
      <c r="F28" s="41">
        <v>41215</v>
      </c>
      <c r="G28" s="46">
        <v>16.72</v>
      </c>
      <c r="H28" s="46">
        <v>17.64</v>
      </c>
      <c r="I28" s="46">
        <v>16.55</v>
      </c>
      <c r="J28" s="45">
        <v>17.39</v>
      </c>
    </row>
    <row r="29" spans="5:45" x14ac:dyDescent="0.2">
      <c r="F29" s="41">
        <v>41218</v>
      </c>
      <c r="G29" s="46">
        <v>17.23</v>
      </c>
      <c r="H29" s="46">
        <v>17.39</v>
      </c>
      <c r="I29" s="46">
        <v>6.49</v>
      </c>
      <c r="J29" s="45">
        <v>16.93</v>
      </c>
    </row>
    <row r="30" spans="5:45" x14ac:dyDescent="0.2">
      <c r="F30" s="41">
        <v>41219</v>
      </c>
      <c r="G30" s="46">
        <v>16.75</v>
      </c>
      <c r="H30" s="46">
        <v>17.25</v>
      </c>
      <c r="I30" s="46">
        <v>16.53</v>
      </c>
      <c r="J30" s="45">
        <v>17.09</v>
      </c>
    </row>
    <row r="31" spans="5:45" x14ac:dyDescent="0.2">
      <c r="F31" s="41">
        <v>41220</v>
      </c>
      <c r="G31" s="46">
        <v>16.98</v>
      </c>
      <c r="H31" s="46">
        <v>17.48</v>
      </c>
      <c r="I31" s="46">
        <v>16.88</v>
      </c>
      <c r="J31" s="45">
        <v>17.23</v>
      </c>
    </row>
    <row r="32" spans="5:45" x14ac:dyDescent="0.2">
      <c r="F32" s="41">
        <v>41221</v>
      </c>
      <c r="G32" s="46">
        <v>17.03</v>
      </c>
      <c r="H32" s="46">
        <v>17.03</v>
      </c>
      <c r="I32" s="46">
        <v>16.43</v>
      </c>
      <c r="J32" s="45">
        <v>16.63</v>
      </c>
    </row>
    <row r="33" spans="6:10" x14ac:dyDescent="0.2">
      <c r="F33" s="41">
        <v>41222</v>
      </c>
      <c r="G33" s="46">
        <v>16.579999999999998</v>
      </c>
      <c r="H33" s="46">
        <v>16.809999999999999</v>
      </c>
      <c r="I33" s="46">
        <v>15.54</v>
      </c>
      <c r="J33" s="45">
        <v>15.76</v>
      </c>
    </row>
    <row r="34" spans="6:10" x14ac:dyDescent="0.2">
      <c r="F34" s="41">
        <v>41225</v>
      </c>
      <c r="G34" s="46">
        <v>15.54</v>
      </c>
      <c r="H34" s="46">
        <v>15.83</v>
      </c>
      <c r="I34" s="46">
        <v>15.18</v>
      </c>
      <c r="J34" s="45">
        <v>15.33</v>
      </c>
    </row>
    <row r="35" spans="6:10" x14ac:dyDescent="0.2">
      <c r="F35" s="41">
        <v>41226</v>
      </c>
      <c r="G35" s="46">
        <v>15.39</v>
      </c>
      <c r="H35" s="46">
        <v>15.58</v>
      </c>
      <c r="I35" s="46">
        <v>15.03</v>
      </c>
      <c r="J35" s="45">
        <v>15.32</v>
      </c>
    </row>
    <row r="36" spans="6:10" x14ac:dyDescent="0.2">
      <c r="F36" s="41">
        <v>41227</v>
      </c>
      <c r="G36" s="46">
        <v>15.3</v>
      </c>
      <c r="H36" s="46">
        <v>15.3</v>
      </c>
      <c r="I36" s="46">
        <v>14.71</v>
      </c>
      <c r="J36" s="45">
        <v>15.16</v>
      </c>
    </row>
    <row r="37" spans="6:10" x14ac:dyDescent="0.2">
      <c r="F37" s="41">
        <v>41228</v>
      </c>
      <c r="G37" s="46">
        <v>15.19</v>
      </c>
      <c r="H37" s="46">
        <v>15.28</v>
      </c>
      <c r="I37" s="46">
        <v>14.75</v>
      </c>
      <c r="J37" s="45">
        <v>14.81</v>
      </c>
    </row>
  </sheetData>
  <mergeCells count="10">
    <mergeCell ref="U1:Y1"/>
    <mergeCell ref="A1:E1"/>
    <mergeCell ref="F1:J1"/>
    <mergeCell ref="K1:O1"/>
    <mergeCell ref="P1:T1"/>
    <mergeCell ref="Z1:AD1"/>
    <mergeCell ref="AE1:AI1"/>
    <mergeCell ref="AJ1:AN1"/>
    <mergeCell ref="AO1:AS1"/>
    <mergeCell ref="AT1:AX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交割单</vt:lpstr>
      <vt:lpstr>个股盈亏</vt:lpstr>
      <vt:lpstr>北斗星通</vt:lpstr>
      <vt:lpstr>(时间轴)</vt:lpstr>
      <vt:lpstr>(个股盈亏)</vt:lpstr>
      <vt:lpstr>(个股详细)</vt:lpstr>
      <vt:lpstr>(k线)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2016-02-10T02:24:39Z</dcterms:created>
  <dcterms:modified xsi:type="dcterms:W3CDTF">2016-02-17T10:46:07Z</dcterms:modified>
</cp:coreProperties>
</file>