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sMat_LoRa_SPS30_15Pcs." sheetId="1" state="visible" r:id="rId2"/>
    <sheet name="SensMat_LoRa_SPS30" sheetId="2" state="visible" r:id="rId3"/>
    <sheet name="Costs" sheetId="3" state="visible" r:id="rId4"/>
    <sheet name="Tabelle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<sst xmlns="http://schemas.openxmlformats.org/spreadsheetml/2006/main" count="957" uniqueCount="355">
  <si>
    <t xml:space="preserve">Source:</t>
  </si>
  <si>
    <t xml:space="preserve">SensMat/Electronic/Sensor_Node_LoRa_SPS30/Sensor_Node_LoRa_SPS30.sch</t>
  </si>
  <si>
    <t xml:space="preserve">Date:</t>
  </si>
  <si>
    <t xml:space="preserve">Do 10 May 2021 10:51:11</t>
  </si>
  <si>
    <t xml:space="preserve">Tool:</t>
  </si>
  <si>
    <t xml:space="preserve">Eeschema 5.1.8</t>
  </si>
  <si>
    <t xml:space="preserve">Generator:</t>
  </si>
  <si>
    <t xml:space="preserve">/usr/share/kicad/plugins/bom_csv_grouped_by_value_with_fp.py</t>
  </si>
  <si>
    <t xml:space="preserve">Component Count:</t>
  </si>
  <si>
    <t xml:space="preserve">111</t>
  </si>
  <si>
    <t xml:space="preserve">Ref</t>
  </si>
  <si>
    <t xml:space="preserve">Qnty</t>
  </si>
  <si>
    <t xml:space="preserve">Order</t>
  </si>
  <si>
    <t xml:space="preserve">Value</t>
  </si>
  <si>
    <t xml:space="preserve">Cmp name</t>
  </si>
  <si>
    <t xml:space="preserve">Footprint</t>
  </si>
  <si>
    <t xml:space="preserve">Description</t>
  </si>
  <si>
    <t xml:space="preserve">Digikey Nr.</t>
  </si>
  <si>
    <t xml:space="preserve">Digikey-Link</t>
  </si>
  <si>
    <t xml:space="preserve">BT1, </t>
  </si>
  <si>
    <t xml:space="preserve">1</t>
  </si>
  <si>
    <t xml:space="preserve">Battery_Cell</t>
  </si>
  <si>
    <t xml:space="preserve">Battery:BatteryHolder_Keystone_2998_1x6.8mm</t>
  </si>
  <si>
    <t xml:space="preserve">Single-cell battery holder</t>
  </si>
  <si>
    <t xml:space="preserve">36-2998-ND</t>
  </si>
  <si>
    <t xml:space="preserve">C1, C7, C8, C9, C10, C13, C14, C15, C16, C17, C18, C19, C20, C21, C23, C28, C29, C32, C33, </t>
  </si>
  <si>
    <t xml:space="preserve">19</t>
  </si>
  <si>
    <t xml:space="preserve">100nF</t>
  </si>
  <si>
    <t xml:space="preserve">C</t>
  </si>
  <si>
    <t xml:space="preserve">Capacitor_SMD:C_0603_1608Metric_Pad1.05x0.95mm_HandSolder</t>
  </si>
  <si>
    <t xml:space="preserve">Unpolarized capacitor</t>
  </si>
  <si>
    <t xml:space="preserve">1276-1857-1-ND</t>
  </si>
  <si>
    <t xml:space="preserve">C2, C3, C4, C5, </t>
  </si>
  <si>
    <t xml:space="preserve">4</t>
  </si>
  <si>
    <t xml:space="preserve">15pF</t>
  </si>
  <si>
    <t xml:space="preserve">1276-1296-1-ND</t>
  </si>
  <si>
    <t xml:space="preserve">C6, C11, </t>
  </si>
  <si>
    <t xml:space="preserve">2</t>
  </si>
  <si>
    <t xml:space="preserve">4.7µF</t>
  </si>
  <si>
    <t xml:space="preserve">1276-1907-1-ND</t>
  </si>
  <si>
    <t xml:space="preserve">C12, C34, C35, </t>
  </si>
  <si>
    <t xml:space="preserve">3</t>
  </si>
  <si>
    <t xml:space="preserve">1uF</t>
  </si>
  <si>
    <t xml:space="preserve">1276-1182-1-ND</t>
  </si>
  <si>
    <t xml:space="preserve">C22, </t>
  </si>
  <si>
    <t xml:space="preserve">0.47uF</t>
  </si>
  <si>
    <t xml:space="preserve">1276-1895-1-ND</t>
  </si>
  <si>
    <t xml:space="preserve">C24, C36, C37, </t>
  </si>
  <si>
    <t xml:space="preserve">22uF</t>
  </si>
  <si>
    <t xml:space="preserve">445-9077-1-ND</t>
  </si>
  <si>
    <t xml:space="preserve">C25, C26, C27, </t>
  </si>
  <si>
    <t xml:space="preserve">10uF</t>
  </si>
  <si>
    <t xml:space="preserve">587-6023-1-ND</t>
  </si>
  <si>
    <t xml:space="preserve">C30, C31, </t>
  </si>
  <si>
    <t xml:space="preserve">6.8pF</t>
  </si>
  <si>
    <t xml:space="preserve">1276-1793-1-ND</t>
  </si>
  <si>
    <t xml:space="preserve">D1, D2, D3, </t>
  </si>
  <si>
    <t xml:space="preserve">LED (green)</t>
  </si>
  <si>
    <t xml:space="preserve">LED</t>
  </si>
  <si>
    <t xml:space="preserve">LED_SMD:LED_0603_1608Metric_Pad1.05x0.95mm_HandSolder</t>
  </si>
  <si>
    <t xml:space="preserve">Light emitting diode green</t>
  </si>
  <si>
    <t xml:space="preserve">732-4980-1-ND</t>
  </si>
  <si>
    <t xml:space="preserve">D4, </t>
  </si>
  <si>
    <t xml:space="preserve">LED_Dual_red_green</t>
  </si>
  <si>
    <t xml:space="preserve">LED_Dual_CCAA</t>
  </si>
  <si>
    <t xml:space="preserve">LED_SMD:LED_WUERTH_WL-SBCD_0805</t>
  </si>
  <si>
    <t xml:space="preserve">Dual LED, cathodes on pins 1 and 2</t>
  </si>
  <si>
    <t xml:space="preserve">732-150080RV54050CT-ND</t>
  </si>
  <si>
    <t xml:space="preserve">D5, </t>
  </si>
  <si>
    <t xml:space="preserve">LED (yellow)</t>
  </si>
  <si>
    <t xml:space="preserve">Light emitting diode yellow</t>
  </si>
  <si>
    <t xml:space="preserve">732-4981-6-ND</t>
  </si>
  <si>
    <t xml:space="preserve">D6, D7, </t>
  </si>
  <si>
    <t xml:space="preserve">B330</t>
  </si>
  <si>
    <t xml:space="preserve">Diode_SMD:D_SMB-SMC_Universal_Handsoldering</t>
  </si>
  <si>
    <t xml:space="preserve">30V 3A Schottky Barrier Rectifier Diode, SMC</t>
  </si>
  <si>
    <t xml:space="preserve">B330-FDICT-ND</t>
  </si>
  <si>
    <t xml:space="preserve">D8, </t>
  </si>
  <si>
    <t xml:space="preserve">SMAJ8.5A</t>
  </si>
  <si>
    <t xml:space="preserve">5KPxxA</t>
  </si>
  <si>
    <t xml:space="preserve">Diode_SMD:D_SMA</t>
  </si>
  <si>
    <t xml:space="preserve">5000W unidirectional Transient Voltage Suppressor, P-600</t>
  </si>
  <si>
    <t xml:space="preserve">SMAJ8.5A-FDICT-ND</t>
  </si>
  <si>
    <t xml:space="preserve">FB1, </t>
  </si>
  <si>
    <t xml:space="preserve">Ferrite_Bead</t>
  </si>
  <si>
    <t xml:space="preserve">Inductor_SMD:L_0805_2012Metric_Pad1.15x1.40mm_HandSolder</t>
  </si>
  <si>
    <t xml:space="preserve">Ferrite bead</t>
  </si>
  <si>
    <t xml:space="preserve">541-4362-1-ND</t>
  </si>
  <si>
    <t xml:space="preserve">J1, </t>
  </si>
  <si>
    <t xml:space="preserve">Conn_01x06_Male</t>
  </si>
  <si>
    <t xml:space="preserve">Connector_PinHeader_2.54mm:PinHeader_1x06_P2.54mm_Vertical</t>
  </si>
  <si>
    <t xml:space="preserve">Generic connector, single row, 01x06,</t>
  </si>
  <si>
    <t xml:space="preserve">J2, </t>
  </si>
  <si>
    <t xml:space="preserve">Conn_01x03_Male</t>
  </si>
  <si>
    <t xml:space="preserve">Connector_PinHeader_2.54mm:PinHeader_1x03_P2.54mm_Vertical</t>
  </si>
  <si>
    <t xml:space="preserve">Generic connector, single row, 01x03,</t>
  </si>
  <si>
    <t xml:space="preserve">J3, </t>
  </si>
  <si>
    <t xml:space="preserve">USB_B_Micro</t>
  </si>
  <si>
    <t xml:space="preserve">Connector_USB:USB_Micro-B_GCT_USB3076-30-A</t>
  </si>
  <si>
    <t xml:space="preserve">USB Micro Type B connector</t>
  </si>
  <si>
    <t xml:space="preserve">2073-USB3076-30-ACT-ND</t>
  </si>
  <si>
    <t xml:space="preserve">J4, </t>
  </si>
  <si>
    <t xml:space="preserve">Conn_01x05</t>
  </si>
  <si>
    <t xml:space="preserve">Connector_JST:JST_ZH_B5B-ZH-R_1x05_P1.50mm_Vertical</t>
  </si>
  <si>
    <t xml:space="preserve">Generic connector, single row, 01x05, </t>
  </si>
  <si>
    <t xml:space="preserve">455-1660-ND</t>
  </si>
  <si>
    <t xml:space="preserve">J5, </t>
  </si>
  <si>
    <t xml:space="preserve">Micro_SD_Card_Det</t>
  </si>
  <si>
    <t xml:space="preserve">Connector_Card:microSD_HC_Hirose_DM3AT-SF-PEJM5</t>
  </si>
  <si>
    <t xml:space="preserve">Micro SD Card Socket with card detection pins</t>
  </si>
  <si>
    <t xml:space="preserve">HR1964CT-ND</t>
  </si>
  <si>
    <t xml:space="preserve">J6, </t>
  </si>
  <si>
    <t xml:space="preserve">Barrel_Jack_Switch</t>
  </si>
  <si>
    <t xml:space="preserve">Connector_BarrelJack:BarrelJack_CUI_PJ-051A_Horizontal</t>
  </si>
  <si>
    <t xml:space="preserve">DC Barrel Jack with an internal switch</t>
  </si>
  <si>
    <t xml:space="preserve">CP-051A-ND</t>
  </si>
  <si>
    <t xml:space="preserve">J7, </t>
  </si>
  <si>
    <t xml:space="preserve">Conn_01x02_Male</t>
  </si>
  <si>
    <t xml:space="preserve">Connector_PinSocket_2.54mm:PinSocket_1x02_P2.54mm_Vertical</t>
  </si>
  <si>
    <t xml:space="preserve">Generic connector, single row, 01x02, </t>
  </si>
  <si>
    <t xml:space="preserve">900-0022053021-ND</t>
  </si>
  <si>
    <t xml:space="preserve">JP1, JP2, JP3, </t>
  </si>
  <si>
    <t xml:space="preserve">SolderJumper_2_Open</t>
  </si>
  <si>
    <t xml:space="preserve">Jumper:SolderJumper-2_P1.3mm_Open_TrianglePad1.0x1.5mm</t>
  </si>
  <si>
    <t xml:space="preserve">Solder Jumper, 2-pole, open</t>
  </si>
  <si>
    <t xml:space="preserve">L1, </t>
  </si>
  <si>
    <t xml:space="preserve">6.8uH</t>
  </si>
  <si>
    <t xml:space="preserve">L</t>
  </si>
  <si>
    <t xml:space="preserve">Inductor_SMD:L_Wuerth_LQS-6045</t>
  </si>
  <si>
    <t xml:space="preserve">Inductor</t>
  </si>
  <si>
    <t xml:space="preserve">732-5547-1-ND</t>
  </si>
  <si>
    <t xml:space="preserve">L2, L3, </t>
  </si>
  <si>
    <t xml:space="preserve">10uH</t>
  </si>
  <si>
    <t xml:space="preserve">Inductor_SMD:L_Wuerth_LQS-5040</t>
  </si>
  <si>
    <t xml:space="preserve">732-5519-1-ND</t>
  </si>
  <si>
    <t xml:space="preserve">Q1, </t>
  </si>
  <si>
    <t xml:space="preserve">BSS138</t>
  </si>
  <si>
    <t xml:space="preserve">Package_TO_SOT_SMD:SOT-23</t>
  </si>
  <si>
    <t xml:space="preserve">50V Vds, 0.22A Id, N-Channel MOSFET, SOT-23</t>
  </si>
  <si>
    <t xml:space="preserve">BSS138CT-ND</t>
  </si>
  <si>
    <t xml:space="preserve">Q2, Q3, </t>
  </si>
  <si>
    <t xml:space="preserve">Si2343CDS</t>
  </si>
  <si>
    <t xml:space="preserve">-3.6A Id, -30V Vds, P-Channel MOSFET, SOT-23</t>
  </si>
  <si>
    <t xml:space="preserve">SI2343CDS-T1-GE3CT-ND</t>
  </si>
  <si>
    <t xml:space="preserve">R1, R2, R3, </t>
  </si>
  <si>
    <t xml:space="preserve">DNP</t>
  </si>
  <si>
    <t xml:space="preserve">R</t>
  </si>
  <si>
    <t xml:space="preserve">Resistor_SMD:R_0603_1608Metric_Pad1.05x0.95mm_HandSolder</t>
  </si>
  <si>
    <t xml:space="preserve">Resistor</t>
  </si>
  <si>
    <t xml:space="preserve">R4, R8, R12, R18, R19, R20, R25, </t>
  </si>
  <si>
    <t xml:space="preserve">7</t>
  </si>
  <si>
    <t xml:space="preserve">10k</t>
  </si>
  <si>
    <t xml:space="preserve">311-10.0KHRCT-ND</t>
  </si>
  <si>
    <t xml:space="preserve">R5, R6, R7, R13, </t>
  </si>
  <si>
    <t xml:space="preserve">470R</t>
  </si>
  <si>
    <t xml:space="preserve">311-470HRCT-ND</t>
  </si>
  <si>
    <t xml:space="preserve">R9, R10, R11, </t>
  </si>
  <si>
    <t xml:space="preserve">22R</t>
  </si>
  <si>
    <t xml:space="preserve">311-22.0HRCT-ND</t>
  </si>
  <si>
    <t xml:space="preserve">R14, </t>
  </si>
  <si>
    <t xml:space="preserve">1k</t>
  </si>
  <si>
    <t xml:space="preserve">311-1.00KHRCT-ND</t>
  </si>
  <si>
    <t xml:space="preserve">R15, R16, R17, </t>
  </si>
  <si>
    <t xml:space="preserve">4.7k</t>
  </si>
  <si>
    <t xml:space="preserve">YAG3613CT-ND</t>
  </si>
  <si>
    <t xml:space="preserve">R21, R22, </t>
  </si>
  <si>
    <t xml:space="preserve">2.2k</t>
  </si>
  <si>
    <t xml:space="preserve">311-2.20KHRCT-ND</t>
  </si>
  <si>
    <t xml:space="preserve">R23, R30, R32, R35, </t>
  </si>
  <si>
    <t xml:space="preserve">100k</t>
  </si>
  <si>
    <t xml:space="preserve">311-100KHRCT-ND</t>
  </si>
  <si>
    <t xml:space="preserve">R24, </t>
  </si>
  <si>
    <t xml:space="preserve">20k</t>
  </si>
  <si>
    <t xml:space="preserve">311-20.0KHRCT-ND</t>
  </si>
  <si>
    <t xml:space="preserve">R26, </t>
  </si>
  <si>
    <t xml:space="preserve">100m</t>
  </si>
  <si>
    <t xml:space="preserve">Resistor_SMD:R_1206_3216Metric_Pad1.42x1.75mm_HandSolder</t>
  </si>
  <si>
    <t xml:space="preserve">Resistor 1W, RS: ERJ8BWFR100V</t>
  </si>
  <si>
    <t xml:space="preserve">P.10AUCT-ND</t>
  </si>
  <si>
    <t xml:space="preserve">R27, </t>
  </si>
  <si>
    <t xml:space="preserve">560k</t>
  </si>
  <si>
    <t xml:space="preserve">311-560KHRCT-ND</t>
  </si>
  <si>
    <t xml:space="preserve">R28, </t>
  </si>
  <si>
    <t xml:space="preserve">130k</t>
  </si>
  <si>
    <t xml:space="preserve">311-130KHRCT-ND</t>
  </si>
  <si>
    <t xml:space="preserve">R29, </t>
  </si>
  <si>
    <t xml:space="preserve">6.8M</t>
  </si>
  <si>
    <t xml:space="preserve">541-6.80MHCT-ND</t>
  </si>
  <si>
    <t xml:space="preserve">R31, </t>
  </si>
  <si>
    <t xml:space="preserve">R33, </t>
  </si>
  <si>
    <t xml:space="preserve">820k</t>
  </si>
  <si>
    <t xml:space="preserve">311-820KHRCT-ND</t>
  </si>
  <si>
    <t xml:space="preserve">R34, </t>
  </si>
  <si>
    <t xml:space="preserve">91k</t>
  </si>
  <si>
    <t xml:space="preserve">311-91.0KHRCT-ND</t>
  </si>
  <si>
    <t xml:space="preserve">SW1, SW2, </t>
  </si>
  <si>
    <t xml:space="preserve">SW_Push</t>
  </si>
  <si>
    <t xml:space="preserve">Button_Switch_THT:SW_Tactile_SPST_Angled_PTS645Vx58-2LFS</t>
  </si>
  <si>
    <t xml:space="preserve">Push button switch, generic, two pins</t>
  </si>
  <si>
    <t xml:space="preserve">SW410-ND</t>
  </si>
  <si>
    <t xml:space="preserve">SW3, </t>
  </si>
  <si>
    <t xml:space="preserve">SW_SPDT</t>
  </si>
  <si>
    <t xml:space="preserve">Button_Switch_THT:SW_CK_SK-12F17-G_7_SPDT_Angled</t>
  </si>
  <si>
    <t xml:space="preserve">Switch, single pole double throw</t>
  </si>
  <si>
    <t xml:space="preserve">CKN10393-ND</t>
  </si>
  <si>
    <t xml:space="preserve">TH1, </t>
  </si>
  <si>
    <t xml:space="preserve">NTC 10k</t>
  </si>
  <si>
    <t xml:space="preserve">Thermistor_NTC</t>
  </si>
  <si>
    <t xml:space="preserve">Temperature dependent resistor, negative temperature coefficient</t>
  </si>
  <si>
    <t xml:space="preserve">541-1150-1-ND</t>
  </si>
  <si>
    <t xml:space="preserve">U1, </t>
  </si>
  <si>
    <t xml:space="preserve">STM32L476RGTx</t>
  </si>
  <si>
    <t xml:space="preserve">Package_QFP:LQFP-64_10x10mm_P0.5mm</t>
  </si>
  <si>
    <t xml:space="preserve">ARM Cortex-M4 MCU, 1024KB flash, 128KB RAM, 80MHz, 1.71-3.6V, 51 GPIO, LQFP-64</t>
  </si>
  <si>
    <t xml:space="preserve">497-19382-1-ND</t>
  </si>
  <si>
    <t xml:space="preserve">U2, </t>
  </si>
  <si>
    <t xml:space="preserve">USBLC6-2SC6</t>
  </si>
  <si>
    <t xml:space="preserve">Package_TO_SOT_SMD:SOT-23-6_Handsoldering</t>
  </si>
  <si>
    <t xml:space="preserve">Very low capacitance ESD protection diode, 2 data-line, SOT-23-6</t>
  </si>
  <si>
    <t xml:space="preserve">497-5235-1-ND</t>
  </si>
  <si>
    <t xml:space="preserve">U3, </t>
  </si>
  <si>
    <t xml:space="preserve">BME280</t>
  </si>
  <si>
    <t xml:space="preserve">Package_LGA:Bosch_LGA-8_2.5x2.5mm_P0.65mm_ClockwisePinNumbering</t>
  </si>
  <si>
    <t xml:space="preserve">3-in-1 sensor, humidity, pressure, temperature, I2C and SPI interface, 1.71-3.6V, LGA-8</t>
  </si>
  <si>
    <t xml:space="preserve">828-1063-1-ND</t>
  </si>
  <si>
    <t xml:space="preserve">U4, </t>
  </si>
  <si>
    <t xml:space="preserve">Lambda62-8S</t>
  </si>
  <si>
    <t xml:space="preserve">RF_Module:Lambda62-8S</t>
  </si>
  <si>
    <t xml:space="preserve">LAMBDA62-8D-ND</t>
  </si>
  <si>
    <t xml:space="preserve">U5, </t>
  </si>
  <si>
    <t xml:space="preserve">LTC4002ES8-8.4</t>
  </si>
  <si>
    <t xml:space="preserve">Package_SO:SOIC-8_3.9x4.9mm_P1.27mm</t>
  </si>
  <si>
    <t xml:space="preserve">Standalone Li-Ion Switch Mode Battery Charger, 8.9-22V input, double cell, SOIC-8</t>
  </si>
  <si>
    <t xml:space="preserve">LTC4002ES8-8.4#TRPBFCT-ND</t>
  </si>
  <si>
    <t xml:space="preserve">U6, </t>
  </si>
  <si>
    <t xml:space="preserve">TPS62050DGS</t>
  </si>
  <si>
    <t xml:space="preserve">Package_SO:MSOP-10_3x3mm_P0.5mm</t>
  </si>
  <si>
    <t xml:space="preserve">296-14392-1-ND</t>
  </si>
  <si>
    <t xml:space="preserve">U7, </t>
  </si>
  <si>
    <t xml:space="preserve">TPS62051DGS</t>
  </si>
  <si>
    <t xml:space="preserve">296-41755-1-ND</t>
  </si>
  <si>
    <t xml:space="preserve">Y1, </t>
  </si>
  <si>
    <t xml:space="preserve">32.768kHz</t>
  </si>
  <si>
    <t xml:space="preserve">Crystal</t>
  </si>
  <si>
    <t xml:space="preserve">Crystal:Crystal_SMD_3215-2Pin_3.2x1.5mm_HandSoldering</t>
  </si>
  <si>
    <t xml:space="preserve">Two pin crystal</t>
  </si>
  <si>
    <t xml:space="preserve">XC2127CT-ND</t>
  </si>
  <si>
    <t xml:space="preserve">Y2, </t>
  </si>
  <si>
    <t xml:space="preserve">8MHz</t>
  </si>
  <si>
    <t xml:space="preserve">Crystal:Crystal_SMD_5032-2Pin_5.0x3.2mm_HandSoldering</t>
  </si>
  <si>
    <t xml:space="preserve">1253-1373-1-ND</t>
  </si>
  <si>
    <t xml:space="preserve">SLP3-150-250-R</t>
  </si>
  <si>
    <t xml:space="preserve">Light Pipe</t>
  </si>
  <si>
    <t xml:space="preserve">492-2517-ND</t>
  </si>
  <si>
    <t xml:space="preserve">B32-2010</t>
  </si>
  <si>
    <t xml:space="preserve">Cap for Button (black)</t>
  </si>
  <si>
    <t xml:space="preserve">SW1139-ND</t>
  </si>
  <si>
    <t xml:space="preserve">1591CSBK</t>
  </si>
  <si>
    <t xml:space="preserve">Case Hammond 1591CSBK</t>
  </si>
  <si>
    <t xml:space="preserve">HM104-ND</t>
  </si>
  <si>
    <t xml:space="preserve">PCB Antenna Molex 100mm wire</t>
  </si>
  <si>
    <t xml:space="preserve">WM9669-ND</t>
  </si>
  <si>
    <t xml:space="preserve">SPS30</t>
  </si>
  <si>
    <t xml:space="preserve">Particle Sensor SPS30</t>
  </si>
  <si>
    <t xml:space="preserve">1649-1106-ND</t>
  </si>
  <si>
    <t xml:space="preserve">377-376TZ</t>
  </si>
  <si>
    <t xml:space="preserve"> </t>
  </si>
  <si>
    <t xml:space="preserve">Coin cell battery</t>
  </si>
  <si>
    <t xml:space="preserve">N110-ND</t>
  </si>
  <si>
    <t xml:space="preserve">Battery Conn Case</t>
  </si>
  <si>
    <t xml:space="preserve">900-0022013027-ND</t>
  </si>
  <si>
    <t xml:space="preserve">Battery Conn Crimp Contact</t>
  </si>
  <si>
    <t xml:space="preserve">WM2756CT-ND</t>
  </si>
  <si>
    <t xml:space="preserve">A05ZR05ZR28H102A</t>
  </si>
  <si>
    <t xml:space="preserve">SPS30 Cable crossed 100mm</t>
  </si>
  <si>
    <t xml:space="preserve">455-4306-ND</t>
  </si>
  <si>
    <t xml:space="preserve">2337019-1</t>
  </si>
  <si>
    <t xml:space="preserve">U.FL Micro-Coax Connector</t>
  </si>
  <si>
    <t xml:space="preserve">A144746CT-ND</t>
  </si>
  <si>
    <t xml:space="preserve">V5618A</t>
  </si>
  <si>
    <t xml:space="preserve">Heatsink Assmann</t>
  </si>
  <si>
    <t xml:space="preserve">AE10819-ND</t>
  </si>
  <si>
    <t xml:space="preserve">Micro SD Card 8 GB</t>
  </si>
  <si>
    <t xml:space="preserve">1282-AF8GUD3-WAAIX-ND</t>
  </si>
  <si>
    <t xml:space="preserve">SGA60E18-P1J</t>
  </si>
  <si>
    <t xml:space="preserve">Netzteil 18V: SGA60E18-P1J</t>
  </si>
  <si>
    <t xml:space="preserve">1866-4545-ND</t>
  </si>
  <si>
    <t xml:space="preserve">PCB Board + 1 Stencil TOP</t>
  </si>
  <si>
    <t xml:space="preserve">Multi-cb, 1 piece = 39.40€, 25 pcs. = 166.40€</t>
  </si>
  <si>
    <t xml:space="preserve">File: Sensor_Node_LoRa_SPS30.kicad_pcb</t>
  </si>
  <si>
    <t xml:space="preserve">https://www.multi-circuit-boards.eu/index.html</t>
  </si>
  <si>
    <t xml:space="preserve">Akkupack</t>
  </si>
  <si>
    <t xml:space="preserve">Conrad, Ansmann: 25€ inkl. </t>
  </si>
  <si>
    <t xml:space="preserve">Ansmann 2447-3030-03</t>
  </si>
  <si>
    <t xml:space="preserve">https://www.conrad.at/de/p/ansmann-2s1p-akkupack-2x-18650-kabel-li-ion-7-4-v-2600-mah-2227110.html</t>
  </si>
  <si>
    <t xml:space="preserve">8329TFS-25ML</t>
  </si>
  <si>
    <t xml:space="preserve">Heatsink 2 component epoxy glue</t>
  </si>
  <si>
    <t xml:space="preserve">473-1363-ND</t>
  </si>
  <si>
    <t xml:space="preserve">Number of different components: </t>
  </si>
  <si>
    <t xml:space="preserve">Do 17 Dez 2020 10:51:11</t>
  </si>
  <si>
    <t xml:space="preserve">Qnty (x15)</t>
  </si>
  <si>
    <t xml:space="preserve">existing</t>
  </si>
  <si>
    <t xml:space="preserve">Link</t>
  </si>
  <si>
    <t xml:space="preserve">6</t>
  </si>
  <si>
    <t xml:space="preserve">9</t>
  </si>
  <si>
    <t xml:space="preserve">311-3494-1-ND</t>
  </si>
  <si>
    <t xml:space="preserve">5</t>
  </si>
  <si>
    <t xml:space="preserve">732-4981-1-ND</t>
  </si>
  <si>
    <t xml:space="preserve">49</t>
  </si>
  <si>
    <t xml:space="preserve">18</t>
  </si>
  <si>
    <t xml:space="preserve">510k</t>
  </si>
  <si>
    <t xml:space="preserve">311-510KHRCT-ND</t>
  </si>
  <si>
    <t xml:space="preserve">3.9M</t>
  </si>
  <si>
    <t xml:space="preserve">541-3.90MHCT-ND</t>
  </si>
  <si>
    <t xml:space="preserve">LTC4002ES8-8.4#PBF-ND</t>
  </si>
  <si>
    <t xml:space="preserve">Number of different items: </t>
  </si>
  <si>
    <t xml:space="preserve">Digikey</t>
  </si>
  <si>
    <t xml:space="preserve">multi-cb</t>
  </si>
  <si>
    <t xml:space="preserve">incl. delivery</t>
  </si>
  <si>
    <t xml:space="preserve">Conrad</t>
  </si>
  <si>
    <t xml:space="preserve">Ansmann battery pack, netto</t>
  </si>
  <si>
    <t xml:space="preserve">per Node (netto): </t>
  </si>
  <si>
    <t xml:space="preserve">per Node (brutto): </t>
  </si>
  <si>
    <t xml:space="preserve">Menge</t>
  </si>
  <si>
    <t xml:space="preserve">Herst.Teile-Nr.</t>
  </si>
  <si>
    <t xml:space="preserve">RS Best.-Nr.</t>
  </si>
  <si>
    <t xml:space="preserve">10 Stk. (2 Pkg.)</t>
  </si>
  <si>
    <t xml:space="preserve">ERJ8BWFR100V</t>
  </si>
  <si>
    <t xml:space="preserve">566-058</t>
  </si>
  <si>
    <t xml:space="preserve">https://at.rs-online.com/web/p/smd-widerstande/0566058/</t>
  </si>
  <si>
    <t xml:space="preserve">50 Stk. (1 Pkg.)</t>
  </si>
  <si>
    <t xml:space="preserve">CRCW06033M90FKEA</t>
  </si>
  <si>
    <t xml:space="preserve">679-0358</t>
  </si>
  <si>
    <t xml:space="preserve">https://at.rs-online.com/web/p/smd-widerstande/6790358/</t>
  </si>
  <si>
    <t xml:space="preserve">CRCW0603510KFKEA</t>
  </si>
  <si>
    <t xml:space="preserve">679-0500</t>
  </si>
  <si>
    <t xml:space="preserve">https://at.rs-online.com/web/p/smd-widerstande/6790500/</t>
  </si>
  <si>
    <t xml:space="preserve">20 Stk. (1 Pkg.)</t>
  </si>
  <si>
    <t xml:space="preserve">SI2343CDS-T1-GE3</t>
  </si>
  <si>
    <t xml:space="preserve">812-3120</t>
  </si>
  <si>
    <t xml:space="preserve">https://at.rs-online.com/web/p/mosfet/8123120/</t>
  </si>
  <si>
    <t xml:space="preserve">PMEG6010CEH,115</t>
  </si>
  <si>
    <t xml:space="preserve">508-933</t>
  </si>
  <si>
    <t xml:space="preserve">https://at.rs-online.com/web/p/gleichrichterdioden-und-schottky-dioden/0508933/</t>
  </si>
  <si>
    <t xml:space="preserve">TVS Dioden</t>
  </si>
  <si>
    <t xml:space="preserve">SMBJ8.5A-E3/52</t>
  </si>
  <si>
    <t xml:space="preserve">710-3535</t>
  </si>
  <si>
    <t xml:space="preserve">https://at.rs-online.com/web/p/suppressordioden-tvs/7103535/</t>
  </si>
  <si>
    <t xml:space="preserve">SMBJ8.0A-E3/52</t>
  </si>
  <si>
    <t xml:space="preserve">819-3737</t>
  </si>
  <si>
    <t xml:space="preserve">https://at.rs-online.com/web/p/suppressordioden-tvs/8193737/</t>
  </si>
  <si>
    <t xml:space="preserve">SMAJ8.5A-13-F</t>
  </si>
  <si>
    <t xml:space="preserve">822-8607</t>
  </si>
  <si>
    <t xml:space="preserve">https://at.rs-online.com/web/p/suppressordioden-tvs/8228607/</t>
  </si>
  <si>
    <t xml:space="preserve">smallest size, only 10uA Rest-Sperrstrom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</si>
</sst>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€-C07]\ #,##0.00;[RED]\-[$€-C07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ulti-circuit-boards.eu/index.html" TargetMode="External"/><Relationship Id="rId2" Type="http://schemas.openxmlformats.org/officeDocument/2006/relationships/hyperlink" Target="https://www.conrad.at/de/p/ansmann-2s1p-akkupack-2x-18650-kabel-li-ion-7-4-v-2600-mah-2227110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onrad.at/de/p/ansmann-2s1p-akkupack-2x-18650-kabel-li-ion-7-4-v-2600-mah-2227110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t.rs-online.com/web/p/smd-widerstande/0566058/" TargetMode="External"/><Relationship Id="rId2" Type="http://schemas.openxmlformats.org/officeDocument/2006/relationships/hyperlink" Target="https://at.rs-online.com/web/p/smd-widerstande/6790358/" TargetMode="External"/><Relationship Id="rId3" Type="http://schemas.openxmlformats.org/officeDocument/2006/relationships/hyperlink" Target="https://at.rs-online.com/web/p/smd-widerstande/6790500/" TargetMode="External"/><Relationship Id="rId4" Type="http://schemas.openxmlformats.org/officeDocument/2006/relationships/hyperlink" Target="https://at.rs-online.com/web/p/mosfet/8123120/" TargetMode="External"/><Relationship Id="rId5" Type="http://schemas.openxmlformats.org/officeDocument/2006/relationships/hyperlink" Target="https://at.rs-online.com/web/p/gleichrichterdioden-und-schottky-dioden/0508933/" TargetMode="External"/><Relationship Id="rId6" Type="http://schemas.openxmlformats.org/officeDocument/2006/relationships/hyperlink" Target="https://at.rs-online.com/web/p/suppressordioden-tvs/7103535/" TargetMode="External"/><Relationship Id="rId7" Type="http://schemas.openxmlformats.org/officeDocument/2006/relationships/hyperlink" Target="https://at.rs-online.com/web/p/suppressordioden-tvs/8193737/" TargetMode="External"/><Relationship Id="rId8" Type="http://schemas.openxmlformats.org/officeDocument/2006/relationships/hyperlink" Target="https://at.rs-online.com/web/p/suppressordioden-tvs/822860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5"/>
  <sheetViews>
    <sheetView showFormulas="false" showGridLines="true" showRowColHeaders="true" showZeros="true" rightToLeft="false" tabSelected="true" showOutlineSymbols="true" defaultGridColor="true" view="normal" topLeftCell="B43" colorId="64" zoomScale="100" zoomScaleNormal="100" zoomScalePageLayoutView="100" workbookViewId="0">
      <selection pane="topLeft" activeCell="I67" activeCellId="0" sqref="I6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3.79"/>
    <col collapsed="false" customWidth="true" hidden="false" outlineLevel="0" max="2" min="2" style="1" width="4.97"/>
    <col collapsed="false" customWidth="true" hidden="false" outlineLevel="0" max="3" min="3" style="1" width="6.42"/>
    <col collapsed="false" customWidth="true" hidden="false" outlineLevel="0" max="4" min="4" style="0" width="19.91"/>
    <col collapsed="false" customWidth="true" hidden="false" outlineLevel="0" max="5" min="5" style="1" width="15.14"/>
    <col collapsed="false" customWidth="true" hidden="false" outlineLevel="0" max="6" min="6" style="0" width="32.46"/>
    <col collapsed="false" customWidth="true" hidden="false" outlineLevel="0" max="7" min="7" style="0" width="28.64"/>
    <col collapsed="false" customWidth="true" hidden="false" outlineLevel="0" max="8" min="8" style="0" width="26.61"/>
    <col collapsed="false" customWidth="true" hidden="false" outlineLevel="0" max="9" min="9" style="0" width="68.13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2" t="s">
        <v>3</v>
      </c>
      <c r="C2" s="3"/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2" t="s">
        <v>9</v>
      </c>
      <c r="C5" s="3"/>
    </row>
    <row r="6" customFormat="false" ht="12.8" hidden="false" customHeight="false" outlineLevel="0" collapsed="false">
      <c r="A6" s="4" t="s">
        <v>10</v>
      </c>
      <c r="B6" s="5" t="s">
        <v>11</v>
      </c>
      <c r="C6" s="5" t="s">
        <v>12</v>
      </c>
      <c r="D6" s="4" t="s">
        <v>13</v>
      </c>
      <c r="E6" s="5" t="s">
        <v>14</v>
      </c>
      <c r="F6" s="4" t="s">
        <v>15</v>
      </c>
      <c r="G6" s="4" t="s">
        <v>16</v>
      </c>
      <c r="H6" s="4" t="s">
        <v>17</v>
      </c>
      <c r="I6" s="4" t="s">
        <v>18</v>
      </c>
      <c r="J6" s="4"/>
    </row>
    <row r="7" customFormat="false" ht="12.8" hidden="false" customHeight="false" outlineLevel="0" collapsed="false">
      <c r="A7" s="0" t="s">
        <v>19</v>
      </c>
      <c r="B7" s="6" t="s">
        <v>20</v>
      </c>
      <c r="C7" s="6"/>
      <c r="D7" s="0" t="s">
        <v>21</v>
      </c>
      <c r="E7" s="1" t="s">
        <v>21</v>
      </c>
      <c r="F7" s="0" t="s">
        <v>22</v>
      </c>
      <c r="G7" s="0" t="s">
        <v>23</v>
      </c>
      <c r="H7" s="0" t="s">
        <v>24</v>
      </c>
      <c r="I7" s="0" t="str">
        <f aca="false">HYPERLINK(_xlfn.CONCAT("https://www.digikey.at/products/de?keywords=", H7))</f>
        <v>https://www.digikey.at/products/de?keywords=36-2998-ND</v>
      </c>
    </row>
    <row r="8" customFormat="false" ht="12.8" hidden="false" customHeight="false" outlineLevel="0" collapsed="false">
      <c r="A8" s="0" t="s">
        <v>25</v>
      </c>
      <c r="B8" s="6" t="s">
        <v>26</v>
      </c>
      <c r="C8" s="6"/>
      <c r="D8" s="0" t="s">
        <v>27</v>
      </c>
      <c r="E8" s="1" t="s">
        <v>28</v>
      </c>
      <c r="F8" s="0" t="s">
        <v>29</v>
      </c>
      <c r="G8" s="0" t="s">
        <v>30</v>
      </c>
      <c r="H8" s="0" t="s">
        <v>31</v>
      </c>
      <c r="I8" s="0" t="str">
        <f aca="false">HYPERLINK(_xlfn.CONCAT("https://www.digikey.at/products/de?keywords=", H8))</f>
        <v>https://www.digikey.at/products/de?keywords=1276-1857-1-ND</v>
      </c>
    </row>
    <row r="9" customFormat="false" ht="12.8" hidden="false" customHeight="false" outlineLevel="0" collapsed="false">
      <c r="A9" s="0" t="s">
        <v>32</v>
      </c>
      <c r="B9" s="3" t="s">
        <v>33</v>
      </c>
      <c r="C9" s="6"/>
      <c r="D9" s="0" t="s">
        <v>34</v>
      </c>
      <c r="E9" s="1" t="s">
        <v>28</v>
      </c>
      <c r="F9" s="0" t="s">
        <v>29</v>
      </c>
      <c r="G9" s="0" t="s">
        <v>30</v>
      </c>
      <c r="H9" s="0" t="s">
        <v>35</v>
      </c>
      <c r="I9" s="0" t="str">
        <f aca="false">HYPERLINK(_xlfn.CONCAT("https://www.digikey.at/products/de?keywords=", H9))</f>
        <v>https://www.digikey.at/products/de?keywords=1276-1296-1-ND</v>
      </c>
    </row>
    <row r="10" customFormat="false" ht="12.8" hidden="false" customHeight="false" outlineLevel="0" collapsed="false">
      <c r="A10" s="0" t="s">
        <v>36</v>
      </c>
      <c r="B10" s="3" t="s">
        <v>37</v>
      </c>
      <c r="C10" s="6"/>
      <c r="D10" s="0" t="s">
        <v>38</v>
      </c>
      <c r="E10" s="1" t="s">
        <v>28</v>
      </c>
      <c r="F10" s="0" t="s">
        <v>29</v>
      </c>
      <c r="G10" s="0" t="s">
        <v>30</v>
      </c>
      <c r="H10" s="7" t="s">
        <v>39</v>
      </c>
      <c r="I10" s="0" t="str">
        <f aca="false">HYPERLINK(_xlfn.CONCAT("https://www.digikey.at/products/de?keywords=", H10))</f>
        <v>https://www.digikey.at/products/de?keywords=1276-1907-1-ND</v>
      </c>
    </row>
    <row r="11" customFormat="false" ht="12.8" hidden="false" customHeight="false" outlineLevel="0" collapsed="false">
      <c r="A11" s="0" t="s">
        <v>40</v>
      </c>
      <c r="B11" s="3" t="s">
        <v>41</v>
      </c>
      <c r="C11" s="6"/>
      <c r="D11" s="0" t="s">
        <v>42</v>
      </c>
      <c r="E11" s="1" t="s">
        <v>28</v>
      </c>
      <c r="F11" s="0" t="s">
        <v>29</v>
      </c>
      <c r="G11" s="0" t="s">
        <v>30</v>
      </c>
      <c r="H11" s="7" t="s">
        <v>43</v>
      </c>
      <c r="I11" s="0" t="str">
        <f aca="false">HYPERLINK(_xlfn.CONCAT("https://www.digikey.at/products/de?keywords=", H11))</f>
        <v>https://www.digikey.at/products/de?keywords=1276-1182-1-ND</v>
      </c>
    </row>
    <row r="12" customFormat="false" ht="12.8" hidden="false" customHeight="false" outlineLevel="0" collapsed="false">
      <c r="A12" s="0" t="s">
        <v>44</v>
      </c>
      <c r="B12" s="3" t="s">
        <v>20</v>
      </c>
      <c r="C12" s="6"/>
      <c r="D12" s="0" t="s">
        <v>45</v>
      </c>
      <c r="E12" s="1" t="s">
        <v>28</v>
      </c>
      <c r="F12" s="0" t="s">
        <v>29</v>
      </c>
      <c r="G12" s="0" t="s">
        <v>30</v>
      </c>
      <c r="H12" s="7" t="s">
        <v>46</v>
      </c>
      <c r="I12" s="0" t="str">
        <f aca="false">HYPERLINK(_xlfn.CONCAT("https://www.digikey.at/products/de?keywords=", H12))</f>
        <v>https://www.digikey.at/products/de?keywords=1276-1895-1-ND</v>
      </c>
    </row>
    <row r="13" customFormat="false" ht="12.8" hidden="false" customHeight="false" outlineLevel="0" collapsed="false">
      <c r="A13" s="0" t="s">
        <v>47</v>
      </c>
      <c r="B13" s="3" t="s">
        <v>41</v>
      </c>
      <c r="C13" s="6"/>
      <c r="D13" s="0" t="s">
        <v>48</v>
      </c>
      <c r="E13" s="1" t="s">
        <v>28</v>
      </c>
      <c r="F13" s="0" t="s">
        <v>29</v>
      </c>
      <c r="G13" s="0" t="s">
        <v>30</v>
      </c>
      <c r="H13" s="0" t="s">
        <v>49</v>
      </c>
      <c r="I13" s="0" t="str">
        <f aca="false">HYPERLINK(_xlfn.CONCAT("https://www.digikey.at/products/de?keywords=", H13))</f>
        <v>https://www.digikey.at/products/de?keywords=445-9077-1-ND</v>
      </c>
    </row>
    <row r="14" customFormat="false" ht="12.8" hidden="false" customHeight="false" outlineLevel="0" collapsed="false">
      <c r="A14" s="0" t="s">
        <v>50</v>
      </c>
      <c r="B14" s="3" t="s">
        <v>41</v>
      </c>
      <c r="C14" s="6"/>
      <c r="D14" s="0" t="s">
        <v>51</v>
      </c>
      <c r="E14" s="1" t="s">
        <v>28</v>
      </c>
      <c r="F14" s="0" t="s">
        <v>29</v>
      </c>
      <c r="G14" s="0" t="s">
        <v>30</v>
      </c>
      <c r="H14" s="0" t="s">
        <v>52</v>
      </c>
      <c r="I14" s="0" t="str">
        <f aca="false">HYPERLINK(_xlfn.CONCAT("https://www.digikey.at/products/de?keywords=", H14))</f>
        <v>https://www.digikey.at/products/de?keywords=587-6023-1-ND</v>
      </c>
    </row>
    <row r="15" customFormat="false" ht="12.8" hidden="false" customHeight="false" outlineLevel="0" collapsed="false">
      <c r="A15" s="0" t="s">
        <v>53</v>
      </c>
      <c r="B15" s="3" t="s">
        <v>37</v>
      </c>
      <c r="C15" s="6"/>
      <c r="D15" s="0" t="s">
        <v>54</v>
      </c>
      <c r="E15" s="1" t="s">
        <v>28</v>
      </c>
      <c r="F15" s="0" t="s">
        <v>29</v>
      </c>
      <c r="G15" s="0" t="s">
        <v>30</v>
      </c>
      <c r="H15" s="0" t="s">
        <v>55</v>
      </c>
      <c r="I15" s="0" t="str">
        <f aca="false">HYPERLINK(_xlfn.CONCAT("https://www.digikey.at/products/de?keywords=", H15))</f>
        <v>https://www.digikey.at/products/de?keywords=1276-1793-1-ND</v>
      </c>
    </row>
    <row r="16" customFormat="false" ht="12.8" hidden="false" customHeight="false" outlineLevel="0" collapsed="false">
      <c r="A16" s="0" t="s">
        <v>56</v>
      </c>
      <c r="B16" s="3" t="s">
        <v>41</v>
      </c>
      <c r="C16" s="6"/>
      <c r="D16" s="0" t="s">
        <v>57</v>
      </c>
      <c r="E16" s="1" t="s">
        <v>58</v>
      </c>
      <c r="F16" s="0" t="s">
        <v>59</v>
      </c>
      <c r="G16" s="0" t="s">
        <v>60</v>
      </c>
      <c r="H16" s="0" t="s">
        <v>61</v>
      </c>
      <c r="I16" s="0" t="str">
        <f aca="false">HYPERLINK(_xlfn.CONCAT("https://www.digikey.at/products/de?keywords=", H16))</f>
        <v>https://www.digikey.at/products/de?keywords=732-4980-1-ND</v>
      </c>
    </row>
    <row r="17" customFormat="false" ht="12.8" hidden="false" customHeight="false" outlineLevel="0" collapsed="false">
      <c r="A17" s="0" t="s">
        <v>62</v>
      </c>
      <c r="B17" s="3" t="s">
        <v>20</v>
      </c>
      <c r="C17" s="6"/>
      <c r="D17" s="0" t="s">
        <v>63</v>
      </c>
      <c r="E17" s="1" t="s">
        <v>64</v>
      </c>
      <c r="F17" s="0" t="s">
        <v>65</v>
      </c>
      <c r="G17" s="0" t="s">
        <v>66</v>
      </c>
      <c r="H17" s="7" t="s">
        <v>67</v>
      </c>
      <c r="I17" s="0" t="str">
        <f aca="false">HYPERLINK(_xlfn.CONCAT("https://www.digikey.at/products/de?keywords=", H17))</f>
        <v>https://www.digikey.at/products/de?keywords=732-150080RV54050CT-ND</v>
      </c>
    </row>
    <row r="18" customFormat="false" ht="12.8" hidden="false" customHeight="false" outlineLevel="0" collapsed="false">
      <c r="A18" s="0" t="s">
        <v>68</v>
      </c>
      <c r="B18" s="3" t="s">
        <v>20</v>
      </c>
      <c r="C18" s="6"/>
      <c r="D18" s="0" t="s">
        <v>69</v>
      </c>
      <c r="E18" s="1" t="s">
        <v>58</v>
      </c>
      <c r="F18" s="0" t="s">
        <v>59</v>
      </c>
      <c r="G18" s="0" t="s">
        <v>70</v>
      </c>
      <c r="H18" s="0" t="s">
        <v>71</v>
      </c>
      <c r="I18" s="0" t="str">
        <f aca="false">HYPERLINK(_xlfn.CONCAT("https://www.digikey.at/products/de?keywords=", H18))</f>
        <v>https://www.digikey.at/products/de?keywords=732-4981-6-ND</v>
      </c>
    </row>
    <row r="19" customFormat="false" ht="12.8" hidden="false" customHeight="false" outlineLevel="0" collapsed="false">
      <c r="A19" s="0" t="s">
        <v>72</v>
      </c>
      <c r="B19" s="3" t="s">
        <v>37</v>
      </c>
      <c r="C19" s="6"/>
      <c r="D19" s="0" t="s">
        <v>73</v>
      </c>
      <c r="E19" s="1" t="s">
        <v>73</v>
      </c>
      <c r="F19" s="0" t="s">
        <v>74</v>
      </c>
      <c r="G19" s="0" t="s">
        <v>75</v>
      </c>
      <c r="H19" s="7" t="s">
        <v>76</v>
      </c>
      <c r="I19" s="0" t="str">
        <f aca="false">HYPERLINK(_xlfn.CONCAT("https://www.digikey.at/products/de?keywords=", H19))</f>
        <v>https://www.digikey.at/products/de?keywords=B330-FDICT-ND</v>
      </c>
    </row>
    <row r="20" customFormat="false" ht="12.8" hidden="false" customHeight="false" outlineLevel="0" collapsed="false">
      <c r="A20" s="0" t="s">
        <v>77</v>
      </c>
      <c r="B20" s="2" t="s">
        <v>20</v>
      </c>
      <c r="C20" s="6"/>
      <c r="D20" s="0" t="s">
        <v>78</v>
      </c>
      <c r="E20" s="0" t="s">
        <v>79</v>
      </c>
      <c r="F20" s="0" t="s">
        <v>80</v>
      </c>
      <c r="G20" s="0" t="s">
        <v>81</v>
      </c>
      <c r="H20" s="0" t="s">
        <v>82</v>
      </c>
      <c r="I20" s="0" t="str">
        <f aca="false">HYPERLINK(_xlfn.CONCAT("https://www.digikey.at/products/de?keywords=", H20))</f>
        <v>https://www.digikey.at/products/de?keywords=SMAJ8.5A-FDICT-ND</v>
      </c>
    </row>
    <row r="21" customFormat="false" ht="12.8" hidden="false" customHeight="false" outlineLevel="0" collapsed="false">
      <c r="A21" s="0" t="s">
        <v>83</v>
      </c>
      <c r="B21" s="3" t="s">
        <v>20</v>
      </c>
      <c r="C21" s="6"/>
      <c r="D21" s="0" t="s">
        <v>84</v>
      </c>
      <c r="E21" s="1" t="s">
        <v>84</v>
      </c>
      <c r="F21" s="0" t="s">
        <v>85</v>
      </c>
      <c r="G21" s="0" t="s">
        <v>86</v>
      </c>
      <c r="H21" s="7" t="s">
        <v>87</v>
      </c>
      <c r="I21" s="0" t="str">
        <f aca="false">HYPERLINK(_xlfn.CONCAT("https://www.digikey.at/products/de?keywords=", H21))</f>
        <v>https://www.digikey.at/products/de?keywords=541-4362-1-ND</v>
      </c>
    </row>
    <row r="22" customFormat="false" ht="12.8" hidden="false" customHeight="false" outlineLevel="0" collapsed="false">
      <c r="A22" s="0" t="s">
        <v>88</v>
      </c>
      <c r="B22" s="3" t="s">
        <v>20</v>
      </c>
      <c r="C22" s="6"/>
      <c r="D22" s="0" t="s">
        <v>89</v>
      </c>
      <c r="E22" s="1" t="s">
        <v>89</v>
      </c>
      <c r="F22" s="0" t="s">
        <v>90</v>
      </c>
      <c r="G22" s="0" t="s">
        <v>91</v>
      </c>
      <c r="I22" s="0" t="str">
        <f aca="false">HYPERLINK(_xlfn.CONCAT("https://www.digikey.at/products/de?keywords=", H22))</f>
        <v>https://www.digikey.at/products/de?keywords=</v>
      </c>
    </row>
    <row r="23" customFormat="false" ht="12.8" hidden="false" customHeight="false" outlineLevel="0" collapsed="false">
      <c r="A23" s="0" t="s">
        <v>92</v>
      </c>
      <c r="B23" s="3" t="s">
        <v>20</v>
      </c>
      <c r="C23" s="6"/>
      <c r="D23" s="0" t="s">
        <v>93</v>
      </c>
      <c r="E23" s="1" t="s">
        <v>93</v>
      </c>
      <c r="F23" s="0" t="s">
        <v>94</v>
      </c>
      <c r="G23" s="0" t="s">
        <v>95</v>
      </c>
      <c r="I23" s="0" t="str">
        <f aca="false">HYPERLINK(_xlfn.CONCAT("https://www.digikey.at/products/de?keywords=", H23))</f>
        <v>https://www.digikey.at/products/de?keywords=</v>
      </c>
    </row>
    <row r="24" customFormat="false" ht="12.8" hidden="false" customHeight="false" outlineLevel="0" collapsed="false">
      <c r="A24" s="0" t="s">
        <v>96</v>
      </c>
      <c r="B24" s="3" t="s">
        <v>20</v>
      </c>
      <c r="C24" s="6"/>
      <c r="D24" s="0" t="s">
        <v>97</v>
      </c>
      <c r="E24" s="1" t="s">
        <v>97</v>
      </c>
      <c r="F24" s="0" t="s">
        <v>98</v>
      </c>
      <c r="G24" s="0" t="s">
        <v>99</v>
      </c>
      <c r="H24" s="7" t="s">
        <v>100</v>
      </c>
      <c r="I24" s="0" t="str">
        <f aca="false">HYPERLINK(_xlfn.CONCAT("https://www.digikey.at/products/de?keywords=", H24))</f>
        <v>https://www.digikey.at/products/de?keywords=2073-USB3076-30-ACT-ND</v>
      </c>
    </row>
    <row r="25" customFormat="false" ht="12.8" hidden="false" customHeight="false" outlineLevel="0" collapsed="false">
      <c r="A25" s="0" t="s">
        <v>101</v>
      </c>
      <c r="B25" s="3" t="s">
        <v>20</v>
      </c>
      <c r="C25" s="6"/>
      <c r="D25" s="0" t="s">
        <v>102</v>
      </c>
      <c r="E25" s="1" t="s">
        <v>102</v>
      </c>
      <c r="F25" s="0" t="s">
        <v>103</v>
      </c>
      <c r="G25" s="0" t="s">
        <v>104</v>
      </c>
      <c r="H25" s="0" t="s">
        <v>105</v>
      </c>
      <c r="I25" s="0" t="str">
        <f aca="false">HYPERLINK(_xlfn.CONCAT("https://www.digikey.at/products/de?keywords=", H25))</f>
        <v>https://www.digikey.at/products/de?keywords=455-1660-ND</v>
      </c>
    </row>
    <row r="26" customFormat="false" ht="12.8" hidden="false" customHeight="false" outlineLevel="0" collapsed="false">
      <c r="A26" s="0" t="s">
        <v>106</v>
      </c>
      <c r="B26" s="3" t="s">
        <v>20</v>
      </c>
      <c r="C26" s="6"/>
      <c r="D26" s="0" t="s">
        <v>107</v>
      </c>
      <c r="E26" s="1" t="s">
        <v>107</v>
      </c>
      <c r="F26" s="0" t="s">
        <v>108</v>
      </c>
      <c r="G26" s="0" t="s">
        <v>109</v>
      </c>
      <c r="H26" s="7" t="s">
        <v>110</v>
      </c>
      <c r="I26" s="0" t="str">
        <f aca="false">HYPERLINK(_xlfn.CONCAT("https://www.digikey.at/products/de?keywords=", H26))</f>
        <v>https://www.digikey.at/products/de?keywords=HR1964CT-ND</v>
      </c>
    </row>
    <row r="27" customFormat="false" ht="12.8" hidden="false" customHeight="false" outlineLevel="0" collapsed="false">
      <c r="A27" s="0" t="s">
        <v>111</v>
      </c>
      <c r="B27" s="3" t="s">
        <v>20</v>
      </c>
      <c r="C27" s="6"/>
      <c r="D27" s="0" t="s">
        <v>112</v>
      </c>
      <c r="E27" s="1" t="s">
        <v>112</v>
      </c>
      <c r="F27" s="0" t="s">
        <v>113</v>
      </c>
      <c r="G27" s="0" t="s">
        <v>114</v>
      </c>
      <c r="H27" s="0" t="s">
        <v>115</v>
      </c>
      <c r="I27" s="0" t="str">
        <f aca="false">HYPERLINK(_xlfn.CONCAT("https://www.digikey.at/products/de?keywords=", H27))</f>
        <v>https://www.digikey.at/products/de?keywords=CP-051A-ND</v>
      </c>
    </row>
    <row r="28" customFormat="false" ht="12.8" hidden="false" customHeight="false" outlineLevel="0" collapsed="false">
      <c r="A28" s="0" t="s">
        <v>116</v>
      </c>
      <c r="B28" s="3" t="s">
        <v>20</v>
      </c>
      <c r="C28" s="6"/>
      <c r="D28" s="0" t="s">
        <v>117</v>
      </c>
      <c r="E28" s="1" t="s">
        <v>117</v>
      </c>
      <c r="F28" s="0" t="s">
        <v>118</v>
      </c>
      <c r="G28" s="0" t="s">
        <v>119</v>
      </c>
      <c r="H28" s="0" t="s">
        <v>120</v>
      </c>
      <c r="I28" s="0" t="str">
        <f aca="false">HYPERLINK(_xlfn.CONCAT("https://www.digikey.at/products/de?keywords=", H28))</f>
        <v>https://www.digikey.at/products/de?keywords=900-0022053021-ND</v>
      </c>
    </row>
    <row r="29" customFormat="false" ht="12.8" hidden="false" customHeight="false" outlineLevel="0" collapsed="false">
      <c r="A29" s="0" t="s">
        <v>121</v>
      </c>
      <c r="B29" s="3" t="s">
        <v>41</v>
      </c>
      <c r="C29" s="6"/>
      <c r="D29" s="0" t="s">
        <v>122</v>
      </c>
      <c r="E29" s="1" t="s">
        <v>122</v>
      </c>
      <c r="F29" s="0" t="s">
        <v>123</v>
      </c>
      <c r="G29" s="0" t="s">
        <v>124</v>
      </c>
      <c r="I29" s="0" t="str">
        <f aca="false">HYPERLINK(_xlfn.CONCAT("https://www.digikey.at/products/de?keywords=", H29))</f>
        <v>https://www.digikey.at/products/de?keywords=</v>
      </c>
    </row>
    <row r="30" customFormat="false" ht="12.8" hidden="false" customHeight="false" outlineLevel="0" collapsed="false">
      <c r="A30" s="0" t="s">
        <v>125</v>
      </c>
      <c r="B30" s="3" t="s">
        <v>20</v>
      </c>
      <c r="C30" s="6"/>
      <c r="D30" s="0" t="s">
        <v>126</v>
      </c>
      <c r="E30" s="1" t="s">
        <v>127</v>
      </c>
      <c r="F30" s="0" t="s">
        <v>128</v>
      </c>
      <c r="G30" s="0" t="s">
        <v>129</v>
      </c>
      <c r="H30" s="0" t="s">
        <v>130</v>
      </c>
      <c r="I30" s="0" t="str">
        <f aca="false">HYPERLINK(_xlfn.CONCAT("https://www.digikey.at/products/de?keywords=", H30))</f>
        <v>https://www.digikey.at/products/de?keywords=732-5547-1-ND</v>
      </c>
    </row>
    <row r="31" customFormat="false" ht="12.8" hidden="false" customHeight="false" outlineLevel="0" collapsed="false">
      <c r="A31" s="0" t="s">
        <v>131</v>
      </c>
      <c r="B31" s="3" t="s">
        <v>37</v>
      </c>
      <c r="C31" s="6"/>
      <c r="D31" s="0" t="s">
        <v>132</v>
      </c>
      <c r="E31" s="1" t="s">
        <v>127</v>
      </c>
      <c r="F31" s="0" t="s">
        <v>133</v>
      </c>
      <c r="G31" s="0" t="s">
        <v>129</v>
      </c>
      <c r="H31" s="0" t="s">
        <v>134</v>
      </c>
      <c r="I31" s="0" t="str">
        <f aca="false">HYPERLINK(_xlfn.CONCAT("https://www.digikey.at/products/de?keywords=", H31))</f>
        <v>https://www.digikey.at/products/de?keywords=732-5519-1-ND</v>
      </c>
    </row>
    <row r="32" customFormat="false" ht="12.8" hidden="false" customHeight="false" outlineLevel="0" collapsed="false">
      <c r="A32" s="0" t="s">
        <v>135</v>
      </c>
      <c r="B32" s="3" t="s">
        <v>20</v>
      </c>
      <c r="C32" s="6"/>
      <c r="D32" s="0" t="s">
        <v>136</v>
      </c>
      <c r="E32" s="1" t="s">
        <v>136</v>
      </c>
      <c r="F32" s="0" t="s">
        <v>137</v>
      </c>
      <c r="G32" s="0" t="s">
        <v>138</v>
      </c>
      <c r="H32" s="0" t="s">
        <v>139</v>
      </c>
      <c r="I32" s="0" t="str">
        <f aca="false">HYPERLINK(_xlfn.CONCAT("https://www.digikey.at/products/de?keywords=", H32))</f>
        <v>https://www.digikey.at/products/de?keywords=BSS138CT-ND</v>
      </c>
    </row>
    <row r="33" customFormat="false" ht="12.8" hidden="false" customHeight="false" outlineLevel="0" collapsed="false">
      <c r="A33" s="0" t="s">
        <v>140</v>
      </c>
      <c r="B33" s="3" t="s">
        <v>37</v>
      </c>
      <c r="C33" s="6"/>
      <c r="D33" s="0" t="s">
        <v>141</v>
      </c>
      <c r="E33" s="0" t="s">
        <v>141</v>
      </c>
      <c r="F33" s="0" t="s">
        <v>137</v>
      </c>
      <c r="G33" s="0" t="s">
        <v>142</v>
      </c>
      <c r="H33" s="0" t="s">
        <v>143</v>
      </c>
      <c r="I33" s="0" t="str">
        <f aca="false">HYPERLINK(_xlfn.CONCAT("https://www.digikey.at/products/de?keywords=", H33))</f>
        <v>https://www.digikey.at/products/de?keywords=SI2343CDS-T1-GE3CT-ND</v>
      </c>
    </row>
    <row r="34" customFormat="false" ht="12.8" hidden="false" customHeight="false" outlineLevel="0" collapsed="false">
      <c r="A34" s="0" t="s">
        <v>144</v>
      </c>
      <c r="B34" s="3" t="s">
        <v>41</v>
      </c>
      <c r="C34" s="6"/>
      <c r="D34" s="0" t="s">
        <v>145</v>
      </c>
      <c r="E34" s="1" t="s">
        <v>146</v>
      </c>
      <c r="F34" s="0" t="s">
        <v>147</v>
      </c>
      <c r="G34" s="0" t="s">
        <v>148</v>
      </c>
      <c r="I34" s="0" t="str">
        <f aca="false">HYPERLINK(_xlfn.CONCAT("https://www.digikey.at/products/de?keywords=", H34))</f>
        <v>https://www.digikey.at/products/de?keywords=</v>
      </c>
    </row>
    <row r="35" customFormat="false" ht="12.8" hidden="false" customHeight="false" outlineLevel="0" collapsed="false">
      <c r="A35" s="0" t="s">
        <v>149</v>
      </c>
      <c r="B35" s="3" t="s">
        <v>150</v>
      </c>
      <c r="C35" s="6"/>
      <c r="D35" s="0" t="s">
        <v>151</v>
      </c>
      <c r="E35" s="1" t="s">
        <v>146</v>
      </c>
      <c r="F35" s="0" t="s">
        <v>147</v>
      </c>
      <c r="G35" s="0" t="s">
        <v>148</v>
      </c>
      <c r="H35" s="7" t="s">
        <v>152</v>
      </c>
      <c r="I35" s="0" t="str">
        <f aca="false">HYPERLINK(_xlfn.CONCAT("https://www.digikey.at/products/de?keywords=", H35))</f>
        <v>https://www.digikey.at/products/de?keywords=311-10.0KHRCT-ND</v>
      </c>
    </row>
    <row r="36" customFormat="false" ht="12.8" hidden="false" customHeight="false" outlineLevel="0" collapsed="false">
      <c r="A36" s="7" t="s">
        <v>153</v>
      </c>
      <c r="B36" s="3" t="s">
        <v>33</v>
      </c>
      <c r="C36" s="6"/>
      <c r="D36" s="0" t="s">
        <v>154</v>
      </c>
      <c r="E36" s="1" t="s">
        <v>146</v>
      </c>
      <c r="F36" s="0" t="s">
        <v>147</v>
      </c>
      <c r="G36" s="0" t="s">
        <v>148</v>
      </c>
      <c r="H36" s="7" t="s">
        <v>155</v>
      </c>
      <c r="I36" s="0" t="str">
        <f aca="false">HYPERLINK(_xlfn.CONCAT("https://www.digikey.at/products/de?keywords=", H36))</f>
        <v>https://www.digikey.at/products/de?keywords=311-470HRCT-ND</v>
      </c>
    </row>
    <row r="37" customFormat="false" ht="12.8" hidden="false" customHeight="false" outlineLevel="0" collapsed="false">
      <c r="A37" s="0" t="s">
        <v>156</v>
      </c>
      <c r="B37" s="3" t="s">
        <v>41</v>
      </c>
      <c r="C37" s="6"/>
      <c r="D37" s="0" t="s">
        <v>157</v>
      </c>
      <c r="E37" s="1" t="s">
        <v>146</v>
      </c>
      <c r="F37" s="0" t="s">
        <v>147</v>
      </c>
      <c r="G37" s="0" t="s">
        <v>148</v>
      </c>
      <c r="H37" s="0" t="s">
        <v>158</v>
      </c>
      <c r="I37" s="0" t="str">
        <f aca="false">HYPERLINK(_xlfn.CONCAT("https://www.digikey.at/products/de?keywords=", H37))</f>
        <v>https://www.digikey.at/products/de?keywords=311-22.0HRCT-ND</v>
      </c>
    </row>
    <row r="38" customFormat="false" ht="12.8" hidden="false" customHeight="false" outlineLevel="0" collapsed="false">
      <c r="A38" s="0" t="s">
        <v>159</v>
      </c>
      <c r="B38" s="3" t="s">
        <v>20</v>
      </c>
      <c r="C38" s="6"/>
      <c r="D38" s="0" t="s">
        <v>160</v>
      </c>
      <c r="E38" s="1" t="s">
        <v>146</v>
      </c>
      <c r="F38" s="0" t="s">
        <v>147</v>
      </c>
      <c r="G38" s="0" t="s">
        <v>148</v>
      </c>
      <c r="H38" s="7" t="s">
        <v>161</v>
      </c>
      <c r="I38" s="0" t="str">
        <f aca="false">HYPERLINK(_xlfn.CONCAT("https://www.digikey.at/products/de?keywords=", H38))</f>
        <v>https://www.digikey.at/products/de?keywords=311-1.00KHRCT-ND</v>
      </c>
    </row>
    <row r="39" customFormat="false" ht="12.8" hidden="false" customHeight="false" outlineLevel="0" collapsed="false">
      <c r="A39" s="0" t="s">
        <v>162</v>
      </c>
      <c r="B39" s="3" t="s">
        <v>41</v>
      </c>
      <c r="C39" s="6"/>
      <c r="D39" s="0" t="s">
        <v>163</v>
      </c>
      <c r="E39" s="1" t="s">
        <v>146</v>
      </c>
      <c r="F39" s="0" t="s">
        <v>147</v>
      </c>
      <c r="G39" s="0" t="s">
        <v>148</v>
      </c>
      <c r="H39" s="7" t="s">
        <v>164</v>
      </c>
      <c r="I39" s="0" t="str">
        <f aca="false">HYPERLINK(_xlfn.CONCAT("https://www.digikey.at/products/de?keywords=", H39))</f>
        <v>https://www.digikey.at/products/de?keywords=YAG3613CT-ND</v>
      </c>
    </row>
    <row r="40" customFormat="false" ht="12.8" hidden="false" customHeight="false" outlineLevel="0" collapsed="false">
      <c r="A40" s="0" t="s">
        <v>165</v>
      </c>
      <c r="B40" s="3" t="s">
        <v>37</v>
      </c>
      <c r="C40" s="6"/>
      <c r="D40" s="0" t="s">
        <v>166</v>
      </c>
      <c r="E40" s="1" t="s">
        <v>146</v>
      </c>
      <c r="F40" s="0" t="s">
        <v>147</v>
      </c>
      <c r="G40" s="0" t="s">
        <v>148</v>
      </c>
      <c r="H40" s="7" t="s">
        <v>167</v>
      </c>
      <c r="I40" s="0" t="str">
        <f aca="false">HYPERLINK(_xlfn.CONCAT("https://www.digikey.at/products/de?keywords=", H40))</f>
        <v>https://www.digikey.at/products/de?keywords=311-2.20KHRCT-ND</v>
      </c>
    </row>
    <row r="41" customFormat="false" ht="12.8" hidden="false" customHeight="false" outlineLevel="0" collapsed="false">
      <c r="A41" s="0" t="s">
        <v>168</v>
      </c>
      <c r="B41" s="3" t="s">
        <v>33</v>
      </c>
      <c r="C41" s="6"/>
      <c r="D41" s="0" t="s">
        <v>169</v>
      </c>
      <c r="E41" s="1" t="s">
        <v>146</v>
      </c>
      <c r="F41" s="0" t="s">
        <v>147</v>
      </c>
      <c r="G41" s="0" t="s">
        <v>148</v>
      </c>
      <c r="H41" s="7" t="s">
        <v>170</v>
      </c>
      <c r="I41" s="0" t="str">
        <f aca="false">HYPERLINK(_xlfn.CONCAT("https://www.digikey.at/products/de?keywords=", H41))</f>
        <v>https://www.digikey.at/products/de?keywords=311-100KHRCT-ND</v>
      </c>
    </row>
    <row r="42" customFormat="false" ht="12.8" hidden="false" customHeight="false" outlineLevel="0" collapsed="false">
      <c r="A42" s="0" t="s">
        <v>171</v>
      </c>
      <c r="B42" s="3" t="s">
        <v>20</v>
      </c>
      <c r="C42" s="6"/>
      <c r="D42" s="0" t="s">
        <v>172</v>
      </c>
      <c r="E42" s="1" t="s">
        <v>146</v>
      </c>
      <c r="F42" s="0" t="s">
        <v>147</v>
      </c>
      <c r="G42" s="0" t="s">
        <v>148</v>
      </c>
      <c r="H42" s="7" t="s">
        <v>173</v>
      </c>
      <c r="I42" s="0" t="str">
        <f aca="false">HYPERLINK(_xlfn.CONCAT("https://www.digikey.at/products/de?keywords=", H42))</f>
        <v>https://www.digikey.at/products/de?keywords=311-20.0KHRCT-ND</v>
      </c>
    </row>
    <row r="43" customFormat="false" ht="12.8" hidden="false" customHeight="false" outlineLevel="0" collapsed="false">
      <c r="A43" s="0" t="s">
        <v>174</v>
      </c>
      <c r="B43" s="3" t="s">
        <v>20</v>
      </c>
      <c r="C43" s="6"/>
      <c r="D43" s="0" t="s">
        <v>175</v>
      </c>
      <c r="E43" s="1" t="s">
        <v>146</v>
      </c>
      <c r="F43" s="0" t="s">
        <v>176</v>
      </c>
      <c r="G43" s="0" t="s">
        <v>177</v>
      </c>
      <c r="H43" s="0" t="s">
        <v>178</v>
      </c>
      <c r="I43" s="0" t="str">
        <f aca="false">HYPERLINK(_xlfn.CONCAT("https://www.digikey.at/products/de?keywords=", H43))</f>
        <v>https://www.digikey.at/products/de?keywords=P.10AUCT-ND</v>
      </c>
    </row>
    <row r="44" customFormat="false" ht="12.8" hidden="false" customHeight="false" outlineLevel="0" collapsed="false">
      <c r="A44" s="0" t="s">
        <v>179</v>
      </c>
      <c r="B44" s="3" t="s">
        <v>20</v>
      </c>
      <c r="C44" s="6"/>
      <c r="D44" s="0" t="s">
        <v>180</v>
      </c>
      <c r="E44" s="1" t="s">
        <v>146</v>
      </c>
      <c r="F44" s="0" t="s">
        <v>147</v>
      </c>
      <c r="G44" s="0" t="s">
        <v>148</v>
      </c>
      <c r="H44" s="7" t="s">
        <v>181</v>
      </c>
      <c r="I44" s="0" t="str">
        <f aca="false">HYPERLINK(_xlfn.CONCAT("https://www.digikey.at/products/de?keywords=", H44))</f>
        <v>https://www.digikey.at/products/de?keywords=311-560KHRCT-ND</v>
      </c>
    </row>
    <row r="45" customFormat="false" ht="12.8" hidden="false" customHeight="false" outlineLevel="0" collapsed="false">
      <c r="A45" s="0" t="s">
        <v>182</v>
      </c>
      <c r="B45" s="3" t="s">
        <v>20</v>
      </c>
      <c r="C45" s="6"/>
      <c r="D45" s="0" t="s">
        <v>183</v>
      </c>
      <c r="E45" s="1" t="s">
        <v>146</v>
      </c>
      <c r="F45" s="0" t="s">
        <v>147</v>
      </c>
      <c r="G45" s="0" t="s">
        <v>148</v>
      </c>
      <c r="H45" s="7" t="s">
        <v>184</v>
      </c>
      <c r="I45" s="0" t="str">
        <f aca="false">HYPERLINK(_xlfn.CONCAT("https://www.digikey.at/products/de?keywords=", H45))</f>
        <v>https://www.digikey.at/products/de?keywords=311-130KHRCT-ND</v>
      </c>
    </row>
    <row r="46" customFormat="false" ht="12.8" hidden="false" customHeight="false" outlineLevel="0" collapsed="false">
      <c r="A46" s="0" t="s">
        <v>185</v>
      </c>
      <c r="B46" s="3" t="s">
        <v>20</v>
      </c>
      <c r="C46" s="6"/>
      <c r="D46" s="0" t="s">
        <v>186</v>
      </c>
      <c r="E46" s="1" t="s">
        <v>146</v>
      </c>
      <c r="F46" s="0" t="s">
        <v>147</v>
      </c>
      <c r="G46" s="0" t="s">
        <v>148</v>
      </c>
      <c r="H46" s="7" t="s">
        <v>187</v>
      </c>
      <c r="I46" s="0" t="str">
        <f aca="false">HYPERLINK(_xlfn.CONCAT("https://www.digikey.at/products/de?keywords=", H46))</f>
        <v>https://www.digikey.at/products/de?keywords=541-6.80MHCT-ND</v>
      </c>
    </row>
    <row r="47" customFormat="false" ht="12.8" hidden="false" customHeight="false" outlineLevel="0" collapsed="false">
      <c r="A47" s="0" t="s">
        <v>188</v>
      </c>
      <c r="B47" s="3" t="s">
        <v>20</v>
      </c>
      <c r="C47" s="6"/>
      <c r="D47" s="0" t="s">
        <v>180</v>
      </c>
      <c r="E47" s="1" t="s">
        <v>146</v>
      </c>
      <c r="F47" s="0" t="s">
        <v>147</v>
      </c>
      <c r="G47" s="0" t="s">
        <v>148</v>
      </c>
      <c r="H47" s="7" t="s">
        <v>181</v>
      </c>
      <c r="I47" s="0" t="str">
        <f aca="false">HYPERLINK(_xlfn.CONCAT("https://www.digikey.at/products/de?keywords=", H47))</f>
        <v>https://www.digikey.at/products/de?keywords=311-560KHRCT-ND</v>
      </c>
    </row>
    <row r="48" customFormat="false" ht="12.8" hidden="false" customHeight="false" outlineLevel="0" collapsed="false">
      <c r="A48" s="0" t="s">
        <v>189</v>
      </c>
      <c r="B48" s="3" t="s">
        <v>20</v>
      </c>
      <c r="C48" s="6"/>
      <c r="D48" s="0" t="s">
        <v>190</v>
      </c>
      <c r="E48" s="1" t="s">
        <v>146</v>
      </c>
      <c r="F48" s="0" t="s">
        <v>147</v>
      </c>
      <c r="G48" s="0" t="s">
        <v>148</v>
      </c>
      <c r="H48" s="7" t="s">
        <v>191</v>
      </c>
      <c r="I48" s="0" t="str">
        <f aca="false">HYPERLINK(_xlfn.CONCAT("https://www.digikey.at/products/de?keywords=", H48))</f>
        <v>https://www.digikey.at/products/de?keywords=311-820KHRCT-ND</v>
      </c>
    </row>
    <row r="49" customFormat="false" ht="12.8" hidden="false" customHeight="false" outlineLevel="0" collapsed="false">
      <c r="A49" s="0" t="s">
        <v>192</v>
      </c>
      <c r="B49" s="3" t="s">
        <v>20</v>
      </c>
      <c r="C49" s="6"/>
      <c r="D49" s="0" t="s">
        <v>193</v>
      </c>
      <c r="E49" s="1" t="s">
        <v>146</v>
      </c>
      <c r="F49" s="0" t="s">
        <v>147</v>
      </c>
      <c r="G49" s="0" t="s">
        <v>148</v>
      </c>
      <c r="H49" s="7" t="s">
        <v>194</v>
      </c>
      <c r="I49" s="0" t="str">
        <f aca="false">HYPERLINK(_xlfn.CONCAT("https://www.digikey.at/products/de?keywords=", H49))</f>
        <v>https://www.digikey.at/products/de?keywords=311-91.0KHRCT-ND</v>
      </c>
    </row>
    <row r="50" customFormat="false" ht="12.8" hidden="false" customHeight="false" outlineLevel="0" collapsed="false">
      <c r="A50" s="0" t="s">
        <v>195</v>
      </c>
      <c r="B50" s="3" t="s">
        <v>37</v>
      </c>
      <c r="C50" s="6"/>
      <c r="D50" s="0" t="s">
        <v>196</v>
      </c>
      <c r="E50" s="1" t="s">
        <v>196</v>
      </c>
      <c r="F50" s="0" t="s">
        <v>197</v>
      </c>
      <c r="G50" s="0" t="s">
        <v>198</v>
      </c>
      <c r="H50" s="7" t="s">
        <v>199</v>
      </c>
      <c r="I50" s="0" t="str">
        <f aca="false">HYPERLINK(_xlfn.CONCAT("https://www.digikey.at/products/de?keywords=", H50))</f>
        <v>https://www.digikey.at/products/de?keywords=SW410-ND</v>
      </c>
    </row>
    <row r="51" customFormat="false" ht="12.8" hidden="false" customHeight="false" outlineLevel="0" collapsed="false">
      <c r="A51" s="0" t="s">
        <v>200</v>
      </c>
      <c r="B51" s="3" t="s">
        <v>20</v>
      </c>
      <c r="C51" s="6"/>
      <c r="D51" s="0" t="s">
        <v>201</v>
      </c>
      <c r="E51" s="1" t="s">
        <v>201</v>
      </c>
      <c r="F51" s="0" t="s">
        <v>202</v>
      </c>
      <c r="G51" s="0" t="s">
        <v>203</v>
      </c>
      <c r="H51" s="7" t="s">
        <v>204</v>
      </c>
      <c r="I51" s="0" t="str">
        <f aca="false">HYPERLINK(_xlfn.CONCAT("https://www.digikey.at/products/de?keywords=", H51))</f>
        <v>https://www.digikey.at/products/de?keywords=CKN10393-ND</v>
      </c>
    </row>
    <row r="52" customFormat="false" ht="12.8" hidden="false" customHeight="false" outlineLevel="0" collapsed="false">
      <c r="A52" s="0" t="s">
        <v>205</v>
      </c>
      <c r="B52" s="3" t="s">
        <v>20</v>
      </c>
      <c r="C52" s="6"/>
      <c r="D52" s="0" t="s">
        <v>206</v>
      </c>
      <c r="E52" s="1" t="s">
        <v>207</v>
      </c>
      <c r="F52" s="0" t="s">
        <v>176</v>
      </c>
      <c r="G52" s="0" t="s">
        <v>208</v>
      </c>
      <c r="H52" s="0" t="s">
        <v>209</v>
      </c>
      <c r="I52" s="0" t="str">
        <f aca="false">HYPERLINK(_xlfn.CONCAT("https://www.digikey.at/products/de?keywords=", H52))</f>
        <v>https://www.digikey.at/products/de?keywords=541-1150-1-ND</v>
      </c>
    </row>
    <row r="53" customFormat="false" ht="12.8" hidden="false" customHeight="false" outlineLevel="0" collapsed="false">
      <c r="A53" s="0" t="s">
        <v>210</v>
      </c>
      <c r="B53" s="3" t="s">
        <v>20</v>
      </c>
      <c r="C53" s="6"/>
      <c r="D53" s="0" t="s">
        <v>211</v>
      </c>
      <c r="E53" s="1" t="s">
        <v>211</v>
      </c>
      <c r="F53" s="0" t="s">
        <v>212</v>
      </c>
      <c r="G53" s="0" t="s">
        <v>213</v>
      </c>
      <c r="H53" s="7" t="s">
        <v>214</v>
      </c>
      <c r="I53" s="0" t="str">
        <f aca="false">HYPERLINK(_xlfn.CONCAT("https://www.digikey.at/products/de?keywords=", H53))</f>
        <v>https://www.digikey.at/products/de?keywords=497-19382-1-ND</v>
      </c>
    </row>
    <row r="54" customFormat="false" ht="12.8" hidden="false" customHeight="false" outlineLevel="0" collapsed="false">
      <c r="A54" s="0" t="s">
        <v>215</v>
      </c>
      <c r="B54" s="3" t="s">
        <v>20</v>
      </c>
      <c r="C54" s="6"/>
      <c r="D54" s="0" t="s">
        <v>216</v>
      </c>
      <c r="E54" s="1" t="s">
        <v>216</v>
      </c>
      <c r="F54" s="0" t="s">
        <v>217</v>
      </c>
      <c r="G54" s="0" t="s">
        <v>218</v>
      </c>
      <c r="H54" s="7" t="s">
        <v>219</v>
      </c>
      <c r="I54" s="0" t="str">
        <f aca="false">HYPERLINK(_xlfn.CONCAT("https://www.digikey.at/products/de?keywords=", H54))</f>
        <v>https://www.digikey.at/products/de?keywords=497-5235-1-ND</v>
      </c>
    </row>
    <row r="55" customFormat="false" ht="12.8" hidden="false" customHeight="false" outlineLevel="0" collapsed="false">
      <c r="A55" s="0" t="s">
        <v>220</v>
      </c>
      <c r="B55" s="3" t="s">
        <v>20</v>
      </c>
      <c r="C55" s="6"/>
      <c r="D55" s="0" t="s">
        <v>221</v>
      </c>
      <c r="E55" s="1" t="s">
        <v>221</v>
      </c>
      <c r="F55" s="0" t="s">
        <v>222</v>
      </c>
      <c r="G55" s="0" t="s">
        <v>223</v>
      </c>
      <c r="H55" s="7" t="s">
        <v>224</v>
      </c>
      <c r="I55" s="0" t="str">
        <f aca="false">HYPERLINK(_xlfn.CONCAT("https://www.digikey.at/products/de?keywords=", H55))</f>
        <v>https://www.digikey.at/products/de?keywords=828-1063-1-ND</v>
      </c>
    </row>
    <row r="56" customFormat="false" ht="12.8" hidden="false" customHeight="false" outlineLevel="0" collapsed="false">
      <c r="A56" s="0" t="s">
        <v>225</v>
      </c>
      <c r="B56" s="3" t="s">
        <v>20</v>
      </c>
      <c r="C56" s="6"/>
      <c r="D56" s="0" t="s">
        <v>226</v>
      </c>
      <c r="E56" s="1" t="s">
        <v>226</v>
      </c>
      <c r="F56" s="0" t="s">
        <v>227</v>
      </c>
      <c r="H56" s="7" t="s">
        <v>228</v>
      </c>
      <c r="I56" s="0" t="str">
        <f aca="false">HYPERLINK(_xlfn.CONCAT("https://www.digikey.at/products/de?keywords=", H56))</f>
        <v>https://www.digikey.at/products/de?keywords=LAMBDA62-8D-ND</v>
      </c>
    </row>
    <row r="57" customFormat="false" ht="12.8" hidden="false" customHeight="false" outlineLevel="0" collapsed="false">
      <c r="A57" s="0" t="s">
        <v>229</v>
      </c>
      <c r="B57" s="3" t="s">
        <v>20</v>
      </c>
      <c r="C57" s="6"/>
      <c r="D57" s="0" t="s">
        <v>230</v>
      </c>
      <c r="E57" s="1" t="s">
        <v>230</v>
      </c>
      <c r="F57" s="0" t="s">
        <v>231</v>
      </c>
      <c r="G57" s="0" t="s">
        <v>232</v>
      </c>
      <c r="H57" s="7" t="s">
        <v>233</v>
      </c>
      <c r="I57" s="0" t="str">
        <f aca="false">HYPERLINK(_xlfn.CONCAT("https://www.digikey.at/products/de?keywords=", H57))</f>
        <v>https://www.digikey.at/products/de?keywords=LTC4002ES8-8.4#TRPBFCT-ND</v>
      </c>
    </row>
    <row r="58" customFormat="false" ht="12.8" hidden="false" customHeight="false" outlineLevel="0" collapsed="false">
      <c r="A58" s="0" t="s">
        <v>234</v>
      </c>
      <c r="B58" s="3" t="s">
        <v>20</v>
      </c>
      <c r="C58" s="6"/>
      <c r="D58" s="7" t="s">
        <v>235</v>
      </c>
      <c r="E58" s="6" t="s">
        <v>235</v>
      </c>
      <c r="F58" s="0" t="s">
        <v>236</v>
      </c>
      <c r="H58" s="7" t="s">
        <v>237</v>
      </c>
      <c r="I58" s="0" t="str">
        <f aca="false">HYPERLINK(_xlfn.CONCAT("https://www.digikey.at/products/de?keywords=", H58))</f>
        <v>https://www.digikey.at/products/de?keywords=296-14392-1-ND</v>
      </c>
    </row>
    <row r="59" customFormat="false" ht="12.8" hidden="false" customHeight="false" outlineLevel="0" collapsed="false">
      <c r="A59" s="0" t="s">
        <v>238</v>
      </c>
      <c r="B59" s="3" t="s">
        <v>20</v>
      </c>
      <c r="C59" s="6"/>
      <c r="D59" s="0" t="s">
        <v>239</v>
      </c>
      <c r="E59" s="1" t="s">
        <v>239</v>
      </c>
      <c r="F59" s="0" t="s">
        <v>236</v>
      </c>
      <c r="H59" s="7" t="s">
        <v>240</v>
      </c>
      <c r="I59" s="0" t="str">
        <f aca="false">HYPERLINK(_xlfn.CONCAT("https://www.digikey.at/products/de?keywords=", H59))</f>
        <v>https://www.digikey.at/products/de?keywords=296-41755-1-ND</v>
      </c>
    </row>
    <row r="60" customFormat="false" ht="12.8" hidden="false" customHeight="false" outlineLevel="0" collapsed="false">
      <c r="A60" s="0" t="s">
        <v>241</v>
      </c>
      <c r="B60" s="3" t="s">
        <v>20</v>
      </c>
      <c r="C60" s="6"/>
      <c r="D60" s="0" t="s">
        <v>242</v>
      </c>
      <c r="E60" s="1" t="s">
        <v>243</v>
      </c>
      <c r="F60" s="0" t="s">
        <v>244</v>
      </c>
      <c r="G60" s="0" t="s">
        <v>245</v>
      </c>
      <c r="H60" s="7" t="s">
        <v>246</v>
      </c>
      <c r="I60" s="0" t="str">
        <f aca="false">HYPERLINK(_xlfn.CONCAT("https://www.digikey.at/products/de?keywords=", H60))</f>
        <v>https://www.digikey.at/products/de?keywords=XC2127CT-ND</v>
      </c>
    </row>
    <row r="61" customFormat="false" ht="12.8" hidden="false" customHeight="false" outlineLevel="0" collapsed="false">
      <c r="A61" s="0" t="s">
        <v>247</v>
      </c>
      <c r="B61" s="3" t="s">
        <v>20</v>
      </c>
      <c r="C61" s="6"/>
      <c r="D61" s="0" t="s">
        <v>248</v>
      </c>
      <c r="E61" s="1" t="s">
        <v>243</v>
      </c>
      <c r="F61" s="0" t="s">
        <v>249</v>
      </c>
      <c r="G61" s="0" t="s">
        <v>245</v>
      </c>
      <c r="H61" s="7" t="s">
        <v>250</v>
      </c>
      <c r="I61" s="0" t="str">
        <f aca="false">HYPERLINK(_xlfn.CONCAT("https://www.digikey.at/products/de?keywords=", H61))</f>
        <v>https://www.digikey.at/products/de?keywords=1253-1373-1-ND</v>
      </c>
    </row>
    <row r="62" customFormat="false" ht="12.8" hidden="false" customHeight="false" outlineLevel="0" collapsed="false">
      <c r="C62" s="6"/>
    </row>
    <row r="63" customFormat="false" ht="12.8" hidden="false" customHeight="false" outlineLevel="0" collapsed="false">
      <c r="B63" s="1" t="n">
        <v>5</v>
      </c>
      <c r="C63" s="6"/>
      <c r="E63" s="1" t="s">
        <v>251</v>
      </c>
      <c r="G63" s="0" t="s">
        <v>252</v>
      </c>
      <c r="H63" s="0" t="s">
        <v>253</v>
      </c>
      <c r="I63" s="0" t="str">
        <f aca="false">HYPERLINK(_xlfn.CONCAT("https://www.digikey.at/products/de?keywords=", H63))</f>
        <v>https://www.digikey.at/products/de?keywords=492-2517-ND</v>
      </c>
    </row>
    <row r="64" customFormat="false" ht="12.8" hidden="false" customHeight="false" outlineLevel="0" collapsed="false">
      <c r="B64" s="1" t="n">
        <v>2</v>
      </c>
      <c r="C64" s="6"/>
      <c r="E64" s="1" t="s">
        <v>254</v>
      </c>
      <c r="G64" s="0" t="s">
        <v>255</v>
      </c>
      <c r="H64" s="0" t="s">
        <v>256</v>
      </c>
      <c r="I64" s="0" t="str">
        <f aca="false">HYPERLINK(_xlfn.CONCAT("https://www.digikey.at/products/de?keywords=", H64))</f>
        <v>https://www.digikey.at/products/de?keywords=SW1139-ND</v>
      </c>
    </row>
    <row r="65" customFormat="false" ht="12.8" hidden="false" customHeight="false" outlineLevel="0" collapsed="false">
      <c r="B65" s="1" t="n">
        <v>1</v>
      </c>
      <c r="C65" s="6"/>
      <c r="E65" s="1" t="s">
        <v>257</v>
      </c>
      <c r="G65" s="0" t="s">
        <v>258</v>
      </c>
      <c r="H65" s="0" t="s">
        <v>259</v>
      </c>
      <c r="I65" s="0" t="str">
        <f aca="false">HYPERLINK(_xlfn.CONCAT("https://www.digikey.at/products/de?keywords=", H65))</f>
        <v>https://www.digikey.at/products/de?keywords=HM104-ND</v>
      </c>
    </row>
    <row r="66" customFormat="false" ht="12.8" hidden="false" customHeight="false" outlineLevel="0" collapsed="false">
      <c r="B66" s="1" t="n">
        <v>1</v>
      </c>
      <c r="C66" s="6"/>
      <c r="E66" s="1" t="n">
        <v>1052620002</v>
      </c>
      <c r="G66" s="0" t="s">
        <v>260</v>
      </c>
      <c r="H66" s="8" t="s">
        <v>261</v>
      </c>
      <c r="I66" s="0" t="str">
        <f aca="false">HYPERLINK(_xlfn.CONCAT("https://www.digikey.at/products/de?keywords=", H66))</f>
        <v>https://www.digikey.at/products/de?keywords=WM9669-ND</v>
      </c>
    </row>
    <row r="67" customFormat="false" ht="12.8" hidden="false" customHeight="false" outlineLevel="0" collapsed="false">
      <c r="B67" s="1" t="n">
        <v>1</v>
      </c>
      <c r="C67" s="6"/>
      <c r="E67" s="1" t="s">
        <v>262</v>
      </c>
      <c r="G67" s="0" t="s">
        <v>263</v>
      </c>
      <c r="H67" s="0" t="s">
        <v>264</v>
      </c>
      <c r="I67" s="0" t="str">
        <f aca="false">HYPERLINK(_xlfn.CONCAT("https://www.digikey.at/products/de?keywords=", H67))</f>
        <v>https://www.digikey.at/products/de?keywords=1649-1106-ND</v>
      </c>
    </row>
    <row r="68" customFormat="false" ht="12.8" hidden="false" customHeight="false" outlineLevel="0" collapsed="false">
      <c r="B68" s="1" t="n">
        <v>1</v>
      </c>
      <c r="C68" s="6"/>
      <c r="E68" s="1" t="s">
        <v>265</v>
      </c>
      <c r="F68" s="0" t="s">
        <v>266</v>
      </c>
      <c r="G68" s="0" t="s">
        <v>267</v>
      </c>
      <c r="H68" s="0" t="s">
        <v>268</v>
      </c>
      <c r="I68" s="0" t="str">
        <f aca="false">HYPERLINK(_xlfn.CONCAT("https://www.digikey.at/products/de?keywords=", H68))</f>
        <v>https://www.digikey.at/products/de?keywords=N110-ND</v>
      </c>
    </row>
    <row r="69" customFormat="false" ht="12.8" hidden="false" customHeight="false" outlineLevel="0" collapsed="false">
      <c r="B69" s="1" t="n">
        <v>1</v>
      </c>
      <c r="C69" s="6"/>
      <c r="E69" s="1" t="n">
        <v>22013027</v>
      </c>
      <c r="G69" s="0" t="s">
        <v>269</v>
      </c>
      <c r="H69" s="0" t="s">
        <v>270</v>
      </c>
      <c r="I69" s="0" t="str">
        <f aca="false">HYPERLINK(_xlfn.CONCAT("https://www.digikey.at/products/de?keywords=", H69))</f>
        <v>https://www.digikey.at/products/de?keywords=900-0022013027-ND</v>
      </c>
    </row>
    <row r="70" customFormat="false" ht="12.8" hidden="false" customHeight="false" outlineLevel="0" collapsed="false">
      <c r="B70" s="1" t="n">
        <v>2</v>
      </c>
      <c r="C70" s="6"/>
      <c r="E70" s="1" t="n">
        <v>8650804</v>
      </c>
      <c r="G70" s="7" t="s">
        <v>271</v>
      </c>
      <c r="H70" s="0" t="s">
        <v>272</v>
      </c>
      <c r="I70" s="0" t="str">
        <f aca="false">HYPERLINK(_xlfn.CONCAT("https://www.digikey.at/products/de?keywords=", H70))</f>
        <v>https://www.digikey.at/products/de?keywords=WM2756CT-ND</v>
      </c>
    </row>
    <row r="71" customFormat="false" ht="12.8" hidden="false" customHeight="false" outlineLevel="0" collapsed="false">
      <c r="B71" s="1" t="n">
        <v>1</v>
      </c>
      <c r="C71" s="6"/>
      <c r="E71" s="1" t="s">
        <v>273</v>
      </c>
      <c r="G71" s="0" t="s">
        <v>274</v>
      </c>
      <c r="H71" s="0" t="s">
        <v>275</v>
      </c>
      <c r="I71" s="0" t="str">
        <f aca="false">HYPERLINK(_xlfn.CONCAT("https://www.digikey.at/products/de?keywords=", H71))</f>
        <v>https://www.digikey.at/products/de?keywords=455-4306-ND</v>
      </c>
    </row>
    <row r="72" customFormat="false" ht="12.8" hidden="false" customHeight="false" outlineLevel="0" collapsed="false">
      <c r="B72" s="1" t="n">
        <v>1</v>
      </c>
      <c r="C72" s="6"/>
      <c r="E72" s="1" t="s">
        <v>276</v>
      </c>
      <c r="G72" s="0" t="s">
        <v>277</v>
      </c>
      <c r="H72" s="0" t="s">
        <v>278</v>
      </c>
      <c r="I72" s="0" t="str">
        <f aca="false">HYPERLINK(_xlfn.CONCAT("https://www.digikey.at/products/de?keywords=", H72))</f>
        <v>https://www.digikey.at/products/de?keywords=A144746CT-ND</v>
      </c>
    </row>
    <row r="73" customFormat="false" ht="12.8" hidden="false" customHeight="false" outlineLevel="0" collapsed="false">
      <c r="B73" s="1" t="n">
        <v>3</v>
      </c>
      <c r="C73" s="6"/>
      <c r="E73" s="1" t="s">
        <v>279</v>
      </c>
      <c r="G73" s="0" t="s">
        <v>280</v>
      </c>
      <c r="H73" s="0" t="s">
        <v>281</v>
      </c>
      <c r="I73" s="0" t="str">
        <f aca="false">HYPERLINK(_xlfn.CONCAT("https://www.digikey.at/products/de?keywords=", H73))</f>
        <v>https://www.digikey.at/products/de?keywords=AE10819-ND</v>
      </c>
    </row>
    <row r="74" customFormat="false" ht="12.8" hidden="false" customHeight="false" outlineLevel="0" collapsed="false">
      <c r="B74" s="1" t="n">
        <v>1</v>
      </c>
      <c r="C74" s="6"/>
      <c r="G74" s="0" t="s">
        <v>282</v>
      </c>
      <c r="H74" s="0" t="s">
        <v>283</v>
      </c>
      <c r="I74" s="0" t="str">
        <f aca="false">HYPERLINK(_xlfn.CONCAT("https://www.digikey.at/products/de?keywords=", H74))</f>
        <v>https://www.digikey.at/products/de?keywords=1282-AF8GUD3-WAAIX-ND</v>
      </c>
    </row>
    <row r="75" customFormat="false" ht="12.8" hidden="false" customHeight="false" outlineLevel="0" collapsed="false">
      <c r="C75" s="6"/>
    </row>
    <row r="76" customFormat="false" ht="12.8" hidden="false" customHeight="false" outlineLevel="0" collapsed="false">
      <c r="C76" s="6"/>
      <c r="E76" s="6" t="s">
        <v>284</v>
      </c>
      <c r="G76" s="0" t="s">
        <v>285</v>
      </c>
      <c r="H76" s="0" t="s">
        <v>286</v>
      </c>
      <c r="I76" s="0" t="str">
        <f aca="false">HYPERLINK(_xlfn.CONCAT("https://www.digikey.at/products/de?keywords=", H76))</f>
        <v>https://www.digikey.at/products/de?keywords=1866-4545-ND</v>
      </c>
    </row>
    <row r="77" customFormat="false" ht="12.8" hidden="false" customHeight="false" outlineLevel="0" collapsed="false">
      <c r="C77" s="6"/>
    </row>
    <row r="78" customFormat="false" ht="12.8" hidden="false" customHeight="false" outlineLevel="0" collapsed="false">
      <c r="B78" s="1" t="n">
        <v>1</v>
      </c>
      <c r="C78" s="6"/>
      <c r="E78" s="1" t="s">
        <v>287</v>
      </c>
      <c r="F78" s="0" t="s">
        <v>288</v>
      </c>
      <c r="G78" s="0" t="s">
        <v>289</v>
      </c>
      <c r="I78" s="9" t="s">
        <v>290</v>
      </c>
    </row>
    <row r="79" customFormat="false" ht="12.8" hidden="false" customHeight="false" outlineLevel="0" collapsed="false">
      <c r="B79" s="1" t="n">
        <v>1</v>
      </c>
      <c r="C79" s="6"/>
      <c r="E79" s="1" t="s">
        <v>291</v>
      </c>
      <c r="F79" s="0" t="s">
        <v>292</v>
      </c>
      <c r="G79" s="0" t="s">
        <v>293</v>
      </c>
      <c r="I79" s="9" t="s">
        <v>294</v>
      </c>
    </row>
    <row r="80" customFormat="false" ht="12.8" hidden="false" customHeight="false" outlineLevel="0" collapsed="false">
      <c r="E80" s="0"/>
    </row>
    <row r="81" customFormat="false" ht="12.8" hidden="false" customHeight="false" outlineLevel="0" collapsed="false">
      <c r="E81" s="1" t="s">
        <v>295</v>
      </c>
      <c r="G81" s="0" t="s">
        <v>296</v>
      </c>
      <c r="H81" s="0" t="s">
        <v>297</v>
      </c>
      <c r="I81" s="0" t="str">
        <f aca="false">HYPERLINK(_xlfn.CONCAT("https://www.digikey.at/products/de?keywords=", H81))</f>
        <v>https://www.digikey.at/products/de?keywords=473-1363-ND</v>
      </c>
    </row>
    <row r="85" customFormat="false" ht="12.8" hidden="false" customHeight="false" outlineLevel="0" collapsed="false">
      <c r="A85" s="0" t="s">
        <v>298</v>
      </c>
      <c r="C85" s="1" t="n">
        <f aca="false">COUNTA(C7:C84)</f>
        <v>0</v>
      </c>
    </row>
  </sheetData>
  <hyperlinks>
    <hyperlink ref="I78" r:id="rId1" display="https://www.multi-circuit-boards.eu/index.html"/>
    <hyperlink ref="I79" r:id="rId2" display="https://www.conrad.at/de/p/ansmann-2s1p-akkupack-2x-18650-kabel-li-ion-7-4-v-2600-mah-222711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2" activeCellId="0" sqref="G8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3.79"/>
    <col collapsed="false" customWidth="true" hidden="false" outlineLevel="0" max="2" min="2" style="1" width="4.97"/>
    <col collapsed="false" customWidth="true" hidden="false" outlineLevel="0" max="3" min="3" style="1" width="9.64"/>
    <col collapsed="false" customWidth="true" hidden="false" outlineLevel="0" max="4" min="4" style="1" width="8.79"/>
    <col collapsed="false" customWidth="true" hidden="false" outlineLevel="0" max="5" min="5" style="0" width="19.91"/>
    <col collapsed="false" customWidth="true" hidden="false" outlineLevel="0" max="6" min="6" style="1" width="15.14"/>
    <col collapsed="false" customWidth="true" hidden="false" outlineLevel="0" max="7" min="7" style="0" width="47.97"/>
    <col collapsed="false" customWidth="true" hidden="false" outlineLevel="0" max="8" min="8" style="0" width="45.18"/>
    <col collapsed="false" customWidth="true" hidden="false" outlineLevel="0" max="9" min="9" style="0" width="26.61"/>
    <col collapsed="false" customWidth="true" hidden="false" outlineLevel="0" max="10" min="10" style="0" width="68.1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2" t="s">
        <v>299</v>
      </c>
      <c r="C2" s="3"/>
      <c r="D2" s="3"/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2" t="s">
        <v>9</v>
      </c>
      <c r="C5" s="3"/>
      <c r="D5" s="3"/>
    </row>
    <row r="6" customFormat="false" ht="12.8" hidden="false" customHeight="false" outlineLevel="0" collapsed="false">
      <c r="A6" s="4" t="s">
        <v>10</v>
      </c>
      <c r="B6" s="5" t="s">
        <v>11</v>
      </c>
      <c r="C6" s="5" t="s">
        <v>300</v>
      </c>
      <c r="D6" s="5" t="s">
        <v>301</v>
      </c>
      <c r="E6" s="4" t="s">
        <v>13</v>
      </c>
      <c r="F6" s="5" t="s">
        <v>14</v>
      </c>
      <c r="G6" s="4" t="s">
        <v>15</v>
      </c>
      <c r="H6" s="4" t="s">
        <v>16</v>
      </c>
      <c r="I6" s="4" t="s">
        <v>17</v>
      </c>
      <c r="J6" s="4" t="s">
        <v>302</v>
      </c>
      <c r="K6" s="4"/>
    </row>
    <row r="7" customFormat="false" ht="12.8" hidden="false" customHeight="false" outlineLevel="0" collapsed="false">
      <c r="A7" s="0" t="s">
        <v>19</v>
      </c>
      <c r="B7" s="6" t="s">
        <v>20</v>
      </c>
      <c r="C7" s="6" t="n">
        <f aca="false">15*B7</f>
        <v>15</v>
      </c>
      <c r="D7" s="3"/>
      <c r="E7" s="0" t="s">
        <v>21</v>
      </c>
      <c r="F7" s="1" t="s">
        <v>21</v>
      </c>
      <c r="G7" s="0" t="s">
        <v>22</v>
      </c>
      <c r="H7" s="0" t="s">
        <v>23</v>
      </c>
      <c r="I7" s="0" t="s">
        <v>24</v>
      </c>
      <c r="J7" s="0" t="str">
        <f aca="false">HYPERLINK(_xlfn.CONCAT("https://www.digikey.at/products/de?keywords=", I7))</f>
        <v>https://www.digikey.at/products/de?keywords=36-2998-ND</v>
      </c>
    </row>
    <row r="8" customFormat="false" ht="12.8" hidden="false" customHeight="false" outlineLevel="0" collapsed="false">
      <c r="A8" s="0" t="s">
        <v>25</v>
      </c>
      <c r="B8" s="6" t="s">
        <v>26</v>
      </c>
      <c r="C8" s="6" t="n">
        <f aca="false">15*B8</f>
        <v>285</v>
      </c>
      <c r="D8" s="3"/>
      <c r="E8" s="0" t="s">
        <v>27</v>
      </c>
      <c r="F8" s="1" t="s">
        <v>28</v>
      </c>
      <c r="G8" s="0" t="s">
        <v>29</v>
      </c>
      <c r="H8" s="0" t="s">
        <v>30</v>
      </c>
      <c r="I8" s="0" t="s">
        <v>31</v>
      </c>
      <c r="J8" s="0" t="str">
        <f aca="false">HYPERLINK(_xlfn.CONCAT("https://www.digikey.at/products/de?keywords=", I8))</f>
        <v>https://www.digikey.at/products/de?keywords=1276-1857-1-ND</v>
      </c>
    </row>
    <row r="9" customFormat="false" ht="12.8" hidden="false" customHeight="false" outlineLevel="0" collapsed="false">
      <c r="A9" s="0" t="s">
        <v>32</v>
      </c>
      <c r="B9" s="3" t="s">
        <v>33</v>
      </c>
      <c r="C9" s="6" t="n">
        <f aca="false">15*B9</f>
        <v>60</v>
      </c>
      <c r="D9" s="3" t="s">
        <v>303</v>
      </c>
      <c r="E9" s="0" t="s">
        <v>34</v>
      </c>
      <c r="F9" s="1" t="s">
        <v>28</v>
      </c>
      <c r="G9" s="0" t="s">
        <v>29</v>
      </c>
      <c r="H9" s="0" t="s">
        <v>30</v>
      </c>
      <c r="I9" s="0" t="s">
        <v>35</v>
      </c>
      <c r="J9" s="0" t="str">
        <f aca="false">HYPERLINK(_xlfn.CONCAT("https://www.digikey.at/products/de?keywords=", I9))</f>
        <v>https://www.digikey.at/products/de?keywords=1276-1296-1-ND</v>
      </c>
    </row>
    <row r="10" customFormat="false" ht="12.8" hidden="false" customHeight="false" outlineLevel="0" collapsed="false">
      <c r="A10" s="0" t="s">
        <v>36</v>
      </c>
      <c r="B10" s="3" t="s">
        <v>37</v>
      </c>
      <c r="C10" s="6" t="n">
        <v>50</v>
      </c>
      <c r="D10" s="3" t="s">
        <v>304</v>
      </c>
      <c r="E10" s="0" t="s">
        <v>38</v>
      </c>
      <c r="F10" s="1" t="s">
        <v>28</v>
      </c>
      <c r="G10" s="0" t="s">
        <v>29</v>
      </c>
      <c r="H10" s="0" t="s">
        <v>30</v>
      </c>
      <c r="I10" s="7" t="s">
        <v>39</v>
      </c>
      <c r="J10" s="0" t="str">
        <f aca="false">HYPERLINK(_xlfn.CONCAT("https://www.digikey.at/products/de?keywords=", I10))</f>
        <v>https://www.digikey.at/products/de?keywords=1276-1907-1-ND</v>
      </c>
    </row>
    <row r="11" customFormat="false" ht="12.8" hidden="false" customHeight="false" outlineLevel="0" collapsed="false">
      <c r="A11" s="0" t="s">
        <v>40</v>
      </c>
      <c r="B11" s="3" t="s">
        <v>41</v>
      </c>
      <c r="C11" s="6"/>
      <c r="D11" s="3"/>
      <c r="E11" s="0" t="s">
        <v>42</v>
      </c>
      <c r="F11" s="1" t="s">
        <v>28</v>
      </c>
      <c r="G11" s="0" t="s">
        <v>29</v>
      </c>
      <c r="H11" s="0" t="s">
        <v>30</v>
      </c>
      <c r="I11" s="7" t="s">
        <v>43</v>
      </c>
      <c r="J11" s="0" t="str">
        <f aca="false">HYPERLINK(_xlfn.CONCAT("https://www.digikey.at/products/de?keywords=", I11))</f>
        <v>https://www.digikey.at/products/de?keywords=1276-1182-1-ND</v>
      </c>
    </row>
    <row r="12" customFormat="false" ht="12.8" hidden="false" customHeight="false" outlineLevel="0" collapsed="false">
      <c r="A12" s="0" t="s">
        <v>44</v>
      </c>
      <c r="B12" s="3" t="s">
        <v>20</v>
      </c>
      <c r="C12" s="6" t="n">
        <f aca="false">15*B12</f>
        <v>15</v>
      </c>
      <c r="D12" s="3" t="s">
        <v>37</v>
      </c>
      <c r="E12" s="0" t="s">
        <v>45</v>
      </c>
      <c r="F12" s="1" t="s">
        <v>28</v>
      </c>
      <c r="G12" s="0" t="s">
        <v>29</v>
      </c>
      <c r="H12" s="0" t="s">
        <v>30</v>
      </c>
      <c r="I12" s="7" t="s">
        <v>46</v>
      </c>
      <c r="J12" s="0" t="str">
        <f aca="false">HYPERLINK(_xlfn.CONCAT("https://www.digikey.at/products/de?keywords=", I12))</f>
        <v>https://www.digikey.at/products/de?keywords=1276-1895-1-ND</v>
      </c>
    </row>
    <row r="13" customFormat="false" ht="12.8" hidden="false" customHeight="false" outlineLevel="0" collapsed="false">
      <c r="A13" s="0" t="s">
        <v>47</v>
      </c>
      <c r="B13" s="3" t="s">
        <v>41</v>
      </c>
      <c r="C13" s="6" t="n">
        <v>50</v>
      </c>
      <c r="D13" s="3" t="s">
        <v>37</v>
      </c>
      <c r="E13" s="0" t="s">
        <v>48</v>
      </c>
      <c r="F13" s="1" t="s">
        <v>28</v>
      </c>
      <c r="G13" s="0" t="s">
        <v>29</v>
      </c>
      <c r="H13" s="0" t="s">
        <v>30</v>
      </c>
      <c r="I13" s="0" t="s">
        <v>49</v>
      </c>
      <c r="J13" s="0" t="str">
        <f aca="false">HYPERLINK(_xlfn.CONCAT("https://www.digikey.at/products/de?keywords=", I13))</f>
        <v>https://www.digikey.at/products/de?keywords=445-9077-1-ND</v>
      </c>
    </row>
    <row r="14" customFormat="false" ht="12.8" hidden="false" customHeight="false" outlineLevel="0" collapsed="false">
      <c r="A14" s="0" t="s">
        <v>50</v>
      </c>
      <c r="B14" s="3" t="s">
        <v>41</v>
      </c>
      <c r="C14" s="6" t="n">
        <v>50</v>
      </c>
      <c r="D14" s="3" t="s">
        <v>37</v>
      </c>
      <c r="E14" s="0" t="s">
        <v>51</v>
      </c>
      <c r="F14" s="1" t="s">
        <v>28</v>
      </c>
      <c r="G14" s="0" t="s">
        <v>29</v>
      </c>
      <c r="H14" s="0" t="s">
        <v>30</v>
      </c>
      <c r="I14" s="0" t="s">
        <v>305</v>
      </c>
      <c r="J14" s="0" t="str">
        <f aca="false">HYPERLINK(_xlfn.CONCAT("https://www.digikey.at/products/de?keywords=", I14))</f>
        <v>https://www.digikey.at/products/de?keywords=311-3494-1-ND</v>
      </c>
    </row>
    <row r="15" customFormat="false" ht="12.8" hidden="false" customHeight="false" outlineLevel="0" collapsed="false">
      <c r="A15" s="0" t="s">
        <v>53</v>
      </c>
      <c r="B15" s="3" t="s">
        <v>37</v>
      </c>
      <c r="C15" s="6" t="n">
        <v>50</v>
      </c>
      <c r="D15" s="3" t="s">
        <v>306</v>
      </c>
      <c r="E15" s="0" t="s">
        <v>54</v>
      </c>
      <c r="F15" s="1" t="s">
        <v>28</v>
      </c>
      <c r="G15" s="0" t="s">
        <v>29</v>
      </c>
      <c r="H15" s="0" t="s">
        <v>30</v>
      </c>
      <c r="I15" s="0" t="s">
        <v>55</v>
      </c>
      <c r="J15" s="0" t="str">
        <f aca="false">HYPERLINK(_xlfn.CONCAT("https://www.digikey.at/products/de?keywords=", I15))</f>
        <v>https://www.digikey.at/products/de?keywords=1276-1793-1-ND</v>
      </c>
    </row>
    <row r="16" customFormat="false" ht="12.8" hidden="false" customHeight="false" outlineLevel="0" collapsed="false">
      <c r="A16" s="0" t="s">
        <v>56</v>
      </c>
      <c r="B16" s="3" t="s">
        <v>41</v>
      </c>
      <c r="C16" s="6" t="n">
        <v>50</v>
      </c>
      <c r="D16" s="3" t="s">
        <v>20</v>
      </c>
      <c r="E16" s="0" t="s">
        <v>57</v>
      </c>
      <c r="F16" s="1" t="s">
        <v>58</v>
      </c>
      <c r="G16" s="0" t="s">
        <v>59</v>
      </c>
      <c r="H16" s="0" t="s">
        <v>60</v>
      </c>
      <c r="I16" s="0" t="s">
        <v>61</v>
      </c>
      <c r="J16" s="0" t="str">
        <f aca="false">HYPERLINK(_xlfn.CONCAT("https://www.digikey.at/products/de?keywords=", I16))</f>
        <v>https://www.digikey.at/products/de?keywords=732-4980-1-ND</v>
      </c>
    </row>
    <row r="17" customFormat="false" ht="12.8" hidden="false" customHeight="false" outlineLevel="0" collapsed="false">
      <c r="A17" s="0" t="s">
        <v>62</v>
      </c>
      <c r="B17" s="3" t="s">
        <v>20</v>
      </c>
      <c r="C17" s="6" t="n">
        <f aca="false">15*B17</f>
        <v>15</v>
      </c>
      <c r="D17" s="3" t="s">
        <v>20</v>
      </c>
      <c r="E17" s="0" t="s">
        <v>63</v>
      </c>
      <c r="F17" s="1" t="s">
        <v>64</v>
      </c>
      <c r="G17" s="0" t="s">
        <v>65</v>
      </c>
      <c r="H17" s="0" t="s">
        <v>66</v>
      </c>
      <c r="I17" s="7" t="s">
        <v>67</v>
      </c>
      <c r="J17" s="0" t="str">
        <f aca="false">HYPERLINK(_xlfn.CONCAT("https://www.digikey.at/products/de?keywords=", I17))</f>
        <v>https://www.digikey.at/products/de?keywords=732-150080RV54050CT-ND</v>
      </c>
    </row>
    <row r="18" customFormat="false" ht="12.8" hidden="false" customHeight="false" outlineLevel="0" collapsed="false">
      <c r="A18" s="0" t="s">
        <v>68</v>
      </c>
      <c r="B18" s="3" t="s">
        <v>20</v>
      </c>
      <c r="C18" s="6" t="n">
        <f aca="false">15*B18</f>
        <v>15</v>
      </c>
      <c r="D18" s="3" t="s">
        <v>20</v>
      </c>
      <c r="E18" s="0" t="s">
        <v>69</v>
      </c>
      <c r="F18" s="1" t="s">
        <v>58</v>
      </c>
      <c r="G18" s="0" t="s">
        <v>59</v>
      </c>
      <c r="H18" s="0" t="s">
        <v>70</v>
      </c>
      <c r="I18" s="0" t="s">
        <v>307</v>
      </c>
      <c r="J18" s="0" t="str">
        <f aca="false">HYPERLINK(_xlfn.CONCAT("https://www.digikey.at/products/de?keywords=", I18))</f>
        <v>https://www.digikey.at/products/de?keywords=732-4981-1-ND</v>
      </c>
    </row>
    <row r="19" customFormat="false" ht="12.8" hidden="false" customHeight="false" outlineLevel="0" collapsed="false">
      <c r="A19" s="0" t="s">
        <v>72</v>
      </c>
      <c r="B19" s="3" t="s">
        <v>37</v>
      </c>
      <c r="C19" s="6" t="n">
        <f aca="false">15*B19</f>
        <v>30</v>
      </c>
      <c r="D19" s="3" t="s">
        <v>37</v>
      </c>
      <c r="E19" s="0" t="s">
        <v>73</v>
      </c>
      <c r="F19" s="1" t="s">
        <v>73</v>
      </c>
      <c r="G19" s="0" t="s">
        <v>74</v>
      </c>
      <c r="H19" s="0" t="s">
        <v>75</v>
      </c>
      <c r="I19" s="7" t="s">
        <v>76</v>
      </c>
      <c r="J19" s="0" t="str">
        <f aca="false">HYPERLINK(_xlfn.CONCAT("https://www.digikey.at/products/de?keywords=", I19))</f>
        <v>https://www.digikey.at/products/de?keywords=B330-FDICT-ND</v>
      </c>
    </row>
    <row r="20" customFormat="false" ht="12.8" hidden="false" customHeight="false" outlineLevel="0" collapsed="false">
      <c r="A20" s="0" t="s">
        <v>77</v>
      </c>
      <c r="B20" s="2" t="s">
        <v>20</v>
      </c>
      <c r="C20" s="6"/>
      <c r="D20" s="3" t="s">
        <v>308</v>
      </c>
      <c r="E20" s="0" t="s">
        <v>78</v>
      </c>
      <c r="F20" s="0" t="s">
        <v>79</v>
      </c>
      <c r="G20" s="0" t="s">
        <v>80</v>
      </c>
      <c r="H20" s="0" t="s">
        <v>81</v>
      </c>
      <c r="I20" s="0" t="s">
        <v>82</v>
      </c>
      <c r="J20" s="0" t="str">
        <f aca="false">HYPERLINK(_xlfn.CONCAT("https://www.digikey.at/products/de?keywords=", I20))</f>
        <v>https://www.digikey.at/products/de?keywords=SMAJ8.5A-FDICT-ND</v>
      </c>
    </row>
    <row r="21" customFormat="false" ht="12.8" hidden="false" customHeight="false" outlineLevel="0" collapsed="false">
      <c r="A21" s="0" t="s">
        <v>83</v>
      </c>
      <c r="B21" s="3" t="s">
        <v>20</v>
      </c>
      <c r="C21" s="6" t="n">
        <f aca="false">15*B21</f>
        <v>15</v>
      </c>
      <c r="D21" s="3" t="s">
        <v>20</v>
      </c>
      <c r="E21" s="0" t="s">
        <v>84</v>
      </c>
      <c r="F21" s="1" t="s">
        <v>84</v>
      </c>
      <c r="G21" s="0" t="s">
        <v>85</v>
      </c>
      <c r="H21" s="0" t="s">
        <v>86</v>
      </c>
      <c r="I21" s="7" t="s">
        <v>87</v>
      </c>
      <c r="J21" s="0" t="str">
        <f aca="false">HYPERLINK(_xlfn.CONCAT("https://www.digikey.at/products/de?keywords=", I21))</f>
        <v>https://www.digikey.at/products/de?keywords=541-4362-1-ND</v>
      </c>
    </row>
    <row r="22" customFormat="false" ht="12.8" hidden="false" customHeight="false" outlineLevel="0" collapsed="false">
      <c r="A22" s="0" t="s">
        <v>88</v>
      </c>
      <c r="B22" s="3" t="s">
        <v>20</v>
      </c>
      <c r="C22" s="6"/>
      <c r="D22" s="3"/>
      <c r="E22" s="0" t="s">
        <v>89</v>
      </c>
      <c r="F22" s="1" t="s">
        <v>89</v>
      </c>
      <c r="G22" s="0" t="s">
        <v>90</v>
      </c>
      <c r="H22" s="0" t="s">
        <v>91</v>
      </c>
      <c r="J22" s="0" t="str">
        <f aca="false">HYPERLINK(_xlfn.CONCAT("https://www.digikey.at/products/de?keywords=", I22))</f>
        <v>https://www.digikey.at/products/de?keywords=</v>
      </c>
    </row>
    <row r="23" customFormat="false" ht="12.8" hidden="false" customHeight="false" outlineLevel="0" collapsed="false">
      <c r="A23" s="0" t="s">
        <v>92</v>
      </c>
      <c r="B23" s="3" t="s">
        <v>20</v>
      </c>
      <c r="C23" s="6"/>
      <c r="D23" s="3"/>
      <c r="E23" s="0" t="s">
        <v>93</v>
      </c>
      <c r="F23" s="1" t="s">
        <v>93</v>
      </c>
      <c r="G23" s="0" t="s">
        <v>94</v>
      </c>
      <c r="H23" s="0" t="s">
        <v>95</v>
      </c>
      <c r="J23" s="0" t="str">
        <f aca="false">HYPERLINK(_xlfn.CONCAT("https://www.digikey.at/products/de?keywords=", I23))</f>
        <v>https://www.digikey.at/products/de?keywords=</v>
      </c>
    </row>
    <row r="24" customFormat="false" ht="12.8" hidden="false" customHeight="false" outlineLevel="0" collapsed="false">
      <c r="A24" s="0" t="s">
        <v>96</v>
      </c>
      <c r="B24" s="3" t="s">
        <v>20</v>
      </c>
      <c r="C24" s="6" t="n">
        <f aca="false">15*B24</f>
        <v>15</v>
      </c>
      <c r="D24" s="3"/>
      <c r="E24" s="0" t="s">
        <v>97</v>
      </c>
      <c r="F24" s="1" t="s">
        <v>97</v>
      </c>
      <c r="G24" s="0" t="s">
        <v>98</v>
      </c>
      <c r="H24" s="0" t="s">
        <v>99</v>
      </c>
      <c r="I24" s="7" t="s">
        <v>100</v>
      </c>
      <c r="J24" s="0" t="str">
        <f aca="false">HYPERLINK(_xlfn.CONCAT("https://www.digikey.at/products/de?keywords=", I24))</f>
        <v>https://www.digikey.at/products/de?keywords=2073-USB3076-30-ACT-ND</v>
      </c>
    </row>
    <row r="25" customFormat="false" ht="12.8" hidden="false" customHeight="false" outlineLevel="0" collapsed="false">
      <c r="A25" s="0" t="s">
        <v>101</v>
      </c>
      <c r="B25" s="3" t="s">
        <v>20</v>
      </c>
      <c r="C25" s="6" t="n">
        <v>15</v>
      </c>
      <c r="D25" s="3" t="s">
        <v>41</v>
      </c>
      <c r="E25" s="0" t="s">
        <v>102</v>
      </c>
      <c r="F25" s="1" t="s">
        <v>102</v>
      </c>
      <c r="G25" s="0" t="s">
        <v>103</v>
      </c>
      <c r="H25" s="0" t="s">
        <v>104</v>
      </c>
      <c r="I25" s="0" t="s">
        <v>105</v>
      </c>
      <c r="J25" s="0" t="str">
        <f aca="false">HYPERLINK(_xlfn.CONCAT("https://www.digikey.at/products/de?keywords=", I25))</f>
        <v>https://www.digikey.at/products/de?keywords=455-1660-ND</v>
      </c>
    </row>
    <row r="26" customFormat="false" ht="12.8" hidden="false" customHeight="false" outlineLevel="0" collapsed="false">
      <c r="A26" s="0" t="s">
        <v>106</v>
      </c>
      <c r="B26" s="3" t="s">
        <v>20</v>
      </c>
      <c r="C26" s="6" t="n">
        <f aca="false">15*B26</f>
        <v>15</v>
      </c>
      <c r="D26" s="3"/>
      <c r="E26" s="0" t="s">
        <v>107</v>
      </c>
      <c r="F26" s="1" t="s">
        <v>107</v>
      </c>
      <c r="G26" s="0" t="s">
        <v>108</v>
      </c>
      <c r="H26" s="0" t="s">
        <v>109</v>
      </c>
      <c r="I26" s="7" t="s">
        <v>110</v>
      </c>
      <c r="J26" s="0" t="str">
        <f aca="false">HYPERLINK(_xlfn.CONCAT("https://www.digikey.at/products/de?keywords=", I26))</f>
        <v>https://www.digikey.at/products/de?keywords=HR1964CT-ND</v>
      </c>
    </row>
    <row r="27" customFormat="false" ht="12.8" hidden="false" customHeight="false" outlineLevel="0" collapsed="false">
      <c r="A27" s="0" t="s">
        <v>111</v>
      </c>
      <c r="B27" s="3" t="s">
        <v>20</v>
      </c>
      <c r="C27" s="6" t="n">
        <f aca="false">15*B27</f>
        <v>15</v>
      </c>
      <c r="D27" s="3"/>
      <c r="E27" s="0" t="s">
        <v>112</v>
      </c>
      <c r="F27" s="1" t="s">
        <v>112</v>
      </c>
      <c r="G27" s="0" t="s">
        <v>113</v>
      </c>
      <c r="H27" s="0" t="s">
        <v>114</v>
      </c>
      <c r="I27" s="0" t="s">
        <v>115</v>
      </c>
      <c r="J27" s="0" t="str">
        <f aca="false">HYPERLINK(_xlfn.CONCAT("https://www.digikey.at/products/de?keywords=", I27))</f>
        <v>https://www.digikey.at/products/de?keywords=CP-051A-ND</v>
      </c>
    </row>
    <row r="28" customFormat="false" ht="12.8" hidden="false" customHeight="false" outlineLevel="0" collapsed="false">
      <c r="A28" s="0" t="s">
        <v>116</v>
      </c>
      <c r="B28" s="3" t="s">
        <v>20</v>
      </c>
      <c r="C28" s="6" t="n">
        <v>15</v>
      </c>
      <c r="D28" s="3" t="s">
        <v>33</v>
      </c>
      <c r="E28" s="0" t="s">
        <v>117</v>
      </c>
      <c r="F28" s="1" t="s">
        <v>117</v>
      </c>
      <c r="G28" s="0" t="s">
        <v>118</v>
      </c>
      <c r="H28" s="0" t="s">
        <v>119</v>
      </c>
      <c r="I28" s="0" t="s">
        <v>120</v>
      </c>
      <c r="J28" s="0" t="str">
        <f aca="false">HYPERLINK(_xlfn.CONCAT("https://www.digikey.at/products/de?keywords=", I28))</f>
        <v>https://www.digikey.at/products/de?keywords=900-0022053021-ND</v>
      </c>
    </row>
    <row r="29" customFormat="false" ht="12.8" hidden="false" customHeight="false" outlineLevel="0" collapsed="false">
      <c r="A29" s="0" t="s">
        <v>121</v>
      </c>
      <c r="B29" s="3" t="s">
        <v>41</v>
      </c>
      <c r="C29" s="6"/>
      <c r="D29" s="3"/>
      <c r="E29" s="0" t="s">
        <v>122</v>
      </c>
      <c r="F29" s="1" t="s">
        <v>122</v>
      </c>
      <c r="G29" s="0" t="s">
        <v>123</v>
      </c>
      <c r="H29" s="0" t="s">
        <v>124</v>
      </c>
      <c r="J29" s="0" t="str">
        <f aca="false">HYPERLINK(_xlfn.CONCAT("https://www.digikey.at/products/de?keywords=", I29))</f>
        <v>https://www.digikey.at/products/de?keywords=</v>
      </c>
    </row>
    <row r="30" customFormat="false" ht="12.8" hidden="false" customHeight="false" outlineLevel="0" collapsed="false">
      <c r="A30" s="0" t="s">
        <v>125</v>
      </c>
      <c r="B30" s="3" t="s">
        <v>20</v>
      </c>
      <c r="C30" s="6" t="n">
        <f aca="false">15*B30</f>
        <v>15</v>
      </c>
      <c r="D30" s="3"/>
      <c r="E30" s="0" t="s">
        <v>126</v>
      </c>
      <c r="F30" s="1" t="s">
        <v>127</v>
      </c>
      <c r="G30" s="0" t="s">
        <v>128</v>
      </c>
      <c r="H30" s="0" t="s">
        <v>129</v>
      </c>
      <c r="I30" s="0" t="s">
        <v>130</v>
      </c>
      <c r="J30" s="0" t="str">
        <f aca="false">HYPERLINK(_xlfn.CONCAT("https://www.digikey.at/products/de?keywords=", I30))</f>
        <v>https://www.digikey.at/products/de?keywords=732-5547-1-ND</v>
      </c>
    </row>
    <row r="31" customFormat="false" ht="12.8" hidden="false" customHeight="false" outlineLevel="0" collapsed="false">
      <c r="A31" s="0" t="s">
        <v>131</v>
      </c>
      <c r="B31" s="3" t="s">
        <v>37</v>
      </c>
      <c r="C31" s="6" t="n">
        <f aca="false">15*B31</f>
        <v>30</v>
      </c>
      <c r="D31" s="3"/>
      <c r="E31" s="0" t="s">
        <v>132</v>
      </c>
      <c r="F31" s="1" t="s">
        <v>127</v>
      </c>
      <c r="G31" s="0" t="s">
        <v>133</v>
      </c>
      <c r="H31" s="0" t="s">
        <v>129</v>
      </c>
      <c r="I31" s="0" t="s">
        <v>134</v>
      </c>
      <c r="J31" s="0" t="str">
        <f aca="false">HYPERLINK(_xlfn.CONCAT("https://www.digikey.at/products/de?keywords=", I31))</f>
        <v>https://www.digikey.at/products/de?keywords=732-5519-1-ND</v>
      </c>
    </row>
    <row r="32" customFormat="false" ht="12.8" hidden="false" customHeight="false" outlineLevel="0" collapsed="false">
      <c r="A32" s="0" t="s">
        <v>135</v>
      </c>
      <c r="B32" s="3" t="s">
        <v>20</v>
      </c>
      <c r="C32" s="6" t="n">
        <f aca="false">15*B32</f>
        <v>15</v>
      </c>
      <c r="D32" s="3" t="s">
        <v>20</v>
      </c>
      <c r="E32" s="0" t="s">
        <v>136</v>
      </c>
      <c r="F32" s="1" t="s">
        <v>136</v>
      </c>
      <c r="G32" s="0" t="s">
        <v>137</v>
      </c>
      <c r="H32" s="0" t="s">
        <v>138</v>
      </c>
      <c r="I32" s="0" t="s">
        <v>139</v>
      </c>
      <c r="J32" s="0" t="str">
        <f aca="false">HYPERLINK(_xlfn.CONCAT("https://www.digikey.at/products/de?keywords=", I32))</f>
        <v>https://www.digikey.at/products/de?keywords=BSS138CT-ND</v>
      </c>
    </row>
    <row r="33" customFormat="false" ht="12.8" hidden="false" customHeight="false" outlineLevel="0" collapsed="false">
      <c r="A33" s="0" t="s">
        <v>140</v>
      </c>
      <c r="B33" s="3" t="s">
        <v>37</v>
      </c>
      <c r="C33" s="6" t="n">
        <v>20</v>
      </c>
      <c r="D33" s="3" t="s">
        <v>309</v>
      </c>
      <c r="E33" s="0" t="s">
        <v>141</v>
      </c>
      <c r="F33" s="0" t="s">
        <v>141</v>
      </c>
      <c r="G33" s="0" t="s">
        <v>137</v>
      </c>
      <c r="H33" s="0" t="s">
        <v>142</v>
      </c>
      <c r="I33" s="0" t="s">
        <v>143</v>
      </c>
      <c r="J33" s="0" t="str">
        <f aca="false">HYPERLINK(_xlfn.CONCAT("https://www.digikey.at/products/de?keywords=", I33))</f>
        <v>https://www.digikey.at/products/de?keywords=SI2343CDS-T1-GE3CT-ND</v>
      </c>
    </row>
    <row r="34" customFormat="false" ht="12.8" hidden="false" customHeight="false" outlineLevel="0" collapsed="false">
      <c r="A34" s="0" t="s">
        <v>144</v>
      </c>
      <c r="B34" s="3" t="s">
        <v>41</v>
      </c>
      <c r="C34" s="6"/>
      <c r="D34" s="3"/>
      <c r="E34" s="0" t="s">
        <v>145</v>
      </c>
      <c r="F34" s="1" t="s">
        <v>146</v>
      </c>
      <c r="G34" s="0" t="s">
        <v>147</v>
      </c>
      <c r="H34" s="0" t="s">
        <v>148</v>
      </c>
      <c r="J34" s="0" t="str">
        <f aca="false">HYPERLINK(_xlfn.CONCAT("https://www.digikey.at/products/de?keywords=", I34))</f>
        <v>https://www.digikey.at/products/de?keywords=</v>
      </c>
    </row>
    <row r="35" customFormat="false" ht="12.8" hidden="false" customHeight="false" outlineLevel="0" collapsed="false">
      <c r="A35" s="0" t="s">
        <v>149</v>
      </c>
      <c r="B35" s="3" t="s">
        <v>150</v>
      </c>
      <c r="C35" s="6"/>
      <c r="D35" s="3"/>
      <c r="E35" s="0" t="s">
        <v>151</v>
      </c>
      <c r="F35" s="1" t="s">
        <v>146</v>
      </c>
      <c r="G35" s="0" t="s">
        <v>147</v>
      </c>
      <c r="H35" s="0" t="s">
        <v>148</v>
      </c>
      <c r="I35" s="7" t="s">
        <v>152</v>
      </c>
      <c r="J35" s="0" t="str">
        <f aca="false">HYPERLINK(_xlfn.CONCAT("https://www.digikey.at/products/de?keywords=", I35))</f>
        <v>https://www.digikey.at/products/de?keywords=311-10.0KHRCT-ND</v>
      </c>
    </row>
    <row r="36" customFormat="false" ht="12.8" hidden="false" customHeight="false" outlineLevel="0" collapsed="false">
      <c r="A36" s="7" t="s">
        <v>153</v>
      </c>
      <c r="B36" s="3" t="s">
        <v>33</v>
      </c>
      <c r="C36" s="6"/>
      <c r="D36" s="3"/>
      <c r="E36" s="0" t="s">
        <v>154</v>
      </c>
      <c r="F36" s="1" t="s">
        <v>146</v>
      </c>
      <c r="G36" s="0" t="s">
        <v>147</v>
      </c>
      <c r="H36" s="0" t="s">
        <v>148</v>
      </c>
      <c r="I36" s="7" t="s">
        <v>155</v>
      </c>
      <c r="J36" s="0" t="str">
        <f aca="false">HYPERLINK(_xlfn.CONCAT("https://www.digikey.at/products/de?keywords=", I36))</f>
        <v>https://www.digikey.at/products/de?keywords=311-470HRCT-ND</v>
      </c>
    </row>
    <row r="37" customFormat="false" ht="12.8" hidden="false" customHeight="false" outlineLevel="0" collapsed="false">
      <c r="A37" s="0" t="s">
        <v>156</v>
      </c>
      <c r="B37" s="3" t="s">
        <v>41</v>
      </c>
      <c r="C37" s="6"/>
      <c r="D37" s="3"/>
      <c r="E37" s="0" t="s">
        <v>157</v>
      </c>
      <c r="F37" s="1" t="s">
        <v>146</v>
      </c>
      <c r="G37" s="0" t="s">
        <v>147</v>
      </c>
      <c r="H37" s="0" t="s">
        <v>148</v>
      </c>
      <c r="I37" s="0" t="s">
        <v>158</v>
      </c>
      <c r="J37" s="0" t="str">
        <f aca="false">HYPERLINK(_xlfn.CONCAT("https://www.digikey.at/products/de?keywords=", I37))</f>
        <v>https://www.digikey.at/products/de?keywords=311-22.0HRCT-ND</v>
      </c>
    </row>
    <row r="38" customFormat="false" ht="12.8" hidden="false" customHeight="false" outlineLevel="0" collapsed="false">
      <c r="A38" s="0" t="s">
        <v>159</v>
      </c>
      <c r="B38" s="3" t="s">
        <v>20</v>
      </c>
      <c r="C38" s="6"/>
      <c r="D38" s="3"/>
      <c r="E38" s="0" t="s">
        <v>160</v>
      </c>
      <c r="F38" s="1" t="s">
        <v>146</v>
      </c>
      <c r="G38" s="0" t="s">
        <v>147</v>
      </c>
      <c r="H38" s="0" t="s">
        <v>148</v>
      </c>
      <c r="I38" s="7" t="s">
        <v>161</v>
      </c>
      <c r="J38" s="0" t="str">
        <f aca="false">HYPERLINK(_xlfn.CONCAT("https://www.digikey.at/products/de?keywords=", I38))</f>
        <v>https://www.digikey.at/products/de?keywords=311-1.00KHRCT-ND</v>
      </c>
    </row>
    <row r="39" customFormat="false" ht="12.8" hidden="false" customHeight="false" outlineLevel="0" collapsed="false">
      <c r="A39" s="0" t="s">
        <v>162</v>
      </c>
      <c r="B39" s="3" t="s">
        <v>41</v>
      </c>
      <c r="C39" s="6"/>
      <c r="D39" s="3"/>
      <c r="E39" s="0" t="s">
        <v>163</v>
      </c>
      <c r="F39" s="1" t="s">
        <v>146</v>
      </c>
      <c r="G39" s="0" t="s">
        <v>147</v>
      </c>
      <c r="H39" s="0" t="s">
        <v>148</v>
      </c>
      <c r="I39" s="7" t="s">
        <v>164</v>
      </c>
      <c r="J39" s="0" t="str">
        <f aca="false">HYPERLINK(_xlfn.CONCAT("https://www.digikey.at/products/de?keywords=", I39))</f>
        <v>https://www.digikey.at/products/de?keywords=YAG3613CT-ND</v>
      </c>
    </row>
    <row r="40" customFormat="false" ht="12.8" hidden="false" customHeight="false" outlineLevel="0" collapsed="false">
      <c r="A40" s="0" t="s">
        <v>165</v>
      </c>
      <c r="B40" s="3" t="s">
        <v>37</v>
      </c>
      <c r="C40" s="6"/>
      <c r="D40" s="3"/>
      <c r="E40" s="0" t="s">
        <v>166</v>
      </c>
      <c r="F40" s="1" t="s">
        <v>146</v>
      </c>
      <c r="G40" s="0" t="s">
        <v>147</v>
      </c>
      <c r="H40" s="0" t="s">
        <v>148</v>
      </c>
      <c r="I40" s="7" t="s">
        <v>167</v>
      </c>
      <c r="J40" s="0" t="str">
        <f aca="false">HYPERLINK(_xlfn.CONCAT("https://www.digikey.at/products/de?keywords=", I40))</f>
        <v>https://www.digikey.at/products/de?keywords=311-2.20KHRCT-ND</v>
      </c>
    </row>
    <row r="41" customFormat="false" ht="12.8" hidden="false" customHeight="false" outlineLevel="0" collapsed="false">
      <c r="A41" s="0" t="s">
        <v>168</v>
      </c>
      <c r="B41" s="3" t="s">
        <v>33</v>
      </c>
      <c r="C41" s="6" t="n">
        <v>100</v>
      </c>
      <c r="D41" s="3"/>
      <c r="E41" s="0" t="s">
        <v>169</v>
      </c>
      <c r="F41" s="1" t="s">
        <v>146</v>
      </c>
      <c r="G41" s="0" t="s">
        <v>147</v>
      </c>
      <c r="H41" s="0" t="s">
        <v>148</v>
      </c>
      <c r="I41" s="7" t="s">
        <v>170</v>
      </c>
      <c r="J41" s="0" t="str">
        <f aca="false">HYPERLINK(_xlfn.CONCAT("https://www.digikey.at/products/de?keywords=", I41))</f>
        <v>https://www.digikey.at/products/de?keywords=311-100KHRCT-ND</v>
      </c>
    </row>
    <row r="42" customFormat="false" ht="12.8" hidden="false" customHeight="false" outlineLevel="0" collapsed="false">
      <c r="A42" s="0" t="s">
        <v>171</v>
      </c>
      <c r="B42" s="3" t="s">
        <v>20</v>
      </c>
      <c r="C42" s="6" t="n">
        <f aca="false">15*B42</f>
        <v>15</v>
      </c>
      <c r="D42" s="3" t="s">
        <v>306</v>
      </c>
      <c r="E42" s="0" t="s">
        <v>172</v>
      </c>
      <c r="F42" s="1" t="s">
        <v>146</v>
      </c>
      <c r="G42" s="0" t="s">
        <v>147</v>
      </c>
      <c r="H42" s="0" t="s">
        <v>148</v>
      </c>
      <c r="I42" s="7" t="s">
        <v>173</v>
      </c>
      <c r="J42" s="0" t="str">
        <f aca="false">HYPERLINK(_xlfn.CONCAT("https://www.digikey.at/products/de?keywords=", I42))</f>
        <v>https://www.digikey.at/products/de?keywords=311-20.0KHRCT-ND</v>
      </c>
    </row>
    <row r="43" customFormat="false" ht="12.8" hidden="false" customHeight="false" outlineLevel="0" collapsed="false">
      <c r="A43" s="0" t="s">
        <v>174</v>
      </c>
      <c r="B43" s="3" t="s">
        <v>20</v>
      </c>
      <c r="C43" s="6" t="n">
        <f aca="false">15*B43</f>
        <v>15</v>
      </c>
      <c r="D43" s="3" t="s">
        <v>306</v>
      </c>
      <c r="E43" s="0" t="s">
        <v>175</v>
      </c>
      <c r="F43" s="1" t="s">
        <v>146</v>
      </c>
      <c r="G43" s="0" t="s">
        <v>176</v>
      </c>
      <c r="H43" s="0" t="s">
        <v>177</v>
      </c>
      <c r="I43" s="0" t="s">
        <v>178</v>
      </c>
      <c r="J43" s="0" t="str">
        <f aca="false">HYPERLINK(_xlfn.CONCAT("https://www.digikey.at/products/de?keywords=", I43))</f>
        <v>https://www.digikey.at/products/de?keywords=P.10AUCT-ND</v>
      </c>
    </row>
    <row r="44" customFormat="false" ht="12.8" hidden="false" customHeight="false" outlineLevel="0" collapsed="false">
      <c r="A44" s="0" t="s">
        <v>179</v>
      </c>
      <c r="B44" s="3" t="s">
        <v>20</v>
      </c>
      <c r="C44" s="6"/>
      <c r="D44" s="3" t="s">
        <v>308</v>
      </c>
      <c r="E44" s="0" t="s">
        <v>310</v>
      </c>
      <c r="F44" s="1" t="s">
        <v>146</v>
      </c>
      <c r="G44" s="0" t="s">
        <v>147</v>
      </c>
      <c r="H44" s="0" t="s">
        <v>148</v>
      </c>
      <c r="I44" s="7" t="s">
        <v>311</v>
      </c>
      <c r="J44" s="0" t="str">
        <f aca="false">HYPERLINK(_xlfn.CONCAT("https://www.digikey.at/products/de?keywords=", I44))</f>
        <v>https://www.digikey.at/products/de?keywords=311-510KHRCT-ND</v>
      </c>
    </row>
    <row r="45" customFormat="false" ht="12.8" hidden="false" customHeight="false" outlineLevel="0" collapsed="false">
      <c r="A45" s="0" t="s">
        <v>182</v>
      </c>
      <c r="B45" s="3" t="s">
        <v>20</v>
      </c>
      <c r="C45" s="6" t="n">
        <f aca="false">15*B45</f>
        <v>15</v>
      </c>
      <c r="D45" s="3" t="s">
        <v>306</v>
      </c>
      <c r="E45" s="0" t="s">
        <v>183</v>
      </c>
      <c r="F45" s="1" t="s">
        <v>146</v>
      </c>
      <c r="G45" s="0" t="s">
        <v>147</v>
      </c>
      <c r="H45" s="0" t="s">
        <v>148</v>
      </c>
      <c r="I45" s="7" t="s">
        <v>184</v>
      </c>
      <c r="J45" s="0" t="str">
        <f aca="false">HYPERLINK(_xlfn.CONCAT("https://www.digikey.at/products/de?keywords=", I45))</f>
        <v>https://www.digikey.at/products/de?keywords=311-130KHRCT-ND</v>
      </c>
    </row>
    <row r="46" customFormat="false" ht="12.8" hidden="false" customHeight="false" outlineLevel="0" collapsed="false">
      <c r="A46" s="0" t="s">
        <v>185</v>
      </c>
      <c r="B46" s="3" t="s">
        <v>20</v>
      </c>
      <c r="C46" s="6"/>
      <c r="D46" s="3" t="s">
        <v>308</v>
      </c>
      <c r="E46" s="0" t="s">
        <v>312</v>
      </c>
      <c r="F46" s="1" t="s">
        <v>146</v>
      </c>
      <c r="G46" s="0" t="s">
        <v>147</v>
      </c>
      <c r="H46" s="0" t="s">
        <v>148</v>
      </c>
      <c r="I46" s="7" t="s">
        <v>313</v>
      </c>
      <c r="J46" s="0" t="str">
        <f aca="false">HYPERLINK(_xlfn.CONCAT("https://www.digikey.at/products/de?keywords=", I46))</f>
        <v>https://www.digikey.at/products/de?keywords=541-3.90MHCT-ND</v>
      </c>
    </row>
    <row r="47" customFormat="false" ht="12.8" hidden="false" customHeight="false" outlineLevel="0" collapsed="false">
      <c r="A47" s="0" t="s">
        <v>188</v>
      </c>
      <c r="B47" s="3" t="s">
        <v>20</v>
      </c>
      <c r="C47" s="6" t="n">
        <f aca="false">15*B47</f>
        <v>15</v>
      </c>
      <c r="D47" s="3" t="s">
        <v>306</v>
      </c>
      <c r="E47" s="0" t="s">
        <v>180</v>
      </c>
      <c r="F47" s="1" t="s">
        <v>146</v>
      </c>
      <c r="G47" s="0" t="s">
        <v>147</v>
      </c>
      <c r="H47" s="0" t="s">
        <v>148</v>
      </c>
      <c r="I47" s="7" t="s">
        <v>181</v>
      </c>
      <c r="J47" s="0" t="str">
        <f aca="false">HYPERLINK(_xlfn.CONCAT("https://www.digikey.at/products/de?keywords=", I47))</f>
        <v>https://www.digikey.at/products/de?keywords=311-560KHRCT-ND</v>
      </c>
    </row>
    <row r="48" customFormat="false" ht="12.8" hidden="false" customHeight="false" outlineLevel="0" collapsed="false">
      <c r="A48" s="0" t="s">
        <v>189</v>
      </c>
      <c r="B48" s="3" t="s">
        <v>20</v>
      </c>
      <c r="C48" s="6" t="n">
        <f aca="false">15*B48</f>
        <v>15</v>
      </c>
      <c r="D48" s="3" t="s">
        <v>306</v>
      </c>
      <c r="E48" s="0" t="s">
        <v>190</v>
      </c>
      <c r="F48" s="1" t="s">
        <v>146</v>
      </c>
      <c r="G48" s="0" t="s">
        <v>147</v>
      </c>
      <c r="H48" s="0" t="s">
        <v>148</v>
      </c>
      <c r="I48" s="7" t="s">
        <v>191</v>
      </c>
      <c r="J48" s="0" t="str">
        <f aca="false">HYPERLINK(_xlfn.CONCAT("https://www.digikey.at/products/de?keywords=", I48))</f>
        <v>https://www.digikey.at/products/de?keywords=311-820KHRCT-ND</v>
      </c>
    </row>
    <row r="49" customFormat="false" ht="12.8" hidden="false" customHeight="false" outlineLevel="0" collapsed="false">
      <c r="A49" s="0" t="s">
        <v>192</v>
      </c>
      <c r="B49" s="3" t="s">
        <v>20</v>
      </c>
      <c r="C49" s="6" t="n">
        <f aca="false">15*B49</f>
        <v>15</v>
      </c>
      <c r="D49" s="3" t="s">
        <v>306</v>
      </c>
      <c r="E49" s="0" t="s">
        <v>193</v>
      </c>
      <c r="F49" s="1" t="s">
        <v>146</v>
      </c>
      <c r="G49" s="0" t="s">
        <v>147</v>
      </c>
      <c r="H49" s="0" t="s">
        <v>148</v>
      </c>
      <c r="I49" s="7" t="s">
        <v>194</v>
      </c>
      <c r="J49" s="0" t="str">
        <f aca="false">HYPERLINK(_xlfn.CONCAT("https://www.digikey.at/products/de?keywords=", I49))</f>
        <v>https://www.digikey.at/products/de?keywords=311-91.0KHRCT-ND</v>
      </c>
    </row>
    <row r="50" customFormat="false" ht="12.8" hidden="false" customHeight="false" outlineLevel="0" collapsed="false">
      <c r="A50" s="0" t="s">
        <v>195</v>
      </c>
      <c r="B50" s="3" t="s">
        <v>37</v>
      </c>
      <c r="C50" s="6" t="n">
        <f aca="false">15*B50</f>
        <v>30</v>
      </c>
      <c r="D50" s="3"/>
      <c r="E50" s="0" t="s">
        <v>196</v>
      </c>
      <c r="F50" s="1" t="s">
        <v>196</v>
      </c>
      <c r="G50" s="0" t="s">
        <v>197</v>
      </c>
      <c r="H50" s="0" t="s">
        <v>198</v>
      </c>
      <c r="I50" s="7" t="s">
        <v>199</v>
      </c>
      <c r="J50" s="0" t="str">
        <f aca="false">HYPERLINK(_xlfn.CONCAT("https://www.digikey.at/products/de?keywords=", I50))</f>
        <v>https://www.digikey.at/products/de?keywords=SW410-ND</v>
      </c>
    </row>
    <row r="51" customFormat="false" ht="12.8" hidden="false" customHeight="false" outlineLevel="0" collapsed="false">
      <c r="A51" s="0" t="s">
        <v>200</v>
      </c>
      <c r="B51" s="3" t="s">
        <v>20</v>
      </c>
      <c r="C51" s="6" t="n">
        <f aca="false">15*B51</f>
        <v>15</v>
      </c>
      <c r="D51" s="3"/>
      <c r="E51" s="0" t="s">
        <v>201</v>
      </c>
      <c r="F51" s="1" t="s">
        <v>201</v>
      </c>
      <c r="G51" s="0" t="s">
        <v>202</v>
      </c>
      <c r="H51" s="0" t="s">
        <v>203</v>
      </c>
      <c r="I51" s="7" t="s">
        <v>204</v>
      </c>
      <c r="J51" s="0" t="str">
        <f aca="false">HYPERLINK(_xlfn.CONCAT("https://www.digikey.at/products/de?keywords=", I51))</f>
        <v>https://www.digikey.at/products/de?keywords=CKN10393-ND</v>
      </c>
    </row>
    <row r="52" customFormat="false" ht="12.8" hidden="false" customHeight="false" outlineLevel="0" collapsed="false">
      <c r="A52" s="0" t="s">
        <v>205</v>
      </c>
      <c r="B52" s="3" t="s">
        <v>20</v>
      </c>
      <c r="C52" s="6" t="n">
        <f aca="false">15*B52</f>
        <v>15</v>
      </c>
      <c r="D52" s="3" t="s">
        <v>20</v>
      </c>
      <c r="E52" s="0" t="s">
        <v>206</v>
      </c>
      <c r="F52" s="1" t="s">
        <v>207</v>
      </c>
      <c r="G52" s="0" t="s">
        <v>176</v>
      </c>
      <c r="H52" s="0" t="s">
        <v>208</v>
      </c>
      <c r="I52" s="0" t="s">
        <v>209</v>
      </c>
      <c r="J52" s="0" t="str">
        <f aca="false">HYPERLINK(_xlfn.CONCAT("https://www.digikey.at/products/de?keywords=", I52))</f>
        <v>https://www.digikey.at/products/de?keywords=541-1150-1-ND</v>
      </c>
    </row>
    <row r="53" customFormat="false" ht="12.8" hidden="false" customHeight="false" outlineLevel="0" collapsed="false">
      <c r="A53" s="0" t="s">
        <v>210</v>
      </c>
      <c r="B53" s="3" t="s">
        <v>20</v>
      </c>
      <c r="C53" s="6" t="n">
        <f aca="false">15*B53</f>
        <v>15</v>
      </c>
      <c r="D53" s="3"/>
      <c r="E53" s="0" t="s">
        <v>211</v>
      </c>
      <c r="F53" s="1" t="s">
        <v>211</v>
      </c>
      <c r="G53" s="0" t="s">
        <v>212</v>
      </c>
      <c r="H53" s="0" t="s">
        <v>213</v>
      </c>
      <c r="I53" s="7" t="s">
        <v>214</v>
      </c>
      <c r="J53" s="0" t="str">
        <f aca="false">HYPERLINK(_xlfn.CONCAT("https://www.digikey.at/products/de?keywords=", I53))</f>
        <v>https://www.digikey.at/products/de?keywords=497-19382-1-ND</v>
      </c>
    </row>
    <row r="54" customFormat="false" ht="12.8" hidden="false" customHeight="false" outlineLevel="0" collapsed="false">
      <c r="A54" s="0" t="s">
        <v>215</v>
      </c>
      <c r="B54" s="3" t="s">
        <v>20</v>
      </c>
      <c r="C54" s="6" t="n">
        <v>16</v>
      </c>
      <c r="D54" s="3"/>
      <c r="E54" s="0" t="s">
        <v>216</v>
      </c>
      <c r="F54" s="1" t="s">
        <v>216</v>
      </c>
      <c r="G54" s="0" t="s">
        <v>217</v>
      </c>
      <c r="H54" s="0" t="s">
        <v>218</v>
      </c>
      <c r="I54" s="7" t="s">
        <v>219</v>
      </c>
      <c r="J54" s="0" t="str">
        <f aca="false">HYPERLINK(_xlfn.CONCAT("https://www.digikey.at/products/de?keywords=", I54))</f>
        <v>https://www.digikey.at/products/de?keywords=497-5235-1-ND</v>
      </c>
    </row>
    <row r="55" customFormat="false" ht="12.8" hidden="false" customHeight="false" outlineLevel="0" collapsed="false">
      <c r="A55" s="0" t="s">
        <v>220</v>
      </c>
      <c r="B55" s="3" t="s">
        <v>20</v>
      </c>
      <c r="C55" s="6" t="n">
        <f aca="false">15*B55</f>
        <v>15</v>
      </c>
      <c r="D55" s="3"/>
      <c r="E55" s="0" t="s">
        <v>221</v>
      </c>
      <c r="F55" s="1" t="s">
        <v>221</v>
      </c>
      <c r="G55" s="0" t="s">
        <v>222</v>
      </c>
      <c r="H55" s="0" t="s">
        <v>223</v>
      </c>
      <c r="I55" s="7" t="s">
        <v>224</v>
      </c>
      <c r="J55" s="0" t="str">
        <f aca="false">HYPERLINK(_xlfn.CONCAT("https://www.digikey.at/products/de?keywords=", I55))</f>
        <v>https://www.digikey.at/products/de?keywords=828-1063-1-ND</v>
      </c>
    </row>
    <row r="56" customFormat="false" ht="12.8" hidden="false" customHeight="false" outlineLevel="0" collapsed="false">
      <c r="A56" s="0" t="s">
        <v>225</v>
      </c>
      <c r="B56" s="3" t="s">
        <v>20</v>
      </c>
      <c r="C56" s="6" t="n">
        <v>9</v>
      </c>
      <c r="D56" s="3" t="s">
        <v>303</v>
      </c>
      <c r="E56" s="0" t="s">
        <v>226</v>
      </c>
      <c r="F56" s="1" t="s">
        <v>226</v>
      </c>
      <c r="G56" s="0" t="s">
        <v>227</v>
      </c>
      <c r="I56" s="7" t="s">
        <v>228</v>
      </c>
      <c r="J56" s="0" t="str">
        <f aca="false">HYPERLINK(_xlfn.CONCAT("https://www.digikey.at/products/de?keywords=", I56))</f>
        <v>https://www.digikey.at/products/de?keywords=LAMBDA62-8D-ND</v>
      </c>
    </row>
    <row r="57" customFormat="false" ht="12.8" hidden="false" customHeight="false" outlineLevel="0" collapsed="false">
      <c r="A57" s="0" t="s">
        <v>229</v>
      </c>
      <c r="B57" s="3" t="s">
        <v>20</v>
      </c>
      <c r="C57" s="6" t="n">
        <v>25</v>
      </c>
      <c r="D57" s="3" t="s">
        <v>37</v>
      </c>
      <c r="E57" s="0" t="s">
        <v>230</v>
      </c>
      <c r="F57" s="1" t="s">
        <v>230</v>
      </c>
      <c r="G57" s="0" t="s">
        <v>231</v>
      </c>
      <c r="H57" s="0" t="s">
        <v>232</v>
      </c>
      <c r="I57" s="7" t="s">
        <v>314</v>
      </c>
      <c r="J57" s="0" t="str">
        <f aca="false">HYPERLINK(_xlfn.CONCAT("https://www.digikey.at/products/de?keywords=", I57))</f>
        <v>https://www.digikey.at/products/de?keywords=LTC4002ES8-8.4#PBF-ND</v>
      </c>
    </row>
    <row r="58" customFormat="false" ht="12.8" hidden="false" customHeight="false" outlineLevel="0" collapsed="false">
      <c r="A58" s="0" t="s">
        <v>234</v>
      </c>
      <c r="B58" s="3" t="s">
        <v>20</v>
      </c>
      <c r="C58" s="6" t="n">
        <v>16</v>
      </c>
      <c r="D58" s="3"/>
      <c r="E58" s="7" t="s">
        <v>235</v>
      </c>
      <c r="F58" s="6" t="s">
        <v>235</v>
      </c>
      <c r="G58" s="0" t="s">
        <v>236</v>
      </c>
      <c r="I58" s="7" t="s">
        <v>237</v>
      </c>
      <c r="J58" s="0" t="str">
        <f aca="false">HYPERLINK(_xlfn.CONCAT("https://www.digikey.at/products/de?keywords=", I58))</f>
        <v>https://www.digikey.at/products/de?keywords=296-14392-1-ND</v>
      </c>
    </row>
    <row r="59" customFormat="false" ht="12.8" hidden="false" customHeight="false" outlineLevel="0" collapsed="false">
      <c r="A59" s="0" t="s">
        <v>238</v>
      </c>
      <c r="B59" s="3" t="s">
        <v>20</v>
      </c>
      <c r="C59" s="6" t="n">
        <f aca="false">15*B59</f>
        <v>15</v>
      </c>
      <c r="D59" s="3" t="s">
        <v>20</v>
      </c>
      <c r="E59" s="0" t="s">
        <v>239</v>
      </c>
      <c r="F59" s="1" t="s">
        <v>239</v>
      </c>
      <c r="G59" s="0" t="s">
        <v>236</v>
      </c>
      <c r="I59" s="7" t="s">
        <v>240</v>
      </c>
      <c r="J59" s="0" t="str">
        <f aca="false">HYPERLINK(_xlfn.CONCAT("https://www.digikey.at/products/de?keywords=", I59))</f>
        <v>https://www.digikey.at/products/de?keywords=296-41755-1-ND</v>
      </c>
    </row>
    <row r="60" customFormat="false" ht="12.8" hidden="false" customHeight="false" outlineLevel="0" collapsed="false">
      <c r="A60" s="0" t="s">
        <v>241</v>
      </c>
      <c r="B60" s="3" t="s">
        <v>20</v>
      </c>
      <c r="C60" s="6" t="n">
        <v>16</v>
      </c>
      <c r="D60" s="3"/>
      <c r="E60" s="0" t="s">
        <v>242</v>
      </c>
      <c r="F60" s="1" t="s">
        <v>243</v>
      </c>
      <c r="G60" s="0" t="s">
        <v>244</v>
      </c>
      <c r="H60" s="0" t="s">
        <v>245</v>
      </c>
      <c r="I60" s="7" t="s">
        <v>246</v>
      </c>
      <c r="J60" s="0" t="str">
        <f aca="false">HYPERLINK(_xlfn.CONCAT("https://www.digikey.at/products/de?keywords=", I60))</f>
        <v>https://www.digikey.at/products/de?keywords=XC2127CT-ND</v>
      </c>
    </row>
    <row r="61" customFormat="false" ht="12.8" hidden="false" customHeight="false" outlineLevel="0" collapsed="false">
      <c r="A61" s="0" t="s">
        <v>247</v>
      </c>
      <c r="B61" s="3" t="s">
        <v>20</v>
      </c>
      <c r="C61" s="6" t="n">
        <v>16</v>
      </c>
      <c r="D61" s="3"/>
      <c r="E61" s="0" t="s">
        <v>248</v>
      </c>
      <c r="F61" s="1" t="s">
        <v>243</v>
      </c>
      <c r="G61" s="0" t="s">
        <v>249</v>
      </c>
      <c r="H61" s="0" t="s">
        <v>245</v>
      </c>
      <c r="I61" s="7" t="s">
        <v>250</v>
      </c>
      <c r="J61" s="0" t="str">
        <f aca="false">HYPERLINK(_xlfn.CONCAT("https://www.digikey.at/products/de?keywords=", I61))</f>
        <v>https://www.digikey.at/products/de?keywords=1253-1373-1-ND</v>
      </c>
    </row>
    <row r="62" customFormat="false" ht="12.8" hidden="false" customHeight="false" outlineLevel="0" collapsed="false">
      <c r="C62" s="6"/>
    </row>
    <row r="63" customFormat="false" ht="12.8" hidden="false" customHeight="false" outlineLevel="0" collapsed="false">
      <c r="B63" s="1" t="n">
        <v>5</v>
      </c>
      <c r="C63" s="6" t="n">
        <v>100</v>
      </c>
      <c r="F63" s="1" t="s">
        <v>251</v>
      </c>
      <c r="H63" s="0" t="s">
        <v>252</v>
      </c>
      <c r="I63" s="0" t="s">
        <v>253</v>
      </c>
      <c r="J63" s="0" t="str">
        <f aca="false">HYPERLINK(_xlfn.CONCAT("https://www.digikey.at/products/de?keywords=", I63))</f>
        <v>https://www.digikey.at/products/de?keywords=492-2517-ND</v>
      </c>
    </row>
    <row r="64" customFormat="false" ht="12.8" hidden="false" customHeight="false" outlineLevel="0" collapsed="false">
      <c r="B64" s="1" t="n">
        <v>2</v>
      </c>
      <c r="C64" s="6" t="n">
        <v>32</v>
      </c>
      <c r="F64" s="1" t="s">
        <v>254</v>
      </c>
      <c r="H64" s="0" t="s">
        <v>255</v>
      </c>
      <c r="I64" s="0" t="s">
        <v>256</v>
      </c>
      <c r="J64" s="0" t="str">
        <f aca="false">HYPERLINK(_xlfn.CONCAT("https://www.digikey.at/products/de?keywords=", I64))</f>
        <v>https://www.digikey.at/products/de?keywords=SW1139-ND</v>
      </c>
    </row>
    <row r="65" customFormat="false" ht="12.8" hidden="false" customHeight="false" outlineLevel="0" collapsed="false">
      <c r="B65" s="1" t="n">
        <v>1</v>
      </c>
      <c r="C65" s="6" t="n">
        <f aca="false">15*B65</f>
        <v>15</v>
      </c>
      <c r="F65" s="1" t="s">
        <v>257</v>
      </c>
      <c r="H65" s="0" t="s">
        <v>258</v>
      </c>
      <c r="I65" s="0" t="s">
        <v>259</v>
      </c>
      <c r="J65" s="0" t="str">
        <f aca="false">HYPERLINK(_xlfn.CONCAT("https://www.digikey.at/products/de?keywords=", I65))</f>
        <v>https://www.digikey.at/products/de?keywords=HM104-ND</v>
      </c>
    </row>
    <row r="66" customFormat="false" ht="12.8" hidden="false" customHeight="false" outlineLevel="0" collapsed="false">
      <c r="B66" s="1" t="n">
        <v>1</v>
      </c>
      <c r="C66" s="6" t="n">
        <f aca="false">15*B66</f>
        <v>15</v>
      </c>
      <c r="F66" s="1" t="n">
        <v>1052620002</v>
      </c>
      <c r="H66" s="0" t="s">
        <v>260</v>
      </c>
      <c r="I66" s="8" t="s">
        <v>261</v>
      </c>
      <c r="J66" s="0" t="str">
        <f aca="false">HYPERLINK(_xlfn.CONCAT("https://www.digikey.at/products/de?keywords=", I66))</f>
        <v>https://www.digikey.at/products/de?keywords=WM9669-ND</v>
      </c>
    </row>
    <row r="67" customFormat="false" ht="12.8" hidden="false" customHeight="false" outlineLevel="0" collapsed="false">
      <c r="B67" s="1" t="n">
        <v>1</v>
      </c>
      <c r="C67" s="6" t="n">
        <f aca="false">15*B67</f>
        <v>15</v>
      </c>
      <c r="F67" s="1" t="s">
        <v>262</v>
      </c>
      <c r="H67" s="0" t="s">
        <v>263</v>
      </c>
      <c r="I67" s="0" t="s">
        <v>264</v>
      </c>
      <c r="J67" s="0" t="str">
        <f aca="false">HYPERLINK(_xlfn.CONCAT("https://www.digikey.at/products/de?keywords=", I67))</f>
        <v>https://www.digikey.at/products/de?keywords=1649-1106-ND</v>
      </c>
    </row>
    <row r="68" customFormat="false" ht="12.8" hidden="false" customHeight="false" outlineLevel="0" collapsed="false">
      <c r="B68" s="1" t="n">
        <v>1</v>
      </c>
      <c r="C68" s="6" t="n">
        <f aca="false">15*B68</f>
        <v>15</v>
      </c>
      <c r="F68" s="1" t="s">
        <v>265</v>
      </c>
      <c r="G68" s="0" t="s">
        <v>266</v>
      </c>
      <c r="H68" s="0" t="s">
        <v>267</v>
      </c>
      <c r="I68" s="0" t="s">
        <v>268</v>
      </c>
      <c r="J68" s="0" t="str">
        <f aca="false">HYPERLINK(_xlfn.CONCAT("https://www.digikey.at/products/de?keywords=", I68))</f>
        <v>https://www.digikey.at/products/de?keywords=N110-ND</v>
      </c>
    </row>
    <row r="69" customFormat="false" ht="12.8" hidden="false" customHeight="false" outlineLevel="0" collapsed="false">
      <c r="B69" s="1" t="n">
        <v>1</v>
      </c>
      <c r="C69" s="6" t="n">
        <f aca="false">15*B69</f>
        <v>15</v>
      </c>
      <c r="D69" s="1" t="n">
        <v>1</v>
      </c>
      <c r="F69" s="1" t="n">
        <v>22013027</v>
      </c>
      <c r="H69" s="0" t="s">
        <v>269</v>
      </c>
      <c r="I69" s="0" t="s">
        <v>270</v>
      </c>
      <c r="J69" s="0" t="str">
        <f aca="false">HYPERLINK(_xlfn.CONCAT("https://www.digikey.at/products/de?keywords=", I69))</f>
        <v>https://www.digikey.at/products/de?keywords=900-0022013027-ND</v>
      </c>
    </row>
    <row r="70" customFormat="false" ht="12.8" hidden="false" customHeight="false" outlineLevel="0" collapsed="false">
      <c r="B70" s="1" t="n">
        <v>2</v>
      </c>
      <c r="C70" s="6" t="n">
        <v>40</v>
      </c>
      <c r="F70" s="1" t="n">
        <v>8650804</v>
      </c>
      <c r="H70" s="7" t="s">
        <v>271</v>
      </c>
      <c r="I70" s="0" t="s">
        <v>272</v>
      </c>
      <c r="J70" s="0" t="str">
        <f aca="false">HYPERLINK(_xlfn.CONCAT("https://www.digikey.at/products/de?keywords=", I70))</f>
        <v>https://www.digikey.at/products/de?keywords=WM2756CT-ND</v>
      </c>
    </row>
    <row r="71" customFormat="false" ht="12.8" hidden="false" customHeight="false" outlineLevel="0" collapsed="false">
      <c r="B71" s="1" t="n">
        <v>1</v>
      </c>
      <c r="C71" s="6" t="n">
        <f aca="false">15*B71</f>
        <v>15</v>
      </c>
      <c r="F71" s="1" t="s">
        <v>273</v>
      </c>
      <c r="H71" s="0" t="s">
        <v>274</v>
      </c>
      <c r="I71" s="0" t="s">
        <v>275</v>
      </c>
      <c r="J71" s="0" t="str">
        <f aca="false">HYPERLINK(_xlfn.CONCAT("https://www.digikey.at/products/de?keywords=", I71))</f>
        <v>https://www.digikey.at/products/de?keywords=455-4306-ND</v>
      </c>
    </row>
    <row r="72" customFormat="false" ht="12.8" hidden="false" customHeight="false" outlineLevel="0" collapsed="false">
      <c r="B72" s="1" t="n">
        <v>1</v>
      </c>
      <c r="C72" s="6" t="n">
        <f aca="false">15*B72</f>
        <v>15</v>
      </c>
      <c r="D72" s="1" t="n">
        <v>1</v>
      </c>
      <c r="F72" s="1" t="s">
        <v>276</v>
      </c>
      <c r="H72" s="0" t="s">
        <v>277</v>
      </c>
      <c r="I72" s="0" t="s">
        <v>278</v>
      </c>
      <c r="J72" s="0" t="str">
        <f aca="false">HYPERLINK(_xlfn.CONCAT("https://www.digikey.at/products/de?keywords=", I72))</f>
        <v>https://www.digikey.at/products/de?keywords=A144746CT-ND</v>
      </c>
    </row>
    <row r="73" customFormat="false" ht="12.8" hidden="false" customHeight="false" outlineLevel="0" collapsed="false">
      <c r="B73" s="1" t="n">
        <v>3</v>
      </c>
      <c r="C73" s="6" t="n">
        <f aca="false">15*B73</f>
        <v>45</v>
      </c>
      <c r="D73" s="1" t="n">
        <v>2</v>
      </c>
      <c r="F73" s="1" t="s">
        <v>279</v>
      </c>
      <c r="H73" s="0" t="s">
        <v>280</v>
      </c>
      <c r="I73" s="0" t="s">
        <v>281</v>
      </c>
      <c r="J73" s="0" t="str">
        <f aca="false">HYPERLINK(_xlfn.CONCAT("https://www.digikey.at/products/de?keywords=", I73))</f>
        <v>https://www.digikey.at/products/de?keywords=AE10819-ND</v>
      </c>
    </row>
    <row r="74" customFormat="false" ht="12.8" hidden="false" customHeight="false" outlineLevel="0" collapsed="false">
      <c r="B74" s="1" t="n">
        <v>1</v>
      </c>
      <c r="C74" s="6" t="n">
        <f aca="false">15*B74</f>
        <v>15</v>
      </c>
      <c r="H74" s="0" t="s">
        <v>282</v>
      </c>
      <c r="I74" s="0" t="s">
        <v>283</v>
      </c>
      <c r="J74" s="0" t="str">
        <f aca="false">HYPERLINK(_xlfn.CONCAT("https://www.digikey.at/products/de?keywords=", I74))</f>
        <v>https://www.digikey.at/products/de?keywords=1282-AF8GUD3-WAAIX-ND</v>
      </c>
    </row>
    <row r="75" customFormat="false" ht="12.8" hidden="false" customHeight="false" outlineLevel="0" collapsed="false">
      <c r="C75" s="6"/>
    </row>
    <row r="76" customFormat="false" ht="12.8" hidden="false" customHeight="false" outlineLevel="0" collapsed="false">
      <c r="C76" s="6"/>
    </row>
    <row r="77" customFormat="false" ht="12.8" hidden="false" customHeight="false" outlineLevel="0" collapsed="false">
      <c r="B77" s="1" t="n">
        <v>1</v>
      </c>
      <c r="C77" s="6" t="n">
        <f aca="false">15*B77</f>
        <v>15</v>
      </c>
      <c r="F77" s="1" t="s">
        <v>287</v>
      </c>
      <c r="G77" s="0" t="s">
        <v>288</v>
      </c>
      <c r="H77" s="0" t="s">
        <v>289</v>
      </c>
    </row>
    <row r="78" customFormat="false" ht="12.8" hidden="false" customHeight="false" outlineLevel="0" collapsed="false">
      <c r="B78" s="1" t="n">
        <v>1</v>
      </c>
      <c r="C78" s="6" t="n">
        <f aca="false">15*B78</f>
        <v>15</v>
      </c>
      <c r="F78" s="1" t="s">
        <v>291</v>
      </c>
      <c r="G78" s="0" t="s">
        <v>292</v>
      </c>
      <c r="H78" s="0" t="s">
        <v>293</v>
      </c>
      <c r="J78" s="9" t="s">
        <v>294</v>
      </c>
    </row>
    <row r="80" customFormat="false" ht="12.8" hidden="false" customHeight="false" outlineLevel="0" collapsed="false">
      <c r="F80" s="1" t="s">
        <v>295</v>
      </c>
      <c r="H80" s="0" t="s">
        <v>296</v>
      </c>
      <c r="I80" s="0" t="s">
        <v>297</v>
      </c>
      <c r="J80" s="0" t="str">
        <f aca="false">HYPERLINK(_xlfn.CONCAT("https://www.digikey.at/products/de?keywords=", I80))</f>
        <v>https://www.digikey.at/products/de?keywords=473-1363-ND</v>
      </c>
    </row>
    <row r="84" customFormat="false" ht="12.8" hidden="false" customHeight="false" outlineLevel="0" collapsed="false">
      <c r="A84" s="0" t="s">
        <v>315</v>
      </c>
      <c r="C84" s="1" t="n">
        <f aca="false">COUNTA(C7:C83)</f>
        <v>55</v>
      </c>
    </row>
  </sheetData>
  <hyperlinks>
    <hyperlink ref="J78" r:id="rId1" display="https://www.conrad.at/de/p/ansmann-2s1p-akkupack-2x-18650-kabel-li-ion-7-4-v-2600-mah-222711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10" width="11.52"/>
    <col collapsed="false" customWidth="true" hidden="false" outlineLevel="0" max="3" min="3" style="0" width="48.88"/>
  </cols>
  <sheetData>
    <row r="1" customFormat="false" ht="12.8" hidden="false" customHeight="false" outlineLevel="0" collapsed="false">
      <c r="A1" s="0" t="s">
        <v>316</v>
      </c>
      <c r="B1" s="10" t="n">
        <v>2021.02</v>
      </c>
    </row>
    <row r="2" customFormat="false" ht="12.8" hidden="false" customHeight="false" outlineLevel="0" collapsed="false">
      <c r="A2" s="0" t="s">
        <v>317</v>
      </c>
      <c r="B2" s="10" t="n">
        <f aca="false">166.4+11.45</f>
        <v>177.85</v>
      </c>
      <c r="C2" s="0" t="s">
        <v>318</v>
      </c>
    </row>
    <row r="3" customFormat="false" ht="12.8" hidden="false" customHeight="false" outlineLevel="0" collapsed="false">
      <c r="A3" s="0" t="s">
        <v>319</v>
      </c>
      <c r="B3" s="10" t="n">
        <f aca="false">24.99*25/1.2</f>
        <v>520.625</v>
      </c>
      <c r="C3" s="0" t="s">
        <v>320</v>
      </c>
    </row>
    <row r="8" customFormat="false" ht="12.8" hidden="false" customHeight="false" outlineLevel="0" collapsed="false">
      <c r="B8" s="11" t="n">
        <f aca="false">SUM(B1:B7)</f>
        <v>2719.495</v>
      </c>
    </row>
    <row r="9" customFormat="false" ht="12.8" hidden="false" customHeight="false" outlineLevel="0" collapsed="false">
      <c r="A9" s="0" t="s">
        <v>321</v>
      </c>
      <c r="B9" s="10" t="n">
        <f aca="false">B8/25</f>
        <v>108.7798</v>
      </c>
    </row>
    <row r="10" customFormat="false" ht="12.8" hidden="false" customHeight="false" outlineLevel="0" collapsed="false">
      <c r="A10" s="7" t="s">
        <v>322</v>
      </c>
      <c r="B10" s="11" t="n">
        <f aca="false">B9*1.2</f>
        <v>130.53576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0.7"/>
    <col collapsed="false" customWidth="true" hidden="false" outlineLevel="0" max="3" min="3" style="0" width="11.85"/>
    <col collapsed="false" customWidth="true" hidden="false" outlineLevel="0" max="4" min="4" style="0" width="65.99"/>
    <col collapsed="false" customWidth="true" hidden="false" outlineLevel="0" max="5" min="5" style="0" width="76"/>
  </cols>
  <sheetData>
    <row r="1" customFormat="false" ht="12.8" hidden="false" customHeight="false" outlineLevel="0" collapsed="false">
      <c r="A1" s="4" t="s">
        <v>323</v>
      </c>
      <c r="B1" s="4" t="s">
        <v>324</v>
      </c>
      <c r="C1" s="4" t="s">
        <v>325</v>
      </c>
      <c r="D1" s="4" t="s">
        <v>302</v>
      </c>
    </row>
    <row r="2" customFormat="false" ht="12.8" hidden="false" customHeight="false" outlineLevel="0" collapsed="false">
      <c r="A2" s="0" t="s">
        <v>326</v>
      </c>
      <c r="B2" s="0" t="s">
        <v>327</v>
      </c>
      <c r="C2" s="0" t="s">
        <v>328</v>
      </c>
      <c r="D2" s="9" t="s">
        <v>329</v>
      </c>
    </row>
    <row r="3" customFormat="false" ht="12.8" hidden="false" customHeight="false" outlineLevel="0" collapsed="false">
      <c r="A3" s="0" t="s">
        <v>330</v>
      </c>
      <c r="B3" s="0" t="s">
        <v>331</v>
      </c>
      <c r="C3" s="0" t="s">
        <v>332</v>
      </c>
      <c r="D3" s="9" t="s">
        <v>333</v>
      </c>
    </row>
    <row r="4" customFormat="false" ht="12.8" hidden="false" customHeight="false" outlineLevel="0" collapsed="false">
      <c r="A4" s="0" t="s">
        <v>330</v>
      </c>
      <c r="B4" s="0" t="s">
        <v>334</v>
      </c>
      <c r="C4" s="0" t="s">
        <v>335</v>
      </c>
      <c r="D4" s="9" t="s">
        <v>336</v>
      </c>
    </row>
    <row r="5" customFormat="false" ht="12.8" hidden="false" customHeight="false" outlineLevel="0" collapsed="false">
      <c r="A5" s="0" t="s">
        <v>337</v>
      </c>
      <c r="B5" s="0" t="s">
        <v>338</v>
      </c>
      <c r="C5" s="0" t="s">
        <v>339</v>
      </c>
      <c r="D5" s="9" t="s">
        <v>340</v>
      </c>
    </row>
    <row r="6" customFormat="false" ht="12.8" hidden="false" customHeight="false" outlineLevel="0" collapsed="false">
      <c r="A6" s="0" t="s">
        <v>337</v>
      </c>
      <c r="B6" s="0" t="s">
        <v>341</v>
      </c>
      <c r="C6" s="0" t="s">
        <v>342</v>
      </c>
      <c r="D6" s="9" t="s">
        <v>343</v>
      </c>
    </row>
    <row r="9" customFormat="false" ht="12.8" hidden="false" customHeight="false" outlineLevel="0" collapsed="false">
      <c r="A9" s="0" t="s">
        <v>344</v>
      </c>
    </row>
    <row r="10" customFormat="false" ht="12.8" hidden="false" customHeight="false" outlineLevel="0" collapsed="false">
      <c r="B10" s="0" t="s">
        <v>345</v>
      </c>
      <c r="C10" s="0" t="s">
        <v>346</v>
      </c>
      <c r="D10" s="9" t="s">
        <v>347</v>
      </c>
    </row>
    <row r="11" customFormat="false" ht="12.8" hidden="false" customHeight="false" outlineLevel="0" collapsed="false">
      <c r="B11" s="0" t="s">
        <v>348</v>
      </c>
      <c r="C11" s="0" t="s">
        <v>349</v>
      </c>
      <c r="D11" s="9" t="s">
        <v>350</v>
      </c>
    </row>
    <row r="12" customFormat="false" ht="12.8" hidden="false" customHeight="false" outlineLevel="0" collapsed="false">
      <c r="B12" s="0" t="s">
        <v>351</v>
      </c>
      <c r="C12" s="0" t="s">
        <v>352</v>
      </c>
      <c r="D12" s="9" t="s">
        <v>353</v>
      </c>
      <c r="E12" s="0" t="s">
        <v>354</v>
      </c>
    </row>
  </sheetData>
  <hyperlinks>
    <hyperlink ref="D2" r:id="rId1" display="https://at.rs-online.com/web/p/smd-widerstande/0566058/"/>
    <hyperlink ref="D3" r:id="rId2" display="https://at.rs-online.com/web/p/smd-widerstande/6790358/"/>
    <hyperlink ref="D4" r:id="rId3" display="https://at.rs-online.com/web/p/smd-widerstande/6790500/"/>
    <hyperlink ref="D5" r:id="rId4" display="https://at.rs-online.com/web/p/mosfet/8123120/"/>
    <hyperlink ref="D6" r:id="rId5" display="https://at.rs-online.com/web/p/gleichrichterdioden-und-schottky-dioden/0508933/"/>
    <hyperlink ref="D10" r:id="rId6" display="https://at.rs-online.com/web/p/suppressordioden-tvs/7103535/"/>
    <hyperlink ref="D11" r:id="rId7" display="https://at.rs-online.com/web/p/suppressordioden-tvs/8193737/"/>
    <hyperlink ref="D12" r:id="rId8" display="https://at.rs-online.com/web/p/suppressordioden-tvs/822860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3531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/>
  <dcterms:modified xsi:type="dcterms:W3CDTF">2021-05-10T09:11:25Z</dcterms:modified>
  <cp:revision>169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