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Segmento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<sst xmlns="http://schemas.openxmlformats.org/spreadsheetml/2006/main" count="1513" uniqueCount="1066">
  <si>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</si>
  <si>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</si>
  <si>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</si>
  <si>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</si>
  <si>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</si>
  <si>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</si>
  <si>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</si>
  <si>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</si>
  <si>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</si>
  <si>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</si>
  <si>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</si>
  <si>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Sem(perc)</t>
  </si>
  <si>
    <t>Valor Inicial</t>
  </si>
  <si>
    <t>Qnt. Ações</t>
  </si>
  <si>
    <t>Variação</t>
  </si>
  <si>
    <t>Resultado</t>
  </si>
  <si>
    <t>Nome_da_Empresa</t>
  </si>
  <si>
    <t>Segmento</t>
  </si>
  <si>
    <t>Idade</t>
  </si>
  <si>
    <t>Cat_Idade</t>
  </si>
  <si>
    <t>Varição Mês( Perc.)</t>
  </si>
  <si>
    <t>RESULTADO</t>
  </si>
  <si>
    <t>Var. Ano (Perc.)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</si>
  <si>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</si>
  <si>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</si>
  <si>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</si>
  <si>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</si>
  <si>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</si>
  <si>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</si>
  <si>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</si>
  <si>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</si>
  <si>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</si>
  <si>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</si>
  <si>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</si>
  <si>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</si>
  <si>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</si>
  <si>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</si>
  <si>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</si>
  <si>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</si>
  <si>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</si>
  <si>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</si>
  <si>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</si>
  <si>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</si>
  <si>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</si>
  <si>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</si>
  <si>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</si>
  <si>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</si>
  <si>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</si>
  <si>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</si>
  <si>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</si>
  <si>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</si>
  <si>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</si>
  <si>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</si>
  <si>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</si>
  <si>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</si>
  <si>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</si>
  <si>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</si>
  <si>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</si>
  <si>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</si>
  <si>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</si>
  <si>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</si>
  <si>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</si>
  <si>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</si>
  <si>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</si>
  <si>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</si>
  <si>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</si>
  <si>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</si>
  <si>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</si>
  <si>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</si>
  <si>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</si>
  <si>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</si>
  <si>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</si>
  <si>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</si>
  <si>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</si>
  <si>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</si>
  <si>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</si>
  <si>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</si>
  <si>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</si>
  <si>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</si>
  <si>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</si>
  <si>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</si>
  <si>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</si>
  <si>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</si>
  <si>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</si>
  <si>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</si>
  <si>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</si>
  <si>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</si>
  <si>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</si>
  <si>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</si>
  <si>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</si>
  <si>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</si>
  <si>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</si>
  <si>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</si>
  <si>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</si>
  <si>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</si>
  <si>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</si>
  <si>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</si>
  <si>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</si>
  <si>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</si>
  <si>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</si>
  <si>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</si>
  <si>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</si>
  <si>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</si>
  <si>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</si>
  <si>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</si>
  <si>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</si>
  <si>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</si>
  <si>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</si>
  <si>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</si>
  <si>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</si>
  <si>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</si>
  <si>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</si>
  <si>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</si>
  <si>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</si>
  <si>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</si>
  <si>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</si>
  <si>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</si>
  <si>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</si>
  <si>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</si>
  <si>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</si>
  <si>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</si>
  <si>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</si>
  <si>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</si>
  <si>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</si>
  <si>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</si>
  <si>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</si>
  <si>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</si>
  <si>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</si>
  <si>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</si>
  <si>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</si>
  <si>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</si>
  <si>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</si>
  <si>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</si>
  <si>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</si>
  <si>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</si>
  <si>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</si>
  <si>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</si>
  <si>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</si>
  <si>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</si>
  <si>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</si>
  <si>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</si>
  <si>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</si>
  <si>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</si>
  <si>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</si>
  <si>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</si>
  <si>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</si>
  <si>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</si>
  <si>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</si>
  <si>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</si>
  <si>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</si>
  <si>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</si>
  <si>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</si>
  <si>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</si>
  <si>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</si>
  <si>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</si>
  <si>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</si>
  <si>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</si>
  <si>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</si>
  <si>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</si>
  <si>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</si>
  <si>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</si>
  <si>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</si>
  <si>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</si>
  <si>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</si>
  <si>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</si>
  <si>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</si>
  <si>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</si>
  <si>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</si>
  <si>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</si>
  <si>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</si>
  <si>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</si>
  <si>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</si>
  <si>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</si>
  <si>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</si>
  <si>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</si>
  <si>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</si>
  <si>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</si>
  <si>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</si>
  <si>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</si>
  <si>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</si>
  <si>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</si>
  <si>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</si>
  <si>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</si>
  <si>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</si>
  <si>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Ano de Fundação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</si>
  <si>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</si>
  <si>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</si>
  <si>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</si>
  <si>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</si>
  <si>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</si>
  <si>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</si>
  <si>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</si>
  <si>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</si>
  <si>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</si>
  <si>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</si>
  <si>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</si>
  <si>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</si>
  <si>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</si>
  <si>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</si>
  <si>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Varejo Imobiliário</t>
  </si>
  <si>
    <t>Itaú Unibanco</t>
  </si>
  <si>
    <t>Financeiro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</si>
  <si>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</si>
  <si>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</si>
  <si>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</si>
  <si>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</si>
  <si>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</si>
  <si>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</si>
  <si>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</si>
  <si>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</si>
  <si>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</si>
  <si>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</si>
  <si>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</si>
  <si>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</si>
  <si>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Petroquímica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</si>
  <si>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</si>
  <si>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</si>
  <si>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</si>
  <si>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</si>
  <si>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</si>
  <si>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</si>
  <si>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</si>
  <si>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</si>
  <si>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</si>
  <si>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</si>
  <si>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</si>
  <si>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</si>
  <si>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</si>
  <si>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</si>
  <si>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</si>
  <si>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Meios de Pagamento</t>
  </si>
  <si>
    <t>Dexco</t>
  </si>
  <si>
    <t>Indústria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</si>
  <si>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</si>
  <si>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</si>
  <si>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</si>
  <si>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</si>
  <si>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</si>
  <si>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</si>
  <si>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</si>
  <si>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</si>
  <si>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</si>
  <si>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</si>
  <si>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</si>
  <si>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</si>
  <si>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</si>
  <si>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</si>
  <si>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</si>
  <si>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</si>
  <si>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</si>
  <si>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</si>
  <si>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</si>
  <si>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</si>
  <si>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</si>
  <si>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</si>
  <si>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</si>
  <si>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</si>
  <si>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</si>
  <si>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</si>
  <si>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</si>
  <si>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</si>
  <si>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</si>
  <si>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</si>
  <si>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</si>
  <si>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</si>
  <si>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</si>
  <si>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</si>
  <si>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Serviços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</si>
  <si>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</si>
  <si>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</si>
  <si>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</si>
  <si>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</si>
  <si>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</si>
  <si>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</si>
  <si>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</si>
  <si>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</si>
  <si>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</si>
  <si>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</si>
  <si>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</si>
  <si>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</si>
  <si>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</si>
  <si>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</si>
  <si>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</si>
  <si>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</si>
  <si>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</si>
  <si>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</si>
  <si>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</si>
  <si>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</si>
  <si>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</si>
  <si>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</si>
  <si>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</si>
  <si>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</si>
  <si>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</si>
  <si>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Açúcar e Álcool</t>
  </si>
  <si>
    <t>Hapvida</t>
  </si>
  <si>
    <t>Lojas Renner</t>
  </si>
  <si>
    <t>Vare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</si>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</sst>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165" xfId="0" applyAlignment="1" applyFont="1" applyNumberFormat="1">
      <alignment readingOrder="0" vertical="bottom"/>
    </xf>
    <xf borderId="0" fillId="4" fontId="1" numFmtId="165" xfId="0" applyAlignment="1" applyFill="1" applyFont="1" applyNumberFormat="1">
      <alignment readingOrder="0" vertical="bottom"/>
    </xf>
    <xf borderId="0" fillId="5" fontId="4" numFmtId="0" xfId="0" applyAlignment="1" applyFill="1" applyFont="1">
      <alignment vertical="bottom"/>
    </xf>
    <xf borderId="0" fillId="5" fontId="4" numFmtId="14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5" fontId="4" numFmtId="164" xfId="0" applyAlignment="1" applyFont="1" applyNumberFormat="1">
      <alignment horizontal="right" vertical="bottom"/>
    </xf>
    <xf borderId="0" fillId="5" fontId="4" numFmtId="165" xfId="0" applyAlignment="1" applyFont="1" applyNumberFormat="1">
      <alignment horizontal="right" vertical="bottom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6" fontId="4" numFmtId="14" xfId="0" applyAlignment="1" applyFont="1" applyNumberFormat="1">
      <alignment horizontal="right" vertical="bottom"/>
    </xf>
    <xf borderId="0" fillId="6" fontId="4" numFmtId="0" xfId="0" applyAlignment="1" applyFont="1">
      <alignment horizontal="right" vertical="bottom"/>
    </xf>
    <xf borderId="0" fillId="6" fontId="5" numFmtId="0" xfId="0" applyAlignment="1" applyFont="1">
      <alignment vertical="bottom"/>
    </xf>
    <xf borderId="0" fillId="6" fontId="5" numFmtId="164" xfId="0" applyAlignment="1" applyFont="1" applyNumberFormat="1">
      <alignment vertical="bottom"/>
    </xf>
    <xf borderId="0" fillId="6" fontId="5" numFmtId="165" xfId="0" applyAlignment="1" applyFont="1" applyNumberFormat="1">
      <alignment vertical="bottom"/>
    </xf>
    <xf borderId="0" fillId="5" fontId="5" numFmtId="0" xfId="0" applyAlignment="1" applyFont="1">
      <alignment vertical="bottom"/>
    </xf>
    <xf borderId="0" fillId="5" fontId="5" numFmtId="164" xfId="0" applyAlignment="1" applyFont="1" applyNumberFormat="1">
      <alignment vertical="bottom"/>
    </xf>
    <xf borderId="0" fillId="5" fontId="5" numFmtId="165" xfId="0" applyAlignment="1" applyFont="1" applyNumberFormat="1">
      <alignment vertical="bottom"/>
    </xf>
    <xf borderId="1" fillId="7" fontId="3" numFmtId="0" xfId="0" applyAlignment="1" applyBorder="1" applyFill="1" applyFont="1">
      <alignment horizontal="center" readingOrder="0" shrinkToFit="0" vertical="bottom" wrapText="1"/>
    </xf>
    <xf borderId="2" fillId="7" fontId="3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left" shrinkToFit="0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3.75"/>
    <col customWidth="1" min="13" max="13" width="11.5"/>
    <col customWidth="1" min="14" max="14" width="16.63"/>
    <col customWidth="1" min="15" max="15" width="16.38"/>
    <col customWidth="1" min="17" max="17" width="17.0"/>
    <col customWidth="1" min="21" max="21" width="17.75"/>
    <col customWidth="1" min="22" max="22" width="11.13"/>
    <col customWidth="1" min="23" max="2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7" t="s">
        <v>20</v>
      </c>
      <c r="V1" s="8" t="s">
        <v>12</v>
      </c>
      <c r="W1" s="9" t="s">
        <v>14</v>
      </c>
      <c r="X1" s="9" t="s">
        <v>21</v>
      </c>
      <c r="Y1" s="10" t="s">
        <v>22</v>
      </c>
      <c r="Z1" s="10" t="s">
        <v>12</v>
      </c>
      <c r="AA1" s="10" t="s">
        <v>14</v>
      </c>
      <c r="AB1" s="10" t="s">
        <v>15</v>
      </c>
    </row>
    <row r="2">
      <c r="A2" s="11" t="s">
        <v>23</v>
      </c>
      <c r="B2" s="12">
        <v>45317.0</v>
      </c>
      <c r="C2" s="13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1" t="s">
        <v>24</v>
      </c>
      <c r="L2" s="13">
        <f t="shared" ref="L2:L82" si="1">E2/100</f>
        <v>0.1176</v>
      </c>
      <c r="M2" s="14">
        <f t="shared" ref="M2:M82" si="2">C2/(1+L2)</f>
        <v>8.50035791</v>
      </c>
      <c r="N2" s="15">
        <f>VLOOKUP(A2,Total_de_acoes!A:B,2,0)</f>
        <v>515117391</v>
      </c>
      <c r="O2" s="15">
        <f t="shared" ref="O2:O82" si="3">(C2-M2)*N2</f>
        <v>514933025.4</v>
      </c>
      <c r="P2" s="16" t="str">
        <f t="shared" ref="P2:P82" si="4">IF(O2&gt;0,"Subiu",IF(O2&lt;0,"Desceu","Estável"))</f>
        <v>Subiu</v>
      </c>
      <c r="Q2" s="16" t="str">
        <f>VLOOKUP(A2,Ticker!A:B,2,0)</f>
        <v>Usiminas</v>
      </c>
      <c r="R2" s="16" t="str">
        <f>VLOOKUP(Q2,Segmento!A:D,2,0)</f>
        <v>Siderurgia</v>
      </c>
      <c r="S2" s="16">
        <f>VLOOKUP(Q2,Segmento!A:D,4,0)</f>
        <v>68</v>
      </c>
      <c r="T2" s="16" t="str">
        <f t="shared" ref="T2:T82" si="5">IF(S2&gt;50,"Acima de 50",IF(S2&lt;50,"Abaixo de 50","50 anos"))</f>
        <v>Acima de 50</v>
      </c>
      <c r="U2" s="13">
        <f t="shared" ref="U2:U82" si="6">F2/100</f>
        <v>0.0226</v>
      </c>
      <c r="V2" s="14">
        <f t="shared" ref="V2:V82" si="7">C2/(1+U2)</f>
        <v>9.290044983</v>
      </c>
      <c r="W2" s="15">
        <f t="shared" ref="W2:W82" si="8">(C2-V2)*N2</f>
        <v>108151480.4</v>
      </c>
      <c r="X2" s="15" t="str">
        <f t="shared" ref="X2:X82" si="9">IF(W2&gt;0,"Subiu","Desceu")</f>
        <v>Subiu</v>
      </c>
      <c r="Y2" s="15">
        <f t="shared" ref="Y2:Y82" si="10">G2/100</f>
        <v>0.0226</v>
      </c>
      <c r="Z2" s="15">
        <f t="shared" ref="Z2:Z82" si="11">C2/(1+Y2)</f>
        <v>9.290044983</v>
      </c>
      <c r="AA2" s="15">
        <f t="shared" ref="AA2:AA82" si="12">(C2-Z2)*N2</f>
        <v>108151480.4</v>
      </c>
      <c r="AB2" s="15" t="str">
        <f t="shared" ref="AB2:AB82" si="13">IF(AA2&gt;0,"Subiu",IF(AA2&lt;0,"Desceu","Estável"))</f>
        <v>Subiu</v>
      </c>
    </row>
    <row r="3">
      <c r="A3" s="17" t="s">
        <v>25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7" t="s">
        <v>26</v>
      </c>
      <c r="L3" s="13">
        <f t="shared" si="1"/>
        <v>0.024</v>
      </c>
      <c r="M3" s="14">
        <f t="shared" si="2"/>
        <v>6.66015625</v>
      </c>
      <c r="N3" s="15">
        <f>VLOOKUP(A3,Total_de_acoes!A:B,2,0)</f>
        <v>1110559345</v>
      </c>
      <c r="O3" s="15">
        <f t="shared" si="3"/>
        <v>177515970.3</v>
      </c>
      <c r="P3" s="16" t="str">
        <f t="shared" si="4"/>
        <v>Subiu</v>
      </c>
      <c r="Q3" s="16" t="str">
        <f>VLOOKUP(A3,Ticker!A:B,2,0)</f>
        <v>CSN Mineração</v>
      </c>
      <c r="R3" s="16" t="str">
        <f>VLOOKUP(Q3,Segmento!A:D,2,0)</f>
        <v>Mineração</v>
      </c>
      <c r="S3" s="16">
        <f>VLOOKUP(Q3,Segmento!A:D,4,0)</f>
        <v>83</v>
      </c>
      <c r="T3" s="16" t="str">
        <f t="shared" si="5"/>
        <v>Acima de 50</v>
      </c>
      <c r="U3" s="13">
        <f t="shared" si="6"/>
        <v>-0.1211</v>
      </c>
      <c r="V3" s="14">
        <f t="shared" si="7"/>
        <v>7.759699625</v>
      </c>
      <c r="W3" s="15">
        <f t="shared" si="8"/>
        <v>-1043592200</v>
      </c>
      <c r="X3" s="15" t="str">
        <f t="shared" si="9"/>
        <v>Desceu</v>
      </c>
      <c r="Y3" s="15">
        <f t="shared" si="10"/>
        <v>-0.1211</v>
      </c>
      <c r="Z3" s="15">
        <f t="shared" si="11"/>
        <v>7.759699625</v>
      </c>
      <c r="AA3" s="15">
        <f t="shared" si="12"/>
        <v>-1043592200</v>
      </c>
      <c r="AB3" s="15" t="str">
        <f t="shared" si="13"/>
        <v>Desceu</v>
      </c>
    </row>
    <row r="4">
      <c r="A4" s="11" t="s">
        <v>27</v>
      </c>
      <c r="B4" s="12">
        <v>45317.0</v>
      </c>
      <c r="C4" s="13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1" t="s">
        <v>28</v>
      </c>
      <c r="L4" s="13">
        <f t="shared" si="1"/>
        <v>0.0773</v>
      </c>
      <c r="M4" s="14">
        <f t="shared" si="2"/>
        <v>38.94922491</v>
      </c>
      <c r="N4" s="15">
        <f>VLOOKUP(A4,Total_de_acoes!A:B,2,0)</f>
        <v>2379877655</v>
      </c>
      <c r="O4" s="15">
        <f t="shared" si="3"/>
        <v>7165276351</v>
      </c>
      <c r="P4" s="16" t="str">
        <f t="shared" si="4"/>
        <v>Subiu</v>
      </c>
      <c r="Q4" s="16" t="str">
        <f>VLOOKUP(A4,Ticker!A:B,2,0)</f>
        <v>Petrobras</v>
      </c>
      <c r="R4" s="16" t="str">
        <f>VLOOKUP(Q4,Segmento!A:D,2,0)</f>
        <v>Petróleo e Gás</v>
      </c>
      <c r="S4" s="16">
        <f>VLOOKUP(Q4,Segmento!A:D,4,0)</f>
        <v>71</v>
      </c>
      <c r="T4" s="16" t="str">
        <f t="shared" si="5"/>
        <v>Acima de 50</v>
      </c>
      <c r="U4" s="13">
        <f t="shared" si="6"/>
        <v>0.0764</v>
      </c>
      <c r="V4" s="14">
        <f t="shared" si="7"/>
        <v>38.98179116</v>
      </c>
      <c r="W4" s="15">
        <f t="shared" si="8"/>
        <v>7087772680</v>
      </c>
      <c r="X4" s="15" t="str">
        <f t="shared" si="9"/>
        <v>Subiu</v>
      </c>
      <c r="Y4" s="15">
        <f t="shared" si="10"/>
        <v>0.0764</v>
      </c>
      <c r="Z4" s="15">
        <f t="shared" si="11"/>
        <v>38.98179116</v>
      </c>
      <c r="AA4" s="15">
        <f t="shared" si="12"/>
        <v>7087772680</v>
      </c>
      <c r="AB4" s="15" t="str">
        <f t="shared" si="13"/>
        <v>Subiu</v>
      </c>
    </row>
    <row r="5">
      <c r="A5" s="17" t="s">
        <v>29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7" t="s">
        <v>30</v>
      </c>
      <c r="L5" s="13">
        <f t="shared" si="1"/>
        <v>0.0214</v>
      </c>
      <c r="M5" s="14">
        <f t="shared" si="2"/>
        <v>51.80144899</v>
      </c>
      <c r="N5" s="15">
        <f>VLOOKUP(A5,Total_de_acoes!A:B,2,0)</f>
        <v>683452836</v>
      </c>
      <c r="O5" s="15">
        <f t="shared" si="3"/>
        <v>757642330.6</v>
      </c>
      <c r="P5" s="16" t="str">
        <f t="shared" si="4"/>
        <v>Subiu</v>
      </c>
      <c r="Q5" s="16" t="str">
        <f>VLOOKUP(A5,Ticker!A:B,2,0)</f>
        <v>Suzano</v>
      </c>
      <c r="R5" s="16" t="str">
        <f>VLOOKUP(Q5,Segmento!A:D,2,0)</f>
        <v>Papel e Celulose</v>
      </c>
      <c r="S5" s="16">
        <f>VLOOKUP(Q5,Segmento!A:D,4,0)</f>
        <v>100</v>
      </c>
      <c r="T5" s="16" t="str">
        <f t="shared" si="5"/>
        <v>Acima de 50</v>
      </c>
      <c r="U5" s="13">
        <f t="shared" si="6"/>
        <v>-0.0489</v>
      </c>
      <c r="V5" s="14">
        <f t="shared" si="7"/>
        <v>55.63032278</v>
      </c>
      <c r="W5" s="15">
        <f t="shared" si="8"/>
        <v>-1859212322</v>
      </c>
      <c r="X5" s="15" t="str">
        <f t="shared" si="9"/>
        <v>Desceu</v>
      </c>
      <c r="Y5" s="15">
        <f t="shared" si="10"/>
        <v>-0.0489</v>
      </c>
      <c r="Z5" s="15">
        <f t="shared" si="11"/>
        <v>55.63032278</v>
      </c>
      <c r="AA5" s="15">
        <f t="shared" si="12"/>
        <v>-1859212322</v>
      </c>
      <c r="AB5" s="15" t="str">
        <f t="shared" si="13"/>
        <v>Desceu</v>
      </c>
    </row>
    <row r="6">
      <c r="A6" s="11" t="s">
        <v>31</v>
      </c>
      <c r="B6" s="12">
        <v>45317.0</v>
      </c>
      <c r="C6" s="13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1" t="s">
        <v>32</v>
      </c>
      <c r="L6" s="13">
        <f t="shared" si="1"/>
        <v>0.0249</v>
      </c>
      <c r="M6" s="14">
        <f t="shared" si="2"/>
        <v>36.19865353</v>
      </c>
      <c r="N6" s="15">
        <f>VLOOKUP(A6,Total_de_acoes!A:B,2,0)</f>
        <v>187732538</v>
      </c>
      <c r="O6" s="15">
        <f t="shared" si="3"/>
        <v>169212061</v>
      </c>
      <c r="P6" s="16" t="str">
        <f t="shared" si="4"/>
        <v>Subiu</v>
      </c>
      <c r="Q6" s="16" t="str">
        <f>VLOOKUP(A6,Ticker!A:B,2,0)</f>
        <v>CPFL Energia</v>
      </c>
      <c r="R6" s="16" t="str">
        <f>VLOOKUP(Q6,Segmento!A:D,2,0)</f>
        <v>Energia</v>
      </c>
      <c r="S6" s="16">
        <f>VLOOKUP(Q6,Segmento!A:D,4,0)</f>
        <v>112</v>
      </c>
      <c r="T6" s="16" t="str">
        <f t="shared" si="5"/>
        <v>Acima de 50</v>
      </c>
      <c r="U6" s="13">
        <f t="shared" si="6"/>
        <v>-0.0366</v>
      </c>
      <c r="V6" s="14">
        <f t="shared" si="7"/>
        <v>38.50944571</v>
      </c>
      <c r="W6" s="15">
        <f t="shared" si="8"/>
        <v>-264598820.9</v>
      </c>
      <c r="X6" s="15" t="str">
        <f t="shared" si="9"/>
        <v>Desceu</v>
      </c>
      <c r="Y6" s="15">
        <f t="shared" si="10"/>
        <v>-0.0366</v>
      </c>
      <c r="Z6" s="15">
        <f t="shared" si="11"/>
        <v>38.50944571</v>
      </c>
      <c r="AA6" s="15">
        <f t="shared" si="12"/>
        <v>-264598820.9</v>
      </c>
      <c r="AB6" s="15" t="str">
        <f t="shared" si="13"/>
        <v>Desceu</v>
      </c>
    </row>
    <row r="7">
      <c r="A7" s="17" t="s">
        <v>33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7" t="s">
        <v>34</v>
      </c>
      <c r="L7" s="13">
        <f t="shared" si="1"/>
        <v>0.0242</v>
      </c>
      <c r="M7" s="14">
        <f t="shared" si="2"/>
        <v>44.61042765</v>
      </c>
      <c r="N7" s="15">
        <f>VLOOKUP(A7,Total_de_acoes!A:B,2,0)</f>
        <v>800010734</v>
      </c>
      <c r="O7" s="15">
        <f t="shared" si="3"/>
        <v>863669467.5</v>
      </c>
      <c r="P7" s="16" t="str">
        <f t="shared" si="4"/>
        <v>Subiu</v>
      </c>
      <c r="Q7" s="16" t="str">
        <f>VLOOKUP(A7,Ticker!A:B,2,0)</f>
        <v>PetroRio</v>
      </c>
      <c r="R7" s="16" t="str">
        <f>VLOOKUP(Q7,Segmento!A:D,2,0)</f>
        <v>Petróleo e Gás</v>
      </c>
      <c r="S7" s="16">
        <f>VLOOKUP(Q7,Segmento!A:D,4,0)</f>
        <v>12</v>
      </c>
      <c r="T7" s="16" t="str">
        <f t="shared" si="5"/>
        <v>Abaixo de 50</v>
      </c>
      <c r="U7" s="13">
        <f t="shared" si="6"/>
        <v>-0.0078</v>
      </c>
      <c r="V7" s="14">
        <f t="shared" si="7"/>
        <v>46.04918363</v>
      </c>
      <c r="W7" s="15">
        <f t="shared" si="8"/>
        <v>-287350761.3</v>
      </c>
      <c r="X7" s="15" t="str">
        <f t="shared" si="9"/>
        <v>Desceu</v>
      </c>
      <c r="Y7" s="15">
        <f t="shared" si="10"/>
        <v>-0.0078</v>
      </c>
      <c r="Z7" s="15">
        <f t="shared" si="11"/>
        <v>46.04918363</v>
      </c>
      <c r="AA7" s="15">
        <f t="shared" si="12"/>
        <v>-287350761.3</v>
      </c>
      <c r="AB7" s="15" t="str">
        <f t="shared" si="13"/>
        <v>Desceu</v>
      </c>
    </row>
    <row r="8">
      <c r="A8" s="11" t="s">
        <v>35</v>
      </c>
      <c r="B8" s="12">
        <v>45317.0</v>
      </c>
      <c r="C8" s="13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1" t="s">
        <v>36</v>
      </c>
      <c r="L8" s="13">
        <f t="shared" si="1"/>
        <v>0.0647</v>
      </c>
      <c r="M8" s="14">
        <f t="shared" si="2"/>
        <v>37.53169907</v>
      </c>
      <c r="N8" s="15">
        <f>VLOOKUP(A8,Total_de_acoes!A:B,2,0)</f>
        <v>4566445852</v>
      </c>
      <c r="O8" s="15">
        <f t="shared" si="3"/>
        <v>11088704708</v>
      </c>
      <c r="P8" s="16" t="str">
        <f t="shared" si="4"/>
        <v>Subiu</v>
      </c>
      <c r="Q8" s="16" t="str">
        <f>VLOOKUP(A8,Ticker!A:B,2,0)</f>
        <v>Petrobras</v>
      </c>
      <c r="R8" s="16" t="str">
        <f>VLOOKUP(Q8,Segmento!A:D,2,0)</f>
        <v>Petróleo e Gás</v>
      </c>
      <c r="S8" s="16">
        <f>VLOOKUP(Q8,Segmento!A:D,4,0)</f>
        <v>71</v>
      </c>
      <c r="T8" s="16" t="str">
        <f t="shared" si="5"/>
        <v>Acima de 50</v>
      </c>
      <c r="U8" s="13">
        <f t="shared" si="6"/>
        <v>0.073</v>
      </c>
      <c r="V8" s="14">
        <f t="shared" si="7"/>
        <v>37.24137931</v>
      </c>
      <c r="W8" s="15">
        <f t="shared" si="8"/>
        <v>12414434171</v>
      </c>
      <c r="X8" s="15" t="str">
        <f t="shared" si="9"/>
        <v>Subiu</v>
      </c>
      <c r="Y8" s="15">
        <f t="shared" si="10"/>
        <v>0.073</v>
      </c>
      <c r="Z8" s="15">
        <f t="shared" si="11"/>
        <v>37.24137931</v>
      </c>
      <c r="AA8" s="15">
        <f t="shared" si="12"/>
        <v>12414434171</v>
      </c>
      <c r="AB8" s="15" t="str">
        <f t="shared" si="13"/>
        <v>Subiu</v>
      </c>
    </row>
    <row r="9">
      <c r="A9" s="17" t="s">
        <v>37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7" t="s">
        <v>38</v>
      </c>
      <c r="L9" s="13">
        <f t="shared" si="1"/>
        <v>0.0206</v>
      </c>
      <c r="M9" s="14">
        <f t="shared" si="2"/>
        <v>68.09719773</v>
      </c>
      <c r="N9" s="15">
        <f>VLOOKUP(A9,Total_de_acoes!A:B,2,0)</f>
        <v>4196924316</v>
      </c>
      <c r="O9" s="15">
        <f t="shared" si="3"/>
        <v>5887454971</v>
      </c>
      <c r="P9" s="16" t="str">
        <f t="shared" si="4"/>
        <v>Subiu</v>
      </c>
      <c r="Q9" s="16" t="str">
        <f>VLOOKUP(A9,Ticker!A:B,2,0)</f>
        <v>Vale</v>
      </c>
      <c r="R9" s="16" t="str">
        <f>VLOOKUP(Q9,Segmento!A:D,2,0)</f>
        <v>Mineração</v>
      </c>
      <c r="S9" s="16">
        <f>VLOOKUP(Q9,Segmento!A:D,4,0)</f>
        <v>80</v>
      </c>
      <c r="T9" s="16" t="str">
        <f t="shared" si="5"/>
        <v>Acima de 50</v>
      </c>
      <c r="U9" s="13">
        <f t="shared" si="6"/>
        <v>-0.0997</v>
      </c>
      <c r="V9" s="14">
        <f t="shared" si="7"/>
        <v>77.19649006</v>
      </c>
      <c r="W9" s="15">
        <f t="shared" si="8"/>
        <v>-32301586276</v>
      </c>
      <c r="X9" s="15" t="str">
        <f t="shared" si="9"/>
        <v>Desceu</v>
      </c>
      <c r="Y9" s="15">
        <f t="shared" si="10"/>
        <v>-0.0997</v>
      </c>
      <c r="Z9" s="15">
        <f t="shared" si="11"/>
        <v>77.19649006</v>
      </c>
      <c r="AA9" s="15">
        <f t="shared" si="12"/>
        <v>-32301586276</v>
      </c>
      <c r="AB9" s="15" t="str">
        <f t="shared" si="13"/>
        <v>Desceu</v>
      </c>
    </row>
    <row r="10">
      <c r="A10" s="11" t="s">
        <v>39</v>
      </c>
      <c r="B10" s="12">
        <v>45317.0</v>
      </c>
      <c r="C10" s="13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1" t="s">
        <v>40</v>
      </c>
      <c r="L10" s="13">
        <f t="shared" si="1"/>
        <v>0.0203</v>
      </c>
      <c r="M10" s="14">
        <f t="shared" si="2"/>
        <v>27.62912869</v>
      </c>
      <c r="N10" s="15">
        <f>VLOOKUP(A10,Total_de_acoes!A:B,2,0)</f>
        <v>268505432</v>
      </c>
      <c r="O10" s="15">
        <f t="shared" si="3"/>
        <v>150596994</v>
      </c>
      <c r="P10" s="16" t="str">
        <f t="shared" si="4"/>
        <v>Subiu</v>
      </c>
      <c r="Q10" s="16" t="str">
        <f>VLOOKUP(A10,Ticker!A:B,2,0)</f>
        <v>Multiplan</v>
      </c>
      <c r="R10" s="16" t="str">
        <f>VLOOKUP(Q10,Segmento!A:D,2,0)</f>
        <v>Varejo Imobiliário</v>
      </c>
      <c r="S10" s="16">
        <f>VLOOKUP(Q10,Segmento!A:D,4,0)</f>
        <v>48</v>
      </c>
      <c r="T10" s="16" t="str">
        <f t="shared" si="5"/>
        <v>Abaixo de 50</v>
      </c>
      <c r="U10" s="13">
        <f t="shared" si="6"/>
        <v>-0.0081</v>
      </c>
      <c r="V10" s="14">
        <f t="shared" si="7"/>
        <v>28.42020365</v>
      </c>
      <c r="W10" s="15">
        <f t="shared" si="8"/>
        <v>-61810930.37</v>
      </c>
      <c r="X10" s="15" t="str">
        <f t="shared" si="9"/>
        <v>Desceu</v>
      </c>
      <c r="Y10" s="15">
        <f t="shared" si="10"/>
        <v>-0.0081</v>
      </c>
      <c r="Z10" s="15">
        <f t="shared" si="11"/>
        <v>28.42020365</v>
      </c>
      <c r="AA10" s="15">
        <f t="shared" si="12"/>
        <v>-61810930.37</v>
      </c>
      <c r="AB10" s="15" t="str">
        <f t="shared" si="13"/>
        <v>Desceu</v>
      </c>
    </row>
    <row r="11">
      <c r="A11" s="17" t="s">
        <v>41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7" t="s">
        <v>42</v>
      </c>
      <c r="L11" s="13">
        <f t="shared" si="1"/>
        <v>-0.0039</v>
      </c>
      <c r="M11" s="14">
        <f t="shared" si="2"/>
        <v>32.93845999</v>
      </c>
      <c r="N11" s="15">
        <f>VLOOKUP(A11,Total_de_acoes!A:B,2,0)</f>
        <v>4801593832</v>
      </c>
      <c r="O11" s="15">
        <f t="shared" si="3"/>
        <v>-616812714.7</v>
      </c>
      <c r="P11" s="16" t="str">
        <f t="shared" si="4"/>
        <v>Desceu</v>
      </c>
      <c r="Q11" s="16" t="str">
        <f>VLOOKUP(A11,Ticker!A:B,2,0)</f>
        <v>Itaú Unibanco</v>
      </c>
      <c r="R11" s="16" t="str">
        <f>VLOOKUP(Q11,Segmento!A:D,2,0)</f>
        <v>Financeiro</v>
      </c>
      <c r="S11" s="16">
        <f>VLOOKUP(Q11,Segmento!A:D,4,0)</f>
        <v>16</v>
      </c>
      <c r="T11" s="16" t="str">
        <f t="shared" si="5"/>
        <v>Abaixo de 50</v>
      </c>
      <c r="U11" s="13">
        <f t="shared" si="6"/>
        <v>-0.0336</v>
      </c>
      <c r="V11" s="14">
        <f t="shared" si="7"/>
        <v>33.95074503</v>
      </c>
      <c r="W11" s="15">
        <f t="shared" si="8"/>
        <v>-5477394315</v>
      </c>
      <c r="X11" s="15" t="str">
        <f t="shared" si="9"/>
        <v>Desceu</v>
      </c>
      <c r="Y11" s="15">
        <f t="shared" si="10"/>
        <v>-0.0336</v>
      </c>
      <c r="Z11" s="15">
        <f t="shared" si="11"/>
        <v>33.95074503</v>
      </c>
      <c r="AA11" s="15">
        <f t="shared" si="12"/>
        <v>-5477394315</v>
      </c>
      <c r="AB11" s="15" t="str">
        <f t="shared" si="13"/>
        <v>Desceu</v>
      </c>
    </row>
    <row r="12">
      <c r="A12" s="11" t="s">
        <v>43</v>
      </c>
      <c r="B12" s="12">
        <v>45317.0</v>
      </c>
      <c r="C12" s="13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1" t="s">
        <v>44</v>
      </c>
      <c r="L12" s="13">
        <f t="shared" si="1"/>
        <v>0.0341</v>
      </c>
      <c r="M12" s="14">
        <f t="shared" si="2"/>
        <v>26.65119428</v>
      </c>
      <c r="N12" s="15">
        <f>VLOOKUP(A12,Total_de_acoes!A:B,2,0)</f>
        <v>1168230366</v>
      </c>
      <c r="O12" s="15">
        <f t="shared" si="3"/>
        <v>1061694444</v>
      </c>
      <c r="P12" s="16" t="str">
        <f t="shared" si="4"/>
        <v>Subiu</v>
      </c>
      <c r="Q12" s="16" t="str">
        <f>VLOOKUP(A12,Ticker!A:B,2,0)</f>
        <v>Rede D'Or</v>
      </c>
      <c r="R12" s="16" t="str">
        <f>VLOOKUP(Q12,Segmento!A:D,2,0)</f>
        <v>Saúde</v>
      </c>
      <c r="S12" s="16">
        <f>VLOOKUP(Q12,Segmento!A:D,4,0)</f>
        <v>45</v>
      </c>
      <c r="T12" s="16" t="str">
        <f t="shared" si="5"/>
        <v>Abaixo de 50</v>
      </c>
      <c r="U12" s="13">
        <f t="shared" si="6"/>
        <v>-0.0417</v>
      </c>
      <c r="V12" s="14">
        <f t="shared" si="7"/>
        <v>28.75926119</v>
      </c>
      <c r="W12" s="15">
        <f t="shared" si="8"/>
        <v>-1401013341</v>
      </c>
      <c r="X12" s="15" t="str">
        <f t="shared" si="9"/>
        <v>Desceu</v>
      </c>
      <c r="Y12" s="15">
        <f t="shared" si="10"/>
        <v>-0.0417</v>
      </c>
      <c r="Z12" s="15">
        <f t="shared" si="11"/>
        <v>28.75926119</v>
      </c>
      <c r="AA12" s="15">
        <f t="shared" si="12"/>
        <v>-1401013341</v>
      </c>
      <c r="AB12" s="15" t="str">
        <f t="shared" si="13"/>
        <v>Desceu</v>
      </c>
    </row>
    <row r="13">
      <c r="A13" s="17" t="s">
        <v>45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7" t="s">
        <v>46</v>
      </c>
      <c r="L13" s="13">
        <f t="shared" si="1"/>
        <v>0.051</v>
      </c>
      <c r="M13" s="14">
        <f t="shared" si="2"/>
        <v>17.64985728</v>
      </c>
      <c r="N13" s="15">
        <f>VLOOKUP(A13,Total_de_acoes!A:B,2,0)</f>
        <v>265877867</v>
      </c>
      <c r="O13" s="15">
        <f t="shared" si="3"/>
        <v>239328026.7</v>
      </c>
      <c r="P13" s="16" t="str">
        <f t="shared" si="4"/>
        <v>Subiu</v>
      </c>
      <c r="Q13" s="16" t="str">
        <f>VLOOKUP(A13,Ticker!A:B,2,0)</f>
        <v>Braskem</v>
      </c>
      <c r="R13" s="16" t="str">
        <f>VLOOKUP(Q13,Segmento!A:D,2,0)</f>
        <v>Química</v>
      </c>
      <c r="S13" s="16">
        <f>VLOOKUP(Q13,Segmento!A:D,4,0)</f>
        <v>20</v>
      </c>
      <c r="T13" s="16" t="str">
        <f t="shared" si="5"/>
        <v>Abaixo de 50</v>
      </c>
      <c r="U13" s="13">
        <f t="shared" si="6"/>
        <v>-0.1514</v>
      </c>
      <c r="V13" s="14">
        <f t="shared" si="7"/>
        <v>21.85953335</v>
      </c>
      <c r="W13" s="15">
        <f t="shared" si="8"/>
        <v>-879931667.6</v>
      </c>
      <c r="X13" s="15" t="str">
        <f t="shared" si="9"/>
        <v>Desceu</v>
      </c>
      <c r="Y13" s="15">
        <f t="shared" si="10"/>
        <v>-0.1514</v>
      </c>
      <c r="Z13" s="15">
        <f t="shared" si="11"/>
        <v>21.85953335</v>
      </c>
      <c r="AA13" s="15">
        <f t="shared" si="12"/>
        <v>-879931667.6</v>
      </c>
      <c r="AB13" s="15" t="str">
        <f t="shared" si="13"/>
        <v>Desceu</v>
      </c>
    </row>
    <row r="14">
      <c r="A14" s="11" t="s">
        <v>47</v>
      </c>
      <c r="B14" s="12">
        <v>45317.0</v>
      </c>
      <c r="C14" s="13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1" t="s">
        <v>48</v>
      </c>
      <c r="L14" s="13">
        <f t="shared" si="1"/>
        <v>0.0885</v>
      </c>
      <c r="M14" s="14">
        <f t="shared" si="2"/>
        <v>13.10978411</v>
      </c>
      <c r="N14" s="15">
        <f>VLOOKUP(A14,Total_de_acoes!A:B,2,0)</f>
        <v>327593725</v>
      </c>
      <c r="O14" s="15">
        <f t="shared" si="3"/>
        <v>380079446.3</v>
      </c>
      <c r="P14" s="16" t="str">
        <f t="shared" si="4"/>
        <v>Subiu</v>
      </c>
      <c r="Q14" s="16" t="str">
        <f>VLOOKUP(A14,Ticker!A:B,2,0)</f>
        <v>Azul</v>
      </c>
      <c r="R14" s="16" t="str">
        <f>VLOOKUP(Q14,Segmento!A:D,2,0)</f>
        <v>Transporte Aéreo</v>
      </c>
      <c r="S14" s="16">
        <f>VLOOKUP(Q14,Segmento!A:D,4,0)</f>
        <v>16</v>
      </c>
      <c r="T14" s="16" t="str">
        <f t="shared" si="5"/>
        <v>Abaixo de 50</v>
      </c>
      <c r="U14" s="13">
        <f t="shared" si="6"/>
        <v>-0.1087</v>
      </c>
      <c r="V14" s="14">
        <f t="shared" si="7"/>
        <v>16.010322</v>
      </c>
      <c r="W14" s="15">
        <f t="shared" si="8"/>
        <v>-570118567.2</v>
      </c>
      <c r="X14" s="15" t="str">
        <f t="shared" si="9"/>
        <v>Desceu</v>
      </c>
      <c r="Y14" s="15">
        <f t="shared" si="10"/>
        <v>-0.1087</v>
      </c>
      <c r="Z14" s="15">
        <f t="shared" si="11"/>
        <v>16.010322</v>
      </c>
      <c r="AA14" s="15">
        <f t="shared" si="12"/>
        <v>-570118567.2</v>
      </c>
      <c r="AB14" s="15" t="str">
        <f t="shared" si="13"/>
        <v>Desceu</v>
      </c>
    </row>
    <row r="15">
      <c r="A15" s="17" t="s">
        <v>49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7" t="s">
        <v>50</v>
      </c>
      <c r="L15" s="13">
        <f t="shared" si="1"/>
        <v>-0.0271</v>
      </c>
      <c r="M15" s="14">
        <f t="shared" si="2"/>
        <v>29.55082742</v>
      </c>
      <c r="N15" s="15">
        <f>VLOOKUP(A15,Total_de_acoes!A:B,2,0)</f>
        <v>235665566</v>
      </c>
      <c r="O15" s="15">
        <f t="shared" si="3"/>
        <v>-188727447.9</v>
      </c>
      <c r="P15" s="16" t="str">
        <f t="shared" si="4"/>
        <v>Desceu</v>
      </c>
      <c r="Q15" s="16" t="str">
        <f>VLOOKUP(A15,Ticker!A:B,2,0)</f>
        <v>3R Petroleum</v>
      </c>
      <c r="R15" s="16" t="str">
        <f>VLOOKUP(Q15,Segmento!A:D,2,0)</f>
        <v>Petróleo e Gás</v>
      </c>
      <c r="S15" s="16">
        <f>VLOOKUP(Q15,Segmento!A:D,4,0)</f>
        <v>10</v>
      </c>
      <c r="T15" s="16" t="str">
        <f t="shared" si="5"/>
        <v>Abaixo de 50</v>
      </c>
      <c r="U15" s="13">
        <f t="shared" si="6"/>
        <v>0.094</v>
      </c>
      <c r="V15" s="14">
        <f t="shared" si="7"/>
        <v>26.2797075</v>
      </c>
      <c r="W15" s="15">
        <f t="shared" si="8"/>
        <v>582162881.3</v>
      </c>
      <c r="X15" s="15" t="str">
        <f t="shared" si="9"/>
        <v>Subiu</v>
      </c>
      <c r="Y15" s="15">
        <f t="shared" si="10"/>
        <v>0.094</v>
      </c>
      <c r="Z15" s="15">
        <f t="shared" si="11"/>
        <v>26.2797075</v>
      </c>
      <c r="AA15" s="15">
        <f t="shared" si="12"/>
        <v>582162881.3</v>
      </c>
      <c r="AB15" s="15" t="str">
        <f t="shared" si="13"/>
        <v>Subiu</v>
      </c>
    </row>
    <row r="16">
      <c r="A16" s="11" t="s">
        <v>51</v>
      </c>
      <c r="B16" s="12">
        <v>45317.0</v>
      </c>
      <c r="C16" s="13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1" t="s">
        <v>52</v>
      </c>
      <c r="L16" s="13">
        <f t="shared" si="1"/>
        <v>0.0276</v>
      </c>
      <c r="M16" s="14">
        <f t="shared" si="2"/>
        <v>34.37135072</v>
      </c>
      <c r="N16" s="15">
        <f>VLOOKUP(A16,Total_de_acoes!A:B,2,0)</f>
        <v>1095587251</v>
      </c>
      <c r="O16" s="15">
        <f t="shared" si="3"/>
        <v>1039328057</v>
      </c>
      <c r="P16" s="16" t="str">
        <f t="shared" si="4"/>
        <v>Subiu</v>
      </c>
      <c r="Q16" s="16" t="str">
        <f>VLOOKUP(A16,Ticker!A:B,2,0)</f>
        <v>Equatorial Energia</v>
      </c>
      <c r="R16" s="16" t="str">
        <f>VLOOKUP(Q16,Segmento!A:D,2,0)</f>
        <v>Energia</v>
      </c>
      <c r="S16" s="16">
        <f>VLOOKUP(Q16,Segmento!A:D,4,0)</f>
        <v>23</v>
      </c>
      <c r="T16" s="16" t="str">
        <f t="shared" si="5"/>
        <v>Abaixo de 50</v>
      </c>
      <c r="U16" s="13">
        <f t="shared" si="6"/>
        <v>-0.0112</v>
      </c>
      <c r="V16" s="14">
        <f t="shared" si="7"/>
        <v>35.72006472</v>
      </c>
      <c r="W16" s="15">
        <f t="shared" si="8"/>
        <v>-438305812.2</v>
      </c>
      <c r="X16" s="15" t="str">
        <f t="shared" si="9"/>
        <v>Desceu</v>
      </c>
      <c r="Y16" s="15">
        <f t="shared" si="10"/>
        <v>-0.0112</v>
      </c>
      <c r="Z16" s="15">
        <f t="shared" si="11"/>
        <v>35.72006472</v>
      </c>
      <c r="AA16" s="15">
        <f t="shared" si="12"/>
        <v>-438305812.2</v>
      </c>
      <c r="AB16" s="15" t="str">
        <f t="shared" si="13"/>
        <v>Desceu</v>
      </c>
    </row>
    <row r="17">
      <c r="A17" s="17" t="s">
        <v>53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7" t="s">
        <v>54</v>
      </c>
      <c r="L17" s="13">
        <f t="shared" si="1"/>
        <v>0.0479</v>
      </c>
      <c r="M17" s="14">
        <f t="shared" si="2"/>
        <v>17.32989789</v>
      </c>
      <c r="N17" s="15">
        <f>VLOOKUP(A17,Total_de_acoes!A:B,2,0)</f>
        <v>600865451</v>
      </c>
      <c r="O17" s="15">
        <f t="shared" si="3"/>
        <v>498779678.1</v>
      </c>
      <c r="P17" s="16" t="str">
        <f t="shared" si="4"/>
        <v>Subiu</v>
      </c>
      <c r="Q17" s="16" t="str">
        <f>VLOOKUP(A17,Ticker!A:B,2,0)</f>
        <v>Siderúrgica Nacional</v>
      </c>
      <c r="R17" s="16" t="str">
        <f>VLOOKUP(Q17,Segmento!A:D,2,0)</f>
        <v>Siderurgia</v>
      </c>
      <c r="S17" s="16">
        <f>VLOOKUP(Q17,Segmento!A:D,4,0)</f>
        <v>83</v>
      </c>
      <c r="T17" s="16" t="str">
        <f t="shared" si="5"/>
        <v>Acima de 50</v>
      </c>
      <c r="U17" s="13">
        <f t="shared" si="6"/>
        <v>-0.0763</v>
      </c>
      <c r="V17" s="14">
        <f t="shared" si="7"/>
        <v>19.66006279</v>
      </c>
      <c r="W17" s="15">
        <f t="shared" si="8"/>
        <v>-901335905.4</v>
      </c>
      <c r="X17" s="15" t="str">
        <f t="shared" si="9"/>
        <v>Desceu</v>
      </c>
      <c r="Y17" s="15">
        <f t="shared" si="10"/>
        <v>-0.0763</v>
      </c>
      <c r="Z17" s="15">
        <f t="shared" si="11"/>
        <v>19.66006279</v>
      </c>
      <c r="AA17" s="15">
        <f t="shared" si="12"/>
        <v>-901335905.4</v>
      </c>
      <c r="AB17" s="15" t="str">
        <f t="shared" si="13"/>
        <v>Desceu</v>
      </c>
    </row>
    <row r="18">
      <c r="A18" s="11" t="s">
        <v>55</v>
      </c>
      <c r="B18" s="12">
        <v>45317.0</v>
      </c>
      <c r="C18" s="13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1" t="s">
        <v>56</v>
      </c>
      <c r="L18" s="13">
        <f t="shared" si="1"/>
        <v>-0.059</v>
      </c>
      <c r="M18" s="14">
        <f t="shared" si="2"/>
        <v>21.00956429</v>
      </c>
      <c r="N18" s="15">
        <f>VLOOKUP(A18,Total_de_acoes!A:B,2,0)</f>
        <v>289347914</v>
      </c>
      <c r="O18" s="15">
        <f t="shared" si="3"/>
        <v>-358665342.5</v>
      </c>
      <c r="P18" s="16" t="str">
        <f t="shared" si="4"/>
        <v>Desceu</v>
      </c>
      <c r="Q18" s="16" t="str">
        <f>VLOOKUP(A18,Ticker!A:B,2,0)</f>
        <v>YDUQS</v>
      </c>
      <c r="R18" s="16" t="str">
        <f>VLOOKUP(Q18,Segmento!A:D,2,0)</f>
        <v>Educação</v>
      </c>
      <c r="S18" s="16">
        <f>VLOOKUP(Q18,Segmento!A:D,4,0)</f>
        <v>54</v>
      </c>
      <c r="T18" s="16" t="str">
        <f t="shared" si="5"/>
        <v>Acima de 50</v>
      </c>
      <c r="U18" s="13">
        <f t="shared" si="6"/>
        <v>-0.1182</v>
      </c>
      <c r="V18" s="14">
        <f t="shared" si="7"/>
        <v>22.4200499</v>
      </c>
      <c r="W18" s="15">
        <f t="shared" si="8"/>
        <v>-766786410</v>
      </c>
      <c r="X18" s="15" t="str">
        <f t="shared" si="9"/>
        <v>Desceu</v>
      </c>
      <c r="Y18" s="15">
        <f t="shared" si="10"/>
        <v>-0.1182</v>
      </c>
      <c r="Z18" s="15">
        <f t="shared" si="11"/>
        <v>22.4200499</v>
      </c>
      <c r="AA18" s="15">
        <f t="shared" si="12"/>
        <v>-766786410</v>
      </c>
      <c r="AB18" s="15" t="str">
        <f t="shared" si="13"/>
        <v>Desceu</v>
      </c>
    </row>
    <row r="19">
      <c r="A19" s="17" t="s">
        <v>57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7" t="s">
        <v>58</v>
      </c>
      <c r="L19" s="13">
        <f t="shared" si="1"/>
        <v>0.0235</v>
      </c>
      <c r="M19" s="14">
        <f t="shared" si="2"/>
        <v>27.65999023</v>
      </c>
      <c r="N19" s="15">
        <f>VLOOKUP(A19,Total_de_acoes!A:B,2,0)</f>
        <v>1086411192</v>
      </c>
      <c r="O19" s="15">
        <f t="shared" si="3"/>
        <v>706177889.5</v>
      </c>
      <c r="P19" s="16" t="str">
        <f t="shared" si="4"/>
        <v>Subiu</v>
      </c>
      <c r="Q19" s="16" t="str">
        <f>VLOOKUP(A19,Ticker!A:B,2,0)</f>
        <v>Ultrapar</v>
      </c>
      <c r="R19" s="16" t="str">
        <f>VLOOKUP(Q19,Segmento!A:D,2,0)</f>
        <v>Petroquímica</v>
      </c>
      <c r="S19" s="16">
        <f>VLOOKUP(Q19,Segmento!A:D,4,0)</f>
        <v>85</v>
      </c>
      <c r="T19" s="16" t="str">
        <f t="shared" si="5"/>
        <v>Acima de 50</v>
      </c>
      <c r="U19" s="13">
        <f t="shared" si="6"/>
        <v>0.0679</v>
      </c>
      <c r="V19" s="14">
        <f t="shared" si="7"/>
        <v>26.50997284</v>
      </c>
      <c r="W19" s="15">
        <f t="shared" si="8"/>
        <v>1955569648</v>
      </c>
      <c r="X19" s="15" t="str">
        <f t="shared" si="9"/>
        <v>Subiu</v>
      </c>
      <c r="Y19" s="15">
        <f t="shared" si="10"/>
        <v>0.0679</v>
      </c>
      <c r="Z19" s="15">
        <f t="shared" si="11"/>
        <v>26.50997284</v>
      </c>
      <c r="AA19" s="15">
        <f t="shared" si="12"/>
        <v>1955569648</v>
      </c>
      <c r="AB19" s="15" t="str">
        <f t="shared" si="13"/>
        <v>Subiu</v>
      </c>
    </row>
    <row r="20">
      <c r="A20" s="11" t="s">
        <v>59</v>
      </c>
      <c r="B20" s="12">
        <v>45317.0</v>
      </c>
      <c r="C20" s="13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1" t="s">
        <v>60</v>
      </c>
      <c r="L20" s="13">
        <f t="shared" si="1"/>
        <v>0.0138</v>
      </c>
      <c r="M20" s="14">
        <f t="shared" si="2"/>
        <v>7.970013809</v>
      </c>
      <c r="N20" s="15">
        <f>VLOOKUP(A20,Total_de_acoes!A:B,2,0)</f>
        <v>376187582</v>
      </c>
      <c r="O20" s="15">
        <f t="shared" si="3"/>
        <v>41375439.08</v>
      </c>
      <c r="P20" s="16" t="str">
        <f t="shared" si="4"/>
        <v>Subiu</v>
      </c>
      <c r="Q20" s="16" t="str">
        <f>VLOOKUP(A20,Ticker!A:B,2,0)</f>
        <v>MRV</v>
      </c>
      <c r="R20" s="16" t="str">
        <f>VLOOKUP(Q20,Segmento!A:D,2,0)</f>
        <v>Construção Civil</v>
      </c>
      <c r="S20" s="16">
        <f>VLOOKUP(Q20,Segmento!A:D,4,0)</f>
        <v>43</v>
      </c>
      <c r="T20" s="16" t="str">
        <f t="shared" si="5"/>
        <v>Abaixo de 50</v>
      </c>
      <c r="U20" s="13">
        <f t="shared" si="6"/>
        <v>-0.2805</v>
      </c>
      <c r="V20" s="14">
        <f t="shared" si="7"/>
        <v>11.23002085</v>
      </c>
      <c r="W20" s="15">
        <f t="shared" si="8"/>
        <v>-1184998726</v>
      </c>
      <c r="X20" s="15" t="str">
        <f t="shared" si="9"/>
        <v>Desceu</v>
      </c>
      <c r="Y20" s="15">
        <f t="shared" si="10"/>
        <v>-0.2805</v>
      </c>
      <c r="Z20" s="15">
        <f t="shared" si="11"/>
        <v>11.23002085</v>
      </c>
      <c r="AA20" s="15">
        <f t="shared" si="12"/>
        <v>-1184998726</v>
      </c>
      <c r="AB20" s="15" t="str">
        <f t="shared" si="13"/>
        <v>Desceu</v>
      </c>
    </row>
    <row r="21">
      <c r="A21" s="17" t="s">
        <v>61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7" t="s">
        <v>62</v>
      </c>
      <c r="L21" s="13">
        <f t="shared" si="1"/>
        <v>-0.0103</v>
      </c>
      <c r="M21" s="14">
        <f t="shared" si="2"/>
        <v>58.51268061</v>
      </c>
      <c r="N21" s="15">
        <f>VLOOKUP(A21,Total_de_acoes!A:B,2,0)</f>
        <v>62305891</v>
      </c>
      <c r="O21" s="15">
        <f t="shared" si="3"/>
        <v>-37550552.41</v>
      </c>
      <c r="P21" s="16" t="str">
        <f t="shared" si="4"/>
        <v>Desceu</v>
      </c>
      <c r="Q21" s="16" t="str">
        <f>VLOOKUP(A21,Ticker!A:B,2,0)</f>
        <v>Arezzo</v>
      </c>
      <c r="R21" s="16" t="str">
        <f>VLOOKUP(Q21,Segmento!A:D,2,0)</f>
        <v>Moda</v>
      </c>
      <c r="S21" s="16">
        <f>VLOOKUP(Q21,Segmento!A:D,4,0)</f>
        <v>50</v>
      </c>
      <c r="T21" s="16" t="str">
        <f t="shared" si="5"/>
        <v>50 anos</v>
      </c>
      <c r="U21" s="13">
        <f t="shared" si="6"/>
        <v>-0.1026</v>
      </c>
      <c r="V21" s="14">
        <f t="shared" si="7"/>
        <v>64.53086695</v>
      </c>
      <c r="W21" s="15">
        <f t="shared" si="8"/>
        <v>-412519014.4</v>
      </c>
      <c r="X21" s="15" t="str">
        <f t="shared" si="9"/>
        <v>Desceu</v>
      </c>
      <c r="Y21" s="15">
        <f t="shared" si="10"/>
        <v>-0.1026</v>
      </c>
      <c r="Z21" s="15">
        <f t="shared" si="11"/>
        <v>64.53086695</v>
      </c>
      <c r="AA21" s="15">
        <f t="shared" si="12"/>
        <v>-412519014.4</v>
      </c>
      <c r="AB21" s="15" t="str">
        <f t="shared" si="13"/>
        <v>Desceu</v>
      </c>
    </row>
    <row r="22">
      <c r="A22" s="11" t="s">
        <v>63</v>
      </c>
      <c r="B22" s="12">
        <v>45317.0</v>
      </c>
      <c r="C22" s="13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1" t="s">
        <v>64</v>
      </c>
      <c r="L22" s="13">
        <f t="shared" si="1"/>
        <v>-0.0077</v>
      </c>
      <c r="M22" s="14">
        <f t="shared" si="2"/>
        <v>15.64043132</v>
      </c>
      <c r="N22" s="15">
        <f>VLOOKUP(A22,Total_de_acoes!A:B,2,0)</f>
        <v>5146576868</v>
      </c>
      <c r="O22" s="15">
        <f t="shared" si="3"/>
        <v>-619809051.7</v>
      </c>
      <c r="P22" s="16" t="str">
        <f t="shared" si="4"/>
        <v>Desceu</v>
      </c>
      <c r="Q22" s="16" t="str">
        <f>VLOOKUP(A22,Ticker!A:B,2,0)</f>
        <v>Banco Bradesco</v>
      </c>
      <c r="R22" s="16" t="str">
        <f>VLOOKUP(Q22,Segmento!A:D,2,0)</f>
        <v>Financeiro</v>
      </c>
      <c r="S22" s="16">
        <f>VLOOKUP(Q22,Segmento!A:D,4,0)</f>
        <v>79</v>
      </c>
      <c r="T22" s="16" t="str">
        <f t="shared" si="5"/>
        <v>Acima de 50</v>
      </c>
      <c r="U22" s="13">
        <f t="shared" si="6"/>
        <v>-0.0908</v>
      </c>
      <c r="V22" s="14">
        <f t="shared" si="7"/>
        <v>17.06995161</v>
      </c>
      <c r="W22" s="15">
        <f t="shared" si="8"/>
        <v>-7976945081</v>
      </c>
      <c r="X22" s="15" t="str">
        <f t="shared" si="9"/>
        <v>Desceu</v>
      </c>
      <c r="Y22" s="15">
        <f t="shared" si="10"/>
        <v>-0.0908</v>
      </c>
      <c r="Z22" s="15">
        <f t="shared" si="11"/>
        <v>17.06995161</v>
      </c>
      <c r="AA22" s="15">
        <f t="shared" si="12"/>
        <v>-7976945081</v>
      </c>
      <c r="AB22" s="15" t="str">
        <f t="shared" si="13"/>
        <v>Desceu</v>
      </c>
    </row>
    <row r="23">
      <c r="A23" s="17" t="s">
        <v>65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7" t="s">
        <v>66</v>
      </c>
      <c r="L23" s="13">
        <f t="shared" si="1"/>
        <v>0.0605</v>
      </c>
      <c r="M23" s="14">
        <f t="shared" si="2"/>
        <v>6.779820839</v>
      </c>
      <c r="N23" s="15">
        <f>VLOOKUP(A23,Total_de_acoes!A:B,2,0)</f>
        <v>261036182</v>
      </c>
      <c r="O23" s="15">
        <f t="shared" si="3"/>
        <v>107071602.1</v>
      </c>
      <c r="P23" s="16" t="str">
        <f t="shared" si="4"/>
        <v>Subiu</v>
      </c>
      <c r="Q23" s="16" t="str">
        <f>VLOOKUP(A23,Ticker!A:B,2,0)</f>
        <v>Minerva</v>
      </c>
      <c r="R23" s="16" t="str">
        <f>VLOOKUP(Q23,Segmento!A:D,2,0)</f>
        <v>Alimentos</v>
      </c>
      <c r="S23" s="16">
        <f>VLOOKUP(Q23,Segmento!A:D,4,0)</f>
        <v>30</v>
      </c>
      <c r="T23" s="16" t="str">
        <f t="shared" si="5"/>
        <v>Abaixo de 50</v>
      </c>
      <c r="U23" s="13">
        <f t="shared" si="6"/>
        <v>-0.0375</v>
      </c>
      <c r="V23" s="14">
        <f t="shared" si="7"/>
        <v>7.47012987</v>
      </c>
      <c r="W23" s="15">
        <f t="shared" si="8"/>
        <v>-73124031.76</v>
      </c>
      <c r="X23" s="15" t="str">
        <f t="shared" si="9"/>
        <v>Desceu</v>
      </c>
      <c r="Y23" s="15">
        <f t="shared" si="10"/>
        <v>-0.0375</v>
      </c>
      <c r="Z23" s="15">
        <f t="shared" si="11"/>
        <v>7.47012987</v>
      </c>
      <c r="AA23" s="15">
        <f t="shared" si="12"/>
        <v>-73124031.76</v>
      </c>
      <c r="AB23" s="15" t="str">
        <f t="shared" si="13"/>
        <v>Desceu</v>
      </c>
    </row>
    <row r="24">
      <c r="A24" s="11" t="s">
        <v>67</v>
      </c>
      <c r="B24" s="12">
        <v>45317.0</v>
      </c>
      <c r="C24" s="13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1" t="s">
        <v>68</v>
      </c>
      <c r="L24" s="13">
        <f t="shared" si="1"/>
        <v>-0.0633</v>
      </c>
      <c r="M24" s="14">
        <f t="shared" si="2"/>
        <v>4.419771538</v>
      </c>
      <c r="N24" s="15">
        <f>VLOOKUP(A24,Total_de_acoes!A:B,2,0)</f>
        <v>159430826</v>
      </c>
      <c r="O24" s="15">
        <f t="shared" si="3"/>
        <v>-44604207.46</v>
      </c>
      <c r="P24" s="16" t="str">
        <f t="shared" si="4"/>
        <v>Desceu</v>
      </c>
      <c r="Q24" s="16" t="str">
        <f>VLOOKUP(A24,Ticker!A:B,2,0)</f>
        <v>Grupo Pão de Açúcar</v>
      </c>
      <c r="R24" s="16" t="str">
        <f>VLOOKUP(Q24,Segmento!A:D,2,0)</f>
        <v>Varejo</v>
      </c>
      <c r="S24" s="16">
        <f>VLOOKUP(Q24,Segmento!A:D,4,0)</f>
        <v>76</v>
      </c>
      <c r="T24" s="16" t="str">
        <f t="shared" si="5"/>
        <v>Acima de 50</v>
      </c>
      <c r="U24" s="13">
        <f t="shared" si="6"/>
        <v>0.0197</v>
      </c>
      <c r="V24" s="14">
        <f t="shared" si="7"/>
        <v>4.060017652</v>
      </c>
      <c r="W24" s="15">
        <f t="shared" si="8"/>
        <v>12751651.77</v>
      </c>
      <c r="X24" s="15" t="str">
        <f t="shared" si="9"/>
        <v>Subiu</v>
      </c>
      <c r="Y24" s="15">
        <f t="shared" si="10"/>
        <v>0.0197</v>
      </c>
      <c r="Z24" s="15">
        <f t="shared" si="11"/>
        <v>4.060017652</v>
      </c>
      <c r="AA24" s="15">
        <f t="shared" si="12"/>
        <v>12751651.77</v>
      </c>
      <c r="AB24" s="15" t="str">
        <f t="shared" si="13"/>
        <v>Subiu</v>
      </c>
    </row>
    <row r="25">
      <c r="A25" s="17" t="s">
        <v>69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7" t="s">
        <v>70</v>
      </c>
      <c r="L25" s="13">
        <f t="shared" si="1"/>
        <v>0.1238</v>
      </c>
      <c r="M25" s="14">
        <f t="shared" si="2"/>
        <v>13.0005339</v>
      </c>
      <c r="N25" s="15">
        <f>VLOOKUP(A25,Total_de_acoes!A:B,2,0)</f>
        <v>1677525446</v>
      </c>
      <c r="O25" s="15">
        <f t="shared" si="3"/>
        <v>2699920332</v>
      </c>
      <c r="P25" s="16" t="str">
        <f t="shared" si="4"/>
        <v>Subiu</v>
      </c>
      <c r="Q25" s="16" t="str">
        <f>VLOOKUP(A25,Ticker!A:B,2,0)</f>
        <v>BRF</v>
      </c>
      <c r="R25" s="16" t="str">
        <f>VLOOKUP(Q25,Segmento!A:D,2,0)</f>
        <v>Alimentos</v>
      </c>
      <c r="S25" s="16">
        <f>VLOOKUP(Q25,Segmento!A:D,4,0)</f>
        <v>88</v>
      </c>
      <c r="T25" s="16" t="str">
        <f t="shared" si="5"/>
        <v>Acima de 50</v>
      </c>
      <c r="U25" s="13">
        <f t="shared" si="6"/>
        <v>0.0579</v>
      </c>
      <c r="V25" s="14">
        <f t="shared" si="7"/>
        <v>13.81037905</v>
      </c>
      <c r="W25" s="15">
        <f t="shared" si="8"/>
        <v>1341384486</v>
      </c>
      <c r="X25" s="15" t="str">
        <f t="shared" si="9"/>
        <v>Subiu</v>
      </c>
      <c r="Y25" s="15">
        <f t="shared" si="10"/>
        <v>0.0579</v>
      </c>
      <c r="Z25" s="15">
        <f t="shared" si="11"/>
        <v>13.81037905</v>
      </c>
      <c r="AA25" s="15">
        <f t="shared" si="12"/>
        <v>1341384486</v>
      </c>
      <c r="AB25" s="15" t="str">
        <f t="shared" si="13"/>
        <v>Subiu</v>
      </c>
    </row>
    <row r="26">
      <c r="A26" s="11" t="s">
        <v>71</v>
      </c>
      <c r="B26" s="12">
        <v>45317.0</v>
      </c>
      <c r="C26" s="13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1" t="s">
        <v>72</v>
      </c>
      <c r="L26" s="13">
        <f t="shared" si="1"/>
        <v>0.0109</v>
      </c>
      <c r="M26" s="14">
        <f t="shared" si="2"/>
        <v>50.64793748</v>
      </c>
      <c r="N26" s="15">
        <f>VLOOKUP(A26,Total_de_acoes!A:B,2,0)</f>
        <v>423091712</v>
      </c>
      <c r="O26" s="15">
        <f t="shared" si="3"/>
        <v>233573076.1</v>
      </c>
      <c r="P26" s="16" t="str">
        <f t="shared" si="4"/>
        <v>Subiu</v>
      </c>
      <c r="Q26" s="16" t="str">
        <f>VLOOKUP(A26,Ticker!A:B,2,0)</f>
        <v>Vivo</v>
      </c>
      <c r="R26" s="16" t="str">
        <f>VLOOKUP(Q26,Segmento!A:D,2,0)</f>
        <v>Telecomunicações</v>
      </c>
      <c r="S26" s="16">
        <f>VLOOKUP(Q26,Segmento!A:D,4,0)</f>
        <v>19</v>
      </c>
      <c r="T26" s="16" t="str">
        <f t="shared" si="5"/>
        <v>Abaixo de 50</v>
      </c>
      <c r="U26" s="13">
        <f t="shared" si="6"/>
        <v>-0.0419</v>
      </c>
      <c r="V26" s="14">
        <f t="shared" si="7"/>
        <v>53.43909822</v>
      </c>
      <c r="W26" s="15">
        <f t="shared" si="8"/>
        <v>-947343897.2</v>
      </c>
      <c r="X26" s="15" t="str">
        <f t="shared" si="9"/>
        <v>Desceu</v>
      </c>
      <c r="Y26" s="15">
        <f t="shared" si="10"/>
        <v>-0.0419</v>
      </c>
      <c r="Z26" s="15">
        <f t="shared" si="11"/>
        <v>53.43909822</v>
      </c>
      <c r="AA26" s="15">
        <f t="shared" si="12"/>
        <v>-947343897.2</v>
      </c>
      <c r="AB26" s="15" t="str">
        <f t="shared" si="13"/>
        <v>Desceu</v>
      </c>
    </row>
    <row r="27">
      <c r="A27" s="17" t="s">
        <v>73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7" t="s">
        <v>74</v>
      </c>
      <c r="L27" s="13">
        <f t="shared" si="1"/>
        <v>0.0107</v>
      </c>
      <c r="M27" s="14">
        <f t="shared" si="2"/>
        <v>22.40031661</v>
      </c>
      <c r="N27" s="15">
        <f>VLOOKUP(A27,Total_de_acoes!A:B,2,0)</f>
        <v>1218352541</v>
      </c>
      <c r="O27" s="15">
        <f t="shared" si="3"/>
        <v>292018864.5</v>
      </c>
      <c r="P27" s="16" t="str">
        <f t="shared" si="4"/>
        <v>Subiu</v>
      </c>
      <c r="Q27" s="16" t="str">
        <f>VLOOKUP(A27,Ticker!A:B,2,0)</f>
        <v>Rumo</v>
      </c>
      <c r="R27" s="16" t="str">
        <f>VLOOKUP(Q27,Segmento!A:D,2,0)</f>
        <v>Transporte</v>
      </c>
      <c r="S27" s="16">
        <f>VLOOKUP(Q27,Segmento!A:D,4,0)</f>
        <v>15</v>
      </c>
      <c r="T27" s="16" t="str">
        <f t="shared" si="5"/>
        <v>Abaixo de 50</v>
      </c>
      <c r="U27" s="13">
        <f t="shared" si="6"/>
        <v>-0.0135</v>
      </c>
      <c r="V27" s="14">
        <f t="shared" si="7"/>
        <v>22.94982261</v>
      </c>
      <c r="W27" s="15">
        <f t="shared" si="8"/>
        <v>-377473158.3</v>
      </c>
      <c r="X27" s="15" t="str">
        <f t="shared" si="9"/>
        <v>Desceu</v>
      </c>
      <c r="Y27" s="15">
        <f t="shared" si="10"/>
        <v>-0.0135</v>
      </c>
      <c r="Z27" s="15">
        <f t="shared" si="11"/>
        <v>22.94982261</v>
      </c>
      <c r="AA27" s="15">
        <f t="shared" si="12"/>
        <v>-377473158.3</v>
      </c>
      <c r="AB27" s="15" t="str">
        <f t="shared" si="13"/>
        <v>Desceu</v>
      </c>
    </row>
    <row r="28">
      <c r="A28" s="11" t="s">
        <v>75</v>
      </c>
      <c r="B28" s="12">
        <v>45317.0</v>
      </c>
      <c r="C28" s="13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1" t="s">
        <v>76</v>
      </c>
      <c r="L28" s="13">
        <f t="shared" si="1"/>
        <v>0.0938</v>
      </c>
      <c r="M28" s="14">
        <f t="shared" si="2"/>
        <v>4.479795209</v>
      </c>
      <c r="N28" s="15">
        <f>VLOOKUP(A28,Total_de_acoes!A:B,2,0)</f>
        <v>1095462329</v>
      </c>
      <c r="O28" s="15">
        <f t="shared" si="3"/>
        <v>460318518.6</v>
      </c>
      <c r="P28" s="16" t="str">
        <f t="shared" si="4"/>
        <v>Subiu</v>
      </c>
      <c r="Q28" s="16" t="str">
        <f>VLOOKUP(A28,Ticker!A:B,2,0)</f>
        <v>Cielo</v>
      </c>
      <c r="R28" s="16" t="str">
        <f>VLOOKUP(Q28,Segmento!A:D,2,0)</f>
        <v>Meios de Pagamento</v>
      </c>
      <c r="S28" s="16">
        <f>VLOOKUP(Q28,Segmento!A:D,4,0)</f>
        <v>27</v>
      </c>
      <c r="T28" s="16" t="str">
        <f t="shared" si="5"/>
        <v>Abaixo de 50</v>
      </c>
      <c r="U28" s="13">
        <f t="shared" si="6"/>
        <v>0.0583</v>
      </c>
      <c r="V28" s="14">
        <f t="shared" si="7"/>
        <v>4.630067089</v>
      </c>
      <c r="W28" s="15">
        <f t="shared" si="8"/>
        <v>295701335.7</v>
      </c>
      <c r="X28" s="15" t="str">
        <f t="shared" si="9"/>
        <v>Subiu</v>
      </c>
      <c r="Y28" s="15">
        <f t="shared" si="10"/>
        <v>0.0583</v>
      </c>
      <c r="Z28" s="15">
        <f t="shared" si="11"/>
        <v>4.630067089</v>
      </c>
      <c r="AA28" s="15">
        <f t="shared" si="12"/>
        <v>295701335.7</v>
      </c>
      <c r="AB28" s="15" t="str">
        <f t="shared" si="13"/>
        <v>Subiu</v>
      </c>
    </row>
    <row r="29">
      <c r="A29" s="17" t="s">
        <v>77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7" t="s">
        <v>78</v>
      </c>
      <c r="L29" s="13">
        <f t="shared" si="1"/>
        <v>0.0317</v>
      </c>
      <c r="M29" s="14">
        <f t="shared" si="2"/>
        <v>7.570030047</v>
      </c>
      <c r="N29" s="15">
        <f>VLOOKUP(A29,Total_de_acoes!A:B,2,0)</f>
        <v>302768240</v>
      </c>
      <c r="O29" s="15">
        <f t="shared" si="3"/>
        <v>72655280.17</v>
      </c>
      <c r="P29" s="16" t="str">
        <f t="shared" si="4"/>
        <v>Subiu</v>
      </c>
      <c r="Q29" s="16" t="str">
        <f>VLOOKUP(A29,Ticker!A:B,2,0)</f>
        <v>Dexco</v>
      </c>
      <c r="R29" s="16" t="str">
        <f>VLOOKUP(Q29,Segmento!A:D,2,0)</f>
        <v>Indústria</v>
      </c>
      <c r="S29" s="16">
        <f>VLOOKUP(Q29,Segmento!A:D,4,0)</f>
        <v>54</v>
      </c>
      <c r="T29" s="16" t="str">
        <f t="shared" si="5"/>
        <v>Acima de 50</v>
      </c>
      <c r="U29" s="13">
        <f t="shared" si="6"/>
        <v>-0.0322</v>
      </c>
      <c r="V29" s="14">
        <f t="shared" si="7"/>
        <v>8.069849142</v>
      </c>
      <c r="W29" s="15">
        <f t="shared" si="8"/>
        <v>-78674067.51</v>
      </c>
      <c r="X29" s="15" t="str">
        <f t="shared" si="9"/>
        <v>Desceu</v>
      </c>
      <c r="Y29" s="15">
        <f t="shared" si="10"/>
        <v>-0.0322</v>
      </c>
      <c r="Z29" s="15">
        <f t="shared" si="11"/>
        <v>8.069849142</v>
      </c>
      <c r="AA29" s="15">
        <f t="shared" si="12"/>
        <v>-78674067.51</v>
      </c>
      <c r="AB29" s="15" t="str">
        <f t="shared" si="13"/>
        <v>Desceu</v>
      </c>
    </row>
    <row r="30">
      <c r="A30" s="11" t="s">
        <v>79</v>
      </c>
      <c r="B30" s="12">
        <v>45317.0</v>
      </c>
      <c r="C30" s="13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1" t="s">
        <v>80</v>
      </c>
      <c r="L30" s="13">
        <f t="shared" si="1"/>
        <v>-0.0057</v>
      </c>
      <c r="M30" s="14">
        <f t="shared" si="2"/>
        <v>17.62043649</v>
      </c>
      <c r="N30" s="15">
        <f>VLOOKUP(A30,Total_de_acoes!A:B,2,0)</f>
        <v>807896814</v>
      </c>
      <c r="O30" s="15">
        <f t="shared" si="3"/>
        <v>-81142318.65</v>
      </c>
      <c r="P30" s="16" t="str">
        <f t="shared" si="4"/>
        <v>Desceu</v>
      </c>
      <c r="Q30" s="16" t="str">
        <f>VLOOKUP(A30,Ticker!A:B,2,0)</f>
        <v>TIM</v>
      </c>
      <c r="R30" s="16" t="str">
        <f>VLOOKUP(Q30,Segmento!A:D,2,0)</f>
        <v>Telecomunicações</v>
      </c>
      <c r="S30" s="16">
        <f>VLOOKUP(Q30,Segmento!A:D,4,0)</f>
        <v>27</v>
      </c>
      <c r="T30" s="16" t="str">
        <f t="shared" si="5"/>
        <v>Abaixo de 50</v>
      </c>
      <c r="U30" s="13">
        <f t="shared" si="6"/>
        <v>-0.0229</v>
      </c>
      <c r="V30" s="14">
        <f t="shared" si="7"/>
        <v>17.93061099</v>
      </c>
      <c r="W30" s="15">
        <f t="shared" si="8"/>
        <v>-331731312</v>
      </c>
      <c r="X30" s="15" t="str">
        <f t="shared" si="9"/>
        <v>Desceu</v>
      </c>
      <c r="Y30" s="15">
        <f t="shared" si="10"/>
        <v>-0.0229</v>
      </c>
      <c r="Z30" s="15">
        <f t="shared" si="11"/>
        <v>17.93061099</v>
      </c>
      <c r="AA30" s="15">
        <f t="shared" si="12"/>
        <v>-331731312</v>
      </c>
      <c r="AB30" s="15" t="str">
        <f t="shared" si="13"/>
        <v>Desceu</v>
      </c>
    </row>
    <row r="31">
      <c r="A31" s="17" t="s">
        <v>81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7" t="s">
        <v>82</v>
      </c>
      <c r="L31" s="13">
        <f t="shared" si="1"/>
        <v>0.0193</v>
      </c>
      <c r="M31" s="14">
        <f t="shared" si="2"/>
        <v>22.78033945</v>
      </c>
      <c r="N31" s="15">
        <f>VLOOKUP(A31,Total_de_acoes!A:B,2,0)</f>
        <v>251003438</v>
      </c>
      <c r="O31" s="15">
        <f t="shared" si="3"/>
        <v>110356309.9</v>
      </c>
      <c r="P31" s="16" t="str">
        <f t="shared" si="4"/>
        <v>Subiu</v>
      </c>
      <c r="Q31" s="16" t="str">
        <f>VLOOKUP(A31,Ticker!A:B,2,0)</f>
        <v>Bradespar</v>
      </c>
      <c r="R31" s="16" t="str">
        <f>VLOOKUP(Q31,Segmento!A:D,2,0)</f>
        <v>Holding</v>
      </c>
      <c r="S31" s="16">
        <f>VLOOKUP(Q31,Segmento!A:D,4,0)</f>
        <v>22</v>
      </c>
      <c r="T31" s="16" t="str">
        <f t="shared" si="5"/>
        <v>Abaixo de 50</v>
      </c>
      <c r="U31" s="13">
        <f t="shared" si="6"/>
        <v>-0.0951</v>
      </c>
      <c r="V31" s="14">
        <f t="shared" si="7"/>
        <v>25.66029396</v>
      </c>
      <c r="W31" s="15">
        <f t="shared" si="8"/>
        <v>-612522172.5</v>
      </c>
      <c r="X31" s="15" t="str">
        <f t="shared" si="9"/>
        <v>Desceu</v>
      </c>
      <c r="Y31" s="15">
        <f t="shared" si="10"/>
        <v>-0.0951</v>
      </c>
      <c r="Z31" s="15">
        <f t="shared" si="11"/>
        <v>25.66029396</v>
      </c>
      <c r="AA31" s="15">
        <f t="shared" si="12"/>
        <v>-612522172.5</v>
      </c>
      <c r="AB31" s="15" t="str">
        <f t="shared" si="13"/>
        <v>Desceu</v>
      </c>
    </row>
    <row r="32">
      <c r="A32" s="11" t="s">
        <v>83</v>
      </c>
      <c r="B32" s="12">
        <v>45317.0</v>
      </c>
      <c r="C32" s="13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1" t="s">
        <v>84</v>
      </c>
      <c r="L32" s="13">
        <f t="shared" si="1"/>
        <v>-0.0365</v>
      </c>
      <c r="M32" s="14">
        <f t="shared" si="2"/>
        <v>5.760249092</v>
      </c>
      <c r="N32" s="15">
        <f>VLOOKUP(A32,Total_de_acoes!A:B,2,0)</f>
        <v>393173139</v>
      </c>
      <c r="O32" s="15">
        <f t="shared" si="3"/>
        <v>-82664295.42</v>
      </c>
      <c r="P32" s="16" t="str">
        <f t="shared" si="4"/>
        <v>Desceu</v>
      </c>
      <c r="Q32" s="16" t="str">
        <f>VLOOKUP(A32,Ticker!A:B,2,0)</f>
        <v>Locaweb</v>
      </c>
      <c r="R32" s="16" t="str">
        <f>VLOOKUP(Q32,Segmento!A:D,2,0)</f>
        <v>Tecnologia</v>
      </c>
      <c r="S32" s="16">
        <f>VLOOKUP(Q32,Segmento!A:D,4,0)</f>
        <v>24</v>
      </c>
      <c r="T32" s="16" t="str">
        <f t="shared" si="5"/>
        <v>Abaixo de 50</v>
      </c>
      <c r="U32" s="13">
        <f t="shared" si="6"/>
        <v>-0.0765</v>
      </c>
      <c r="V32" s="14">
        <f t="shared" si="7"/>
        <v>6.009745533</v>
      </c>
      <c r="W32" s="15">
        <f t="shared" si="8"/>
        <v>-180759594.5</v>
      </c>
      <c r="X32" s="15" t="str">
        <f t="shared" si="9"/>
        <v>Desceu</v>
      </c>
      <c r="Y32" s="15">
        <f t="shared" si="10"/>
        <v>-0.0765</v>
      </c>
      <c r="Z32" s="15">
        <f t="shared" si="11"/>
        <v>6.009745533</v>
      </c>
      <c r="AA32" s="15">
        <f t="shared" si="12"/>
        <v>-180759594.5</v>
      </c>
      <c r="AB32" s="15" t="str">
        <f t="shared" si="13"/>
        <v>Desceu</v>
      </c>
    </row>
    <row r="33">
      <c r="A33" s="17" t="s">
        <v>85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7" t="s">
        <v>86</v>
      </c>
      <c r="L33" s="13">
        <f t="shared" si="1"/>
        <v>0.0149</v>
      </c>
      <c r="M33" s="14">
        <f t="shared" si="2"/>
        <v>23.48014583</v>
      </c>
      <c r="N33" s="15">
        <f>VLOOKUP(A33,Total_de_acoes!A:B,2,0)</f>
        <v>275005663</v>
      </c>
      <c r="O33" s="15">
        <f t="shared" si="3"/>
        <v>96211878.75</v>
      </c>
      <c r="P33" s="16" t="str">
        <f t="shared" si="4"/>
        <v>Subiu</v>
      </c>
      <c r="Q33" s="16" t="str">
        <f>VLOOKUP(A33,Ticker!A:B,2,0)</f>
        <v>PetroRecôncavo</v>
      </c>
      <c r="R33" s="16" t="str">
        <f>VLOOKUP(Q33,Segmento!A:D,2,0)</f>
        <v>Petróleo e Gás</v>
      </c>
      <c r="S33" s="16">
        <f>VLOOKUP(Q33,Segmento!A:D,4,0)</f>
        <v>12</v>
      </c>
      <c r="T33" s="16" t="str">
        <f t="shared" si="5"/>
        <v>Abaixo de 50</v>
      </c>
      <c r="U33" s="13">
        <f t="shared" si="6"/>
        <v>0.0971</v>
      </c>
      <c r="V33" s="14">
        <f t="shared" si="7"/>
        <v>21.72090056</v>
      </c>
      <c r="W33" s="15">
        <f t="shared" si="8"/>
        <v>580014290.9</v>
      </c>
      <c r="X33" s="15" t="str">
        <f t="shared" si="9"/>
        <v>Subiu</v>
      </c>
      <c r="Y33" s="15">
        <f t="shared" si="10"/>
        <v>0.0971</v>
      </c>
      <c r="Z33" s="15">
        <f t="shared" si="11"/>
        <v>21.72090056</v>
      </c>
      <c r="AA33" s="15">
        <f t="shared" si="12"/>
        <v>580014290.9</v>
      </c>
      <c r="AB33" s="15" t="str">
        <f t="shared" si="13"/>
        <v>Subiu</v>
      </c>
    </row>
    <row r="34">
      <c r="A34" s="11" t="s">
        <v>87</v>
      </c>
      <c r="B34" s="12">
        <v>45317.0</v>
      </c>
      <c r="C34" s="13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1" t="s">
        <v>88</v>
      </c>
      <c r="L34" s="13">
        <f t="shared" si="1"/>
        <v>-0.003</v>
      </c>
      <c r="M34" s="14">
        <f t="shared" si="2"/>
        <v>10.04012036</v>
      </c>
      <c r="N34" s="15">
        <f>VLOOKUP(A34,Total_de_acoes!A:B,2,0)</f>
        <v>5372783971</v>
      </c>
      <c r="O34" s="15">
        <f t="shared" si="3"/>
        <v>-161830193.2</v>
      </c>
      <c r="P34" s="16" t="str">
        <f t="shared" si="4"/>
        <v>Desceu</v>
      </c>
      <c r="Q34" s="16" t="str">
        <f>VLOOKUP(A34,Ticker!A:B,2,0)</f>
        <v>Itaúsa</v>
      </c>
      <c r="R34" s="16" t="str">
        <f>VLOOKUP(Q34,Segmento!A:D,2,0)</f>
        <v>Holding</v>
      </c>
      <c r="S34" s="16">
        <f>VLOOKUP(Q34,Segmento!A:D,4,0)</f>
        <v>56</v>
      </c>
      <c r="T34" s="16" t="str">
        <f t="shared" si="5"/>
        <v>Acima de 50</v>
      </c>
      <c r="U34" s="13">
        <f t="shared" si="6"/>
        <v>-0.0347</v>
      </c>
      <c r="V34" s="14">
        <f t="shared" si="7"/>
        <v>10.36983321</v>
      </c>
      <c r="W34" s="15">
        <f t="shared" si="8"/>
        <v>-1933306116</v>
      </c>
      <c r="X34" s="15" t="str">
        <f t="shared" si="9"/>
        <v>Desceu</v>
      </c>
      <c r="Y34" s="15">
        <f t="shared" si="10"/>
        <v>-0.0347</v>
      </c>
      <c r="Z34" s="15">
        <f t="shared" si="11"/>
        <v>10.36983321</v>
      </c>
      <c r="AA34" s="15">
        <f t="shared" si="12"/>
        <v>-1933306116</v>
      </c>
      <c r="AB34" s="15" t="str">
        <f t="shared" si="13"/>
        <v>Desceu</v>
      </c>
    </row>
    <row r="35">
      <c r="A35" s="17" t="s">
        <v>89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7" t="s">
        <v>90</v>
      </c>
      <c r="L35" s="13">
        <f t="shared" si="1"/>
        <v>0.0188</v>
      </c>
      <c r="M35" s="14">
        <f t="shared" si="2"/>
        <v>55.91872792</v>
      </c>
      <c r="N35" s="15">
        <f>VLOOKUP(A35,Total_de_acoes!A:B,2,0)</f>
        <v>1420949112</v>
      </c>
      <c r="O35" s="15">
        <f t="shared" si="3"/>
        <v>1493804135</v>
      </c>
      <c r="P35" s="16" t="str">
        <f t="shared" si="4"/>
        <v>Subiu</v>
      </c>
      <c r="Q35" s="16" t="str">
        <f>VLOOKUP(A35,Ticker!A:B,2,0)</f>
        <v>Banco do Brasil</v>
      </c>
      <c r="R35" s="16" t="str">
        <f>VLOOKUP(Q35,Segmento!A:D,2,0)</f>
        <v>Financeiro</v>
      </c>
      <c r="S35" s="16">
        <f>VLOOKUP(Q35,Segmento!A:D,4,0)</f>
        <v>216</v>
      </c>
      <c r="T35" s="16" t="str">
        <f t="shared" si="5"/>
        <v>Acima de 50</v>
      </c>
      <c r="U35" s="13">
        <f t="shared" si="6"/>
        <v>0.0285</v>
      </c>
      <c r="V35" s="14">
        <f t="shared" si="7"/>
        <v>55.39134662</v>
      </c>
      <c r="W35" s="15">
        <f t="shared" si="8"/>
        <v>2243186117</v>
      </c>
      <c r="X35" s="15" t="str">
        <f t="shared" si="9"/>
        <v>Subiu</v>
      </c>
      <c r="Y35" s="15">
        <f t="shared" si="10"/>
        <v>0.0285</v>
      </c>
      <c r="Z35" s="15">
        <f t="shared" si="11"/>
        <v>55.39134662</v>
      </c>
      <c r="AA35" s="15">
        <f t="shared" si="12"/>
        <v>2243186117</v>
      </c>
      <c r="AB35" s="15" t="str">
        <f t="shared" si="13"/>
        <v>Subiu</v>
      </c>
    </row>
    <row r="36">
      <c r="A36" s="11" t="s">
        <v>91</v>
      </c>
      <c r="B36" s="12">
        <v>45317.0</v>
      </c>
      <c r="C36" s="13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1" t="s">
        <v>92</v>
      </c>
      <c r="L36" s="13">
        <f t="shared" si="1"/>
        <v>-0.0275</v>
      </c>
      <c r="M36" s="14">
        <f t="shared" si="2"/>
        <v>26.89974293</v>
      </c>
      <c r="N36" s="15">
        <f>VLOOKUP(A36,Total_de_acoes!A:B,2,0)</f>
        <v>1275798515</v>
      </c>
      <c r="O36" s="15">
        <f t="shared" si="3"/>
        <v>-943762932.3</v>
      </c>
      <c r="P36" s="16" t="str">
        <f t="shared" si="4"/>
        <v>Desceu</v>
      </c>
      <c r="Q36" s="16" t="str">
        <f>VLOOKUP(A36,Ticker!A:B,2,0)</f>
        <v>RaiaDrogasil</v>
      </c>
      <c r="R36" s="16" t="str">
        <f>VLOOKUP(Q36,Segmento!A:D,2,0)</f>
        <v>Varejo Farmacêutico</v>
      </c>
      <c r="S36" s="16">
        <f>VLOOKUP(Q36,Segmento!A:D,4,0)</f>
        <v>11</v>
      </c>
      <c r="T36" s="16" t="str">
        <f t="shared" si="5"/>
        <v>Abaixo de 50</v>
      </c>
      <c r="U36" s="13">
        <f t="shared" si="6"/>
        <v>-0.1102</v>
      </c>
      <c r="V36" s="14">
        <f t="shared" si="7"/>
        <v>29.39986514</v>
      </c>
      <c r="W36" s="15">
        <f t="shared" si="8"/>
        <v>-4133415132</v>
      </c>
      <c r="X36" s="15" t="str">
        <f t="shared" si="9"/>
        <v>Desceu</v>
      </c>
      <c r="Y36" s="15">
        <f t="shared" si="10"/>
        <v>-0.1102</v>
      </c>
      <c r="Z36" s="15">
        <f t="shared" si="11"/>
        <v>29.39986514</v>
      </c>
      <c r="AA36" s="15">
        <f t="shared" si="12"/>
        <v>-4133415132</v>
      </c>
      <c r="AB36" s="15" t="str">
        <f t="shared" si="13"/>
        <v>Desceu</v>
      </c>
    </row>
    <row r="37">
      <c r="A37" s="17" t="s">
        <v>93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7" t="s">
        <v>94</v>
      </c>
      <c r="L37" s="13">
        <f t="shared" si="1"/>
        <v>0.0328</v>
      </c>
      <c r="M37" s="14">
        <f t="shared" si="2"/>
        <v>9.759876065</v>
      </c>
      <c r="N37" s="15">
        <f>VLOOKUP(A37,Total_de_acoes!A:B,2,0)</f>
        <v>660411219</v>
      </c>
      <c r="O37" s="15">
        <f t="shared" si="3"/>
        <v>211413438.1</v>
      </c>
      <c r="P37" s="16" t="str">
        <f t="shared" si="4"/>
        <v>Subiu</v>
      </c>
      <c r="Q37" s="16" t="str">
        <f>VLOOKUP(A37,Ticker!A:B,2,0)</f>
        <v>Metalúrgica Gerdau</v>
      </c>
      <c r="R37" s="16" t="str">
        <f>VLOOKUP(Q37,Segmento!A:D,2,0)</f>
        <v>Siderurgia</v>
      </c>
      <c r="S37" s="16">
        <f>VLOOKUP(Q37,Segmento!A:D,4,0)</f>
        <v>121</v>
      </c>
      <c r="T37" s="16" t="str">
        <f t="shared" si="5"/>
        <v>Acima de 50</v>
      </c>
      <c r="U37" s="13">
        <f t="shared" si="6"/>
        <v>-0.0718</v>
      </c>
      <c r="V37" s="14">
        <f t="shared" si="7"/>
        <v>10.85972851</v>
      </c>
      <c r="W37" s="15">
        <f t="shared" si="8"/>
        <v>-514941453.7</v>
      </c>
      <c r="X37" s="15" t="str">
        <f t="shared" si="9"/>
        <v>Desceu</v>
      </c>
      <c r="Y37" s="15">
        <f t="shared" si="10"/>
        <v>-0.0718</v>
      </c>
      <c r="Z37" s="15">
        <f t="shared" si="11"/>
        <v>10.85972851</v>
      </c>
      <c r="AA37" s="15">
        <f t="shared" si="12"/>
        <v>-514941453.7</v>
      </c>
      <c r="AB37" s="15" t="str">
        <f t="shared" si="13"/>
        <v>Desceu</v>
      </c>
    </row>
    <row r="38">
      <c r="A38" s="11" t="s">
        <v>95</v>
      </c>
      <c r="B38" s="12">
        <v>45317.0</v>
      </c>
      <c r="C38" s="13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1" t="s">
        <v>96</v>
      </c>
      <c r="L38" s="13">
        <f t="shared" si="1"/>
        <v>0.0265</v>
      </c>
      <c r="M38" s="14">
        <f t="shared" si="2"/>
        <v>18.09059912</v>
      </c>
      <c r="N38" s="15">
        <f>VLOOKUP(A38,Total_de_acoes!A:B,2,0)</f>
        <v>1168097881</v>
      </c>
      <c r="O38" s="15">
        <f t="shared" si="3"/>
        <v>559987148.3</v>
      </c>
      <c r="P38" s="16" t="str">
        <f t="shared" si="4"/>
        <v>Subiu</v>
      </c>
      <c r="Q38" s="16" t="str">
        <f>VLOOKUP(A38,Ticker!A:B,2,0)</f>
        <v>Cosan</v>
      </c>
      <c r="R38" s="16" t="str">
        <f>VLOOKUP(Q38,Segmento!A:D,2,0)</f>
        <v>Energia</v>
      </c>
      <c r="S38" s="16">
        <f>VLOOKUP(Q38,Segmento!A:D,4,0)</f>
        <v>86</v>
      </c>
      <c r="T38" s="16" t="str">
        <f t="shared" si="5"/>
        <v>Acima de 50</v>
      </c>
      <c r="U38" s="13">
        <f t="shared" si="6"/>
        <v>-0.0408</v>
      </c>
      <c r="V38" s="14">
        <f t="shared" si="7"/>
        <v>19.35988324</v>
      </c>
      <c r="W38" s="15">
        <f t="shared" si="8"/>
        <v>-922660934.2</v>
      </c>
      <c r="X38" s="15" t="str">
        <f t="shared" si="9"/>
        <v>Desceu</v>
      </c>
      <c r="Y38" s="15">
        <f t="shared" si="10"/>
        <v>-0.0408</v>
      </c>
      <c r="Z38" s="15">
        <f t="shared" si="11"/>
        <v>19.35988324</v>
      </c>
      <c r="AA38" s="15">
        <f t="shared" si="12"/>
        <v>-922660934.2</v>
      </c>
      <c r="AB38" s="15" t="str">
        <f t="shared" si="13"/>
        <v>Desceu</v>
      </c>
    </row>
    <row r="39">
      <c r="A39" s="17" t="s">
        <v>97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7" t="s">
        <v>98</v>
      </c>
      <c r="L39" s="13">
        <f t="shared" si="1"/>
        <v>0.0248</v>
      </c>
      <c r="M39" s="14">
        <f t="shared" si="2"/>
        <v>23.7509758</v>
      </c>
      <c r="N39" s="15">
        <f>VLOOKUP(A39,Total_de_acoes!A:B,2,0)</f>
        <v>1134986472</v>
      </c>
      <c r="O39" s="15">
        <f t="shared" si="3"/>
        <v>668534498.5</v>
      </c>
      <c r="P39" s="16" t="str">
        <f t="shared" si="4"/>
        <v>Subiu</v>
      </c>
      <c r="Q39" s="16" t="str">
        <f>VLOOKUP(A39,Ticker!A:B,2,0)</f>
        <v>JBS</v>
      </c>
      <c r="R39" s="16" t="str">
        <f>VLOOKUP(Q39,Segmento!A:D,2,0)</f>
        <v>Alimentos</v>
      </c>
      <c r="S39" s="16">
        <f>VLOOKUP(Q39,Segmento!A:D,4,0)</f>
        <v>71</v>
      </c>
      <c r="T39" s="16" t="str">
        <f t="shared" si="5"/>
        <v>Acima de 50</v>
      </c>
      <c r="U39" s="13">
        <f t="shared" si="6"/>
        <v>-0.0229</v>
      </c>
      <c r="V39" s="14">
        <f t="shared" si="7"/>
        <v>24.91044929</v>
      </c>
      <c r="W39" s="15">
        <f t="shared" si="8"/>
        <v>-647452225.6</v>
      </c>
      <c r="X39" s="15" t="str">
        <f t="shared" si="9"/>
        <v>Desceu</v>
      </c>
      <c r="Y39" s="15">
        <f t="shared" si="10"/>
        <v>-0.0229</v>
      </c>
      <c r="Z39" s="15">
        <f t="shared" si="11"/>
        <v>24.91044929</v>
      </c>
      <c r="AA39" s="15">
        <f t="shared" si="12"/>
        <v>-647452225.6</v>
      </c>
      <c r="AB39" s="15" t="str">
        <f t="shared" si="13"/>
        <v>Desceu</v>
      </c>
    </row>
    <row r="40">
      <c r="A40" s="11" t="s">
        <v>99</v>
      </c>
      <c r="B40" s="12">
        <v>45317.0</v>
      </c>
      <c r="C40" s="13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1" t="s">
        <v>100</v>
      </c>
      <c r="L40" s="13">
        <f t="shared" si="1"/>
        <v>0.0246</v>
      </c>
      <c r="M40" s="14">
        <f t="shared" si="2"/>
        <v>2.030060511</v>
      </c>
      <c r="N40" s="15">
        <f>VLOOKUP(A40,Total_de_acoes!A:B,2,0)</f>
        <v>2867627068</v>
      </c>
      <c r="O40" s="15">
        <f t="shared" si="3"/>
        <v>143207829.2</v>
      </c>
      <c r="P40" s="16" t="str">
        <f t="shared" si="4"/>
        <v>Subiu</v>
      </c>
      <c r="Q40" s="16" t="str">
        <f>VLOOKUP(A40,Ticker!A:B,2,0)</f>
        <v>Magazine Luiza</v>
      </c>
      <c r="R40" s="16" t="str">
        <f>VLOOKUP(Q40,Segmento!A:D,2,0)</f>
        <v>Varejo</v>
      </c>
      <c r="S40" s="16">
        <f>VLOOKUP(Q40,Segmento!A:D,4,0)</f>
        <v>67</v>
      </c>
      <c r="T40" s="16" t="str">
        <f t="shared" si="5"/>
        <v>Acima de 50</v>
      </c>
      <c r="U40" s="13">
        <f t="shared" si="6"/>
        <v>-0.037</v>
      </c>
      <c r="V40" s="14">
        <f t="shared" si="7"/>
        <v>2.159916926</v>
      </c>
      <c r="W40" s="15">
        <f t="shared" si="8"/>
        <v>-229171941</v>
      </c>
      <c r="X40" s="15" t="str">
        <f t="shared" si="9"/>
        <v>Desceu</v>
      </c>
      <c r="Y40" s="15">
        <f t="shared" si="10"/>
        <v>-0.037</v>
      </c>
      <c r="Z40" s="15">
        <f t="shared" si="11"/>
        <v>2.159916926</v>
      </c>
      <c r="AA40" s="15">
        <f t="shared" si="12"/>
        <v>-229171941</v>
      </c>
      <c r="AB40" s="15" t="str">
        <f t="shared" si="13"/>
        <v>Desceu</v>
      </c>
    </row>
    <row r="41">
      <c r="A41" s="17" t="s">
        <v>101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7" t="s">
        <v>102</v>
      </c>
      <c r="L41" s="13">
        <f t="shared" si="1"/>
        <v>-0.0072</v>
      </c>
      <c r="M41" s="14">
        <f t="shared" si="2"/>
        <v>13.84971797</v>
      </c>
      <c r="N41" s="15">
        <f>VLOOKUP(A41,Total_de_acoes!A:B,2,0)</f>
        <v>1500728902</v>
      </c>
      <c r="O41" s="15">
        <f t="shared" si="3"/>
        <v>-149649638.7</v>
      </c>
      <c r="P41" s="16" t="str">
        <f t="shared" si="4"/>
        <v>Desceu</v>
      </c>
      <c r="Q41" s="16" t="str">
        <f>VLOOKUP(A41,Ticker!A:B,2,0)</f>
        <v>Banco Bradesco</v>
      </c>
      <c r="R41" s="16" t="str">
        <f>VLOOKUP(Q41,Segmento!A:D,2,0)</f>
        <v>Financeiro</v>
      </c>
      <c r="S41" s="16">
        <f>VLOOKUP(Q41,Segmento!A:D,4,0)</f>
        <v>79</v>
      </c>
      <c r="T41" s="16" t="str">
        <f t="shared" si="5"/>
        <v>Acima de 50</v>
      </c>
      <c r="U41" s="13">
        <f t="shared" si="6"/>
        <v>-0.0995</v>
      </c>
      <c r="V41" s="14">
        <f t="shared" si="7"/>
        <v>15.26929484</v>
      </c>
      <c r="W41" s="15">
        <f t="shared" si="8"/>
        <v>-2280049671</v>
      </c>
      <c r="X41" s="15" t="str">
        <f t="shared" si="9"/>
        <v>Desceu</v>
      </c>
      <c r="Y41" s="15">
        <f t="shared" si="10"/>
        <v>-0.0995</v>
      </c>
      <c r="Z41" s="15">
        <f t="shared" si="11"/>
        <v>15.26929484</v>
      </c>
      <c r="AA41" s="15">
        <f t="shared" si="12"/>
        <v>-2280049671</v>
      </c>
      <c r="AB41" s="15" t="str">
        <f t="shared" si="13"/>
        <v>Desceu</v>
      </c>
    </row>
    <row r="42">
      <c r="A42" s="11" t="s">
        <v>103</v>
      </c>
      <c r="B42" s="12">
        <v>45317.0</v>
      </c>
      <c r="C42" s="13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1" t="s">
        <v>104</v>
      </c>
      <c r="L42" s="13">
        <f t="shared" si="1"/>
        <v>0.0365</v>
      </c>
      <c r="M42" s="14">
        <f t="shared" si="2"/>
        <v>21.07091172</v>
      </c>
      <c r="N42" s="15">
        <f>VLOOKUP(A42,Total_de_acoes!A:B,2,0)</f>
        <v>1118525506</v>
      </c>
      <c r="O42" s="15">
        <f t="shared" si="3"/>
        <v>860244855.1</v>
      </c>
      <c r="P42" s="16" t="str">
        <f t="shared" si="4"/>
        <v>Subiu</v>
      </c>
      <c r="Q42" s="16" t="str">
        <f>VLOOKUP(A42,Ticker!A:B,2,0)</f>
        <v>Gerdau</v>
      </c>
      <c r="R42" s="16" t="str">
        <f>VLOOKUP(Q42,Segmento!A:D,2,0)</f>
        <v>Siderurgia</v>
      </c>
      <c r="S42" s="16">
        <f>VLOOKUP(Q42,Segmento!A:D,4,0)</f>
        <v>121</v>
      </c>
      <c r="T42" s="16" t="str">
        <f t="shared" si="5"/>
        <v>Acima de 50</v>
      </c>
      <c r="U42" s="13">
        <f t="shared" si="6"/>
        <v>-0.0808</v>
      </c>
      <c r="V42" s="14">
        <f t="shared" si="7"/>
        <v>23.75979112</v>
      </c>
      <c r="W42" s="15">
        <f t="shared" si="8"/>
        <v>-2147335337</v>
      </c>
      <c r="X42" s="15" t="str">
        <f t="shared" si="9"/>
        <v>Desceu</v>
      </c>
      <c r="Y42" s="15">
        <f t="shared" si="10"/>
        <v>-0.0808</v>
      </c>
      <c r="Z42" s="15">
        <f t="shared" si="11"/>
        <v>23.75979112</v>
      </c>
      <c r="AA42" s="15">
        <f t="shared" si="12"/>
        <v>-2147335337</v>
      </c>
      <c r="AB42" s="15" t="str">
        <f t="shared" si="13"/>
        <v>Desceu</v>
      </c>
    </row>
    <row r="43">
      <c r="A43" s="17" t="s">
        <v>105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7" t="s">
        <v>106</v>
      </c>
      <c r="L43" s="13">
        <f t="shared" si="1"/>
        <v>0</v>
      </c>
      <c r="M43" s="14">
        <f t="shared" si="2"/>
        <v>3.74</v>
      </c>
      <c r="N43" s="15">
        <f>VLOOKUP(A43,Total_de_acoes!A:B,2,0)</f>
        <v>1193047233</v>
      </c>
      <c r="O43" s="15">
        <f t="shared" si="3"/>
        <v>0</v>
      </c>
      <c r="P43" s="16" t="str">
        <f t="shared" si="4"/>
        <v>Estável</v>
      </c>
      <c r="Q43" s="16" t="str">
        <f>VLOOKUP(A43,Ticker!A:B,2,0)</f>
        <v>Raízen</v>
      </c>
      <c r="R43" s="16" t="str">
        <f>VLOOKUP(Q43,Segmento!A:D,2,0)</f>
        <v>Energia</v>
      </c>
      <c r="S43" s="16">
        <f>VLOOKUP(Q43,Segmento!A:D,4,0)</f>
        <v>12</v>
      </c>
      <c r="T43" s="16" t="str">
        <f t="shared" si="5"/>
        <v>Abaixo de 50</v>
      </c>
      <c r="U43" s="13">
        <f t="shared" si="6"/>
        <v>-0.072</v>
      </c>
      <c r="V43" s="14">
        <f t="shared" si="7"/>
        <v>4.030172414</v>
      </c>
      <c r="W43" s="15">
        <f t="shared" si="8"/>
        <v>-346189395.4</v>
      </c>
      <c r="X43" s="15" t="str">
        <f t="shared" si="9"/>
        <v>Desceu</v>
      </c>
      <c r="Y43" s="15">
        <f t="shared" si="10"/>
        <v>-0.072</v>
      </c>
      <c r="Z43" s="15">
        <f t="shared" si="11"/>
        <v>4.030172414</v>
      </c>
      <c r="AA43" s="15">
        <f t="shared" si="12"/>
        <v>-346189395.4</v>
      </c>
      <c r="AB43" s="15" t="str">
        <f t="shared" si="13"/>
        <v>Desceu</v>
      </c>
    </row>
    <row r="44">
      <c r="A44" s="11" t="s">
        <v>107</v>
      </c>
      <c r="B44" s="12">
        <v>45317.0</v>
      </c>
      <c r="C44" s="13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1" t="s">
        <v>108</v>
      </c>
      <c r="L44" s="13">
        <f t="shared" si="1"/>
        <v>0.009</v>
      </c>
      <c r="M44" s="14">
        <f t="shared" si="2"/>
        <v>9.980178394</v>
      </c>
      <c r="N44" s="15">
        <f>VLOOKUP(A44,Total_de_acoes!A:B,2,0)</f>
        <v>1679335290</v>
      </c>
      <c r="O44" s="15">
        <f t="shared" si="3"/>
        <v>150840592</v>
      </c>
      <c r="P44" s="16" t="str">
        <f t="shared" si="4"/>
        <v>Subiu</v>
      </c>
      <c r="Q44" s="16" t="str">
        <f>VLOOKUP(A44,Ticker!A:B,2,0)</f>
        <v>Copel</v>
      </c>
      <c r="R44" s="16" t="str">
        <f>VLOOKUP(Q44,Segmento!A:D,2,0)</f>
        <v>Energia</v>
      </c>
      <c r="S44" s="16">
        <f>VLOOKUP(Q44,Segmento!A:D,4,0)</f>
        <v>70</v>
      </c>
      <c r="T44" s="16" t="str">
        <f t="shared" si="5"/>
        <v>Acima de 50</v>
      </c>
      <c r="U44" s="13">
        <f t="shared" si="6"/>
        <v>-0.028</v>
      </c>
      <c r="V44" s="14">
        <f t="shared" si="7"/>
        <v>10.3600823</v>
      </c>
      <c r="W44" s="15">
        <f t="shared" si="8"/>
        <v>-487145451</v>
      </c>
      <c r="X44" s="15" t="str">
        <f t="shared" si="9"/>
        <v>Desceu</v>
      </c>
      <c r="Y44" s="15">
        <f t="shared" si="10"/>
        <v>-0.028</v>
      </c>
      <c r="Z44" s="15">
        <f t="shared" si="11"/>
        <v>10.3600823</v>
      </c>
      <c r="AA44" s="15">
        <f t="shared" si="12"/>
        <v>-487145451</v>
      </c>
      <c r="AB44" s="15" t="str">
        <f t="shared" si="13"/>
        <v>Desceu</v>
      </c>
    </row>
    <row r="45">
      <c r="A45" s="17" t="s">
        <v>109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7" t="s">
        <v>110</v>
      </c>
      <c r="L45" s="13">
        <f t="shared" si="1"/>
        <v>-0.0376</v>
      </c>
      <c r="M45" s="14">
        <f t="shared" si="2"/>
        <v>8.499584372</v>
      </c>
      <c r="N45" s="15">
        <f>VLOOKUP(A45,Total_de_acoes!A:B,2,0)</f>
        <v>421383330</v>
      </c>
      <c r="O45" s="15">
        <f t="shared" si="3"/>
        <v>-134667527.1</v>
      </c>
      <c r="P45" s="16" t="str">
        <f t="shared" si="4"/>
        <v>Desceu</v>
      </c>
      <c r="Q45" s="16" t="str">
        <f>VLOOKUP(A45,Ticker!A:B,2,0)</f>
        <v>Grupo Vamos</v>
      </c>
      <c r="R45" s="16" t="str">
        <f>VLOOKUP(Q45,Segmento!A:D,2,0)</f>
        <v>Logística</v>
      </c>
      <c r="S45" s="16">
        <f>VLOOKUP(Q45,Segmento!A:D,4,0)</f>
        <v>39</v>
      </c>
      <c r="T45" s="16" t="str">
        <f t="shared" si="5"/>
        <v>Abaixo de 50</v>
      </c>
      <c r="U45" s="13">
        <f t="shared" si="6"/>
        <v>-0.1877</v>
      </c>
      <c r="V45" s="14">
        <f t="shared" si="7"/>
        <v>10.07017112</v>
      </c>
      <c r="W45" s="15">
        <f t="shared" si="8"/>
        <v>-796486600.4</v>
      </c>
      <c r="X45" s="15" t="str">
        <f t="shared" si="9"/>
        <v>Desceu</v>
      </c>
      <c r="Y45" s="15">
        <f t="shared" si="10"/>
        <v>-0.1877</v>
      </c>
      <c r="Z45" s="15">
        <f t="shared" si="11"/>
        <v>10.07017112</v>
      </c>
      <c r="AA45" s="15">
        <f t="shared" si="12"/>
        <v>-796486600.4</v>
      </c>
      <c r="AB45" s="15" t="str">
        <f t="shared" si="13"/>
        <v>Desceu</v>
      </c>
    </row>
    <row r="46">
      <c r="A46" s="11" t="s">
        <v>111</v>
      </c>
      <c r="B46" s="12">
        <v>45317.0</v>
      </c>
      <c r="C46" s="13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1" t="s">
        <v>112</v>
      </c>
      <c r="L46" s="13">
        <f t="shared" si="1"/>
        <v>0.053</v>
      </c>
      <c r="M46" s="14">
        <f t="shared" si="2"/>
        <v>9.249762583</v>
      </c>
      <c r="N46" s="15">
        <f>VLOOKUP(A46,Total_de_acoes!A:B,2,0)</f>
        <v>331799687</v>
      </c>
      <c r="O46" s="15">
        <f t="shared" si="3"/>
        <v>162660621.5</v>
      </c>
      <c r="P46" s="16" t="str">
        <f t="shared" si="4"/>
        <v>Subiu</v>
      </c>
      <c r="Q46" s="16" t="str">
        <f>VLOOKUP(A46,Ticker!A:B,2,0)</f>
        <v>Marfrig</v>
      </c>
      <c r="R46" s="16" t="str">
        <f>VLOOKUP(Q46,Segmento!A:D,2,0)</f>
        <v>Alimentos</v>
      </c>
      <c r="S46" s="16">
        <f>VLOOKUP(Q46,Segmento!A:D,4,0)</f>
        <v>42</v>
      </c>
      <c r="T46" s="16" t="str">
        <f t="shared" si="5"/>
        <v>Abaixo de 50</v>
      </c>
      <c r="U46" s="13">
        <f t="shared" si="6"/>
        <v>0.0041</v>
      </c>
      <c r="V46" s="14">
        <f t="shared" si="7"/>
        <v>9.700229061</v>
      </c>
      <c r="W46" s="15">
        <f t="shared" si="8"/>
        <v>13195985.16</v>
      </c>
      <c r="X46" s="15" t="str">
        <f t="shared" si="9"/>
        <v>Subiu</v>
      </c>
      <c r="Y46" s="15">
        <f t="shared" si="10"/>
        <v>0.0041</v>
      </c>
      <c r="Z46" s="15">
        <f t="shared" si="11"/>
        <v>9.700229061</v>
      </c>
      <c r="AA46" s="15">
        <f t="shared" si="12"/>
        <v>13195985.16</v>
      </c>
      <c r="AB46" s="15" t="str">
        <f t="shared" si="13"/>
        <v>Subiu</v>
      </c>
    </row>
    <row r="47">
      <c r="A47" s="17" t="s">
        <v>113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7" t="s">
        <v>114</v>
      </c>
      <c r="L47" s="13">
        <f t="shared" si="1"/>
        <v>-0.0112</v>
      </c>
      <c r="M47" s="14">
        <f t="shared" si="2"/>
        <v>13.34951456</v>
      </c>
      <c r="N47" s="15">
        <f>VLOOKUP(A47,Total_de_acoes!A:B,2,0)</f>
        <v>4394245879</v>
      </c>
      <c r="O47" s="15">
        <f t="shared" si="3"/>
        <v>-657003752.8</v>
      </c>
      <c r="P47" s="16" t="str">
        <f t="shared" si="4"/>
        <v>Desceu</v>
      </c>
      <c r="Q47" s="16" t="str">
        <f>VLOOKUP(A47,Ticker!A:B,2,0)</f>
        <v>Ambev</v>
      </c>
      <c r="R47" s="16" t="str">
        <f>VLOOKUP(Q47,Segmento!A:D,2,0)</f>
        <v>Bebidas</v>
      </c>
      <c r="S47" s="16">
        <f>VLOOKUP(Q47,Segmento!A:D,4,0)</f>
        <v>23</v>
      </c>
      <c r="T47" s="16" t="str">
        <f t="shared" si="5"/>
        <v>Abaixo de 50</v>
      </c>
      <c r="U47" s="13">
        <f t="shared" si="6"/>
        <v>-0.0386</v>
      </c>
      <c r="V47" s="14">
        <f t="shared" si="7"/>
        <v>13.72997712</v>
      </c>
      <c r="W47" s="15">
        <f t="shared" si="8"/>
        <v>-2328849761</v>
      </c>
      <c r="X47" s="15" t="str">
        <f t="shared" si="9"/>
        <v>Desceu</v>
      </c>
      <c r="Y47" s="15">
        <f t="shared" si="10"/>
        <v>-0.0386</v>
      </c>
      <c r="Z47" s="15">
        <f t="shared" si="11"/>
        <v>13.72997712</v>
      </c>
      <c r="AA47" s="15">
        <f t="shared" si="12"/>
        <v>-2328849761</v>
      </c>
      <c r="AB47" s="15" t="str">
        <f t="shared" si="13"/>
        <v>Desceu</v>
      </c>
    </row>
    <row r="48">
      <c r="A48" s="11" t="s">
        <v>115</v>
      </c>
      <c r="B48" s="12">
        <v>45317.0</v>
      </c>
      <c r="C48" s="13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1" t="s">
        <v>116</v>
      </c>
      <c r="L48" s="13">
        <f t="shared" si="1"/>
        <v>-0.0237</v>
      </c>
      <c r="M48" s="14">
        <f t="shared" si="2"/>
        <v>34.54880672</v>
      </c>
      <c r="N48" s="15">
        <f>VLOOKUP(A48,Total_de_acoes!A:B,2,0)</f>
        <v>671750768</v>
      </c>
      <c r="O48" s="15">
        <f t="shared" si="3"/>
        <v>-550034042.5</v>
      </c>
      <c r="P48" s="16" t="str">
        <f t="shared" si="4"/>
        <v>Desceu</v>
      </c>
      <c r="Q48" s="16" t="str">
        <f>VLOOKUP(A48,Ticker!A:B,2,0)</f>
        <v>BB Seguridade</v>
      </c>
      <c r="R48" s="16" t="str">
        <f>VLOOKUP(Q48,Segmento!A:D,2,0)</f>
        <v>Seguros</v>
      </c>
      <c r="S48" s="16">
        <f>VLOOKUP(Q48,Segmento!A:D,4,0)</f>
        <v>10</v>
      </c>
      <c r="T48" s="16" t="str">
        <f t="shared" si="5"/>
        <v>Abaixo de 50</v>
      </c>
      <c r="U48" s="13">
        <f t="shared" si="6"/>
        <v>0.0024</v>
      </c>
      <c r="V48" s="14">
        <f t="shared" si="7"/>
        <v>33.64924182</v>
      </c>
      <c r="W48" s="15">
        <f t="shared" si="8"/>
        <v>54249369.68</v>
      </c>
      <c r="X48" s="15" t="str">
        <f t="shared" si="9"/>
        <v>Subiu</v>
      </c>
      <c r="Y48" s="15">
        <f t="shared" si="10"/>
        <v>0.0024</v>
      </c>
      <c r="Z48" s="15">
        <f t="shared" si="11"/>
        <v>33.64924182</v>
      </c>
      <c r="AA48" s="15">
        <f t="shared" si="12"/>
        <v>54249369.68</v>
      </c>
      <c r="AB48" s="15" t="str">
        <f t="shared" si="13"/>
        <v>Subiu</v>
      </c>
    </row>
    <row r="49">
      <c r="A49" s="17" t="s">
        <v>117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7" t="s">
        <v>118</v>
      </c>
      <c r="L49" s="13">
        <f t="shared" si="1"/>
        <v>0.0137</v>
      </c>
      <c r="M49" s="14">
        <f t="shared" si="2"/>
        <v>75.99881622</v>
      </c>
      <c r="N49" s="15">
        <f>VLOOKUP(A49,Total_de_acoes!A:B,2,0)</f>
        <v>340001799</v>
      </c>
      <c r="O49" s="15">
        <f t="shared" si="3"/>
        <v>354004359</v>
      </c>
      <c r="P49" s="16" t="str">
        <f t="shared" si="4"/>
        <v>Subiu</v>
      </c>
      <c r="Q49" s="16" t="str">
        <f>VLOOKUP(A49,Ticker!A:B,2,0)</f>
        <v>Sabesp</v>
      </c>
      <c r="R49" s="16" t="str">
        <f>VLOOKUP(Q49,Segmento!A:D,2,0)</f>
        <v>Saneamento</v>
      </c>
      <c r="S49" s="16">
        <f>VLOOKUP(Q49,Segmento!A:D,4,0)</f>
        <v>70</v>
      </c>
      <c r="T49" s="16" t="str">
        <f t="shared" si="5"/>
        <v>Acima de 50</v>
      </c>
      <c r="U49" s="13">
        <f t="shared" si="6"/>
        <v>0.0222</v>
      </c>
      <c r="V49" s="14">
        <f t="shared" si="7"/>
        <v>75.3668558</v>
      </c>
      <c r="W49" s="15">
        <f t="shared" si="8"/>
        <v>568872037.6</v>
      </c>
      <c r="X49" s="15" t="str">
        <f t="shared" si="9"/>
        <v>Subiu</v>
      </c>
      <c r="Y49" s="15">
        <f t="shared" si="10"/>
        <v>0.0222</v>
      </c>
      <c r="Z49" s="15">
        <f t="shared" si="11"/>
        <v>75.3668558</v>
      </c>
      <c r="AA49" s="15">
        <f t="shared" si="12"/>
        <v>568872037.6</v>
      </c>
      <c r="AB49" s="15" t="str">
        <f t="shared" si="13"/>
        <v>Subiu</v>
      </c>
    </row>
    <row r="50">
      <c r="A50" s="11" t="s">
        <v>119</v>
      </c>
      <c r="B50" s="12">
        <v>45317.0</v>
      </c>
      <c r="C50" s="13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1" t="s">
        <v>120</v>
      </c>
      <c r="L50" s="13">
        <f t="shared" si="1"/>
        <v>-0.0265</v>
      </c>
      <c r="M50" s="14">
        <f t="shared" si="2"/>
        <v>31.72059579</v>
      </c>
      <c r="N50" s="15">
        <f>VLOOKUP(A50,Total_de_acoes!A:B,2,0)</f>
        <v>514122351</v>
      </c>
      <c r="O50" s="15">
        <f t="shared" si="3"/>
        <v>-432169083</v>
      </c>
      <c r="P50" s="16" t="str">
        <f t="shared" si="4"/>
        <v>Desceu</v>
      </c>
      <c r="Q50" s="16" t="str">
        <f>VLOOKUP(A50,Ticker!A:B,2,0)</f>
        <v>Totvs</v>
      </c>
      <c r="R50" s="16" t="str">
        <f>VLOOKUP(Q50,Segmento!A:D,2,0)</f>
        <v>Tecnologia</v>
      </c>
      <c r="S50" s="16">
        <f>VLOOKUP(Q50,Segmento!A:D,4,0)</f>
        <v>39</v>
      </c>
      <c r="T50" s="16" t="str">
        <f t="shared" si="5"/>
        <v>Abaixo de 50</v>
      </c>
      <c r="U50" s="13">
        <f t="shared" si="6"/>
        <v>-0.0834</v>
      </c>
      <c r="V50" s="14">
        <f t="shared" si="7"/>
        <v>33.68972289</v>
      </c>
      <c r="W50" s="15">
        <f t="shared" si="8"/>
        <v>-1444541337</v>
      </c>
      <c r="X50" s="15" t="str">
        <f t="shared" si="9"/>
        <v>Desceu</v>
      </c>
      <c r="Y50" s="15">
        <f t="shared" si="10"/>
        <v>-0.0834</v>
      </c>
      <c r="Z50" s="15">
        <f t="shared" si="11"/>
        <v>33.68972289</v>
      </c>
      <c r="AA50" s="15">
        <f t="shared" si="12"/>
        <v>-1444541337</v>
      </c>
      <c r="AB50" s="15" t="str">
        <f t="shared" si="13"/>
        <v>Desceu</v>
      </c>
    </row>
    <row r="51">
      <c r="A51" s="17" t="s">
        <v>121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7" t="s">
        <v>122</v>
      </c>
      <c r="L51" s="13">
        <f t="shared" si="1"/>
        <v>0.0095</v>
      </c>
      <c r="M51" s="14">
        <f t="shared" si="2"/>
        <v>11.53046062</v>
      </c>
      <c r="N51" s="15">
        <f>VLOOKUP(A51,Total_de_acoes!A:B,2,0)</f>
        <v>1437415777</v>
      </c>
      <c r="O51" s="15">
        <f t="shared" si="3"/>
        <v>157453627.2</v>
      </c>
      <c r="P51" s="16" t="str">
        <f t="shared" si="4"/>
        <v>Subiu</v>
      </c>
      <c r="Q51" s="16" t="str">
        <f>VLOOKUP(A51,Ticker!A:B,2,0)</f>
        <v>CEMIG</v>
      </c>
      <c r="R51" s="16" t="str">
        <f>VLOOKUP(Q51,Segmento!A:D,2,0)</f>
        <v>Energia</v>
      </c>
      <c r="S51" s="16">
        <f>VLOOKUP(Q51,Segmento!A:D,4,0)</f>
        <v>72</v>
      </c>
      <c r="T51" s="16" t="str">
        <f t="shared" si="5"/>
        <v>Acima de 50</v>
      </c>
      <c r="U51" s="13">
        <f t="shared" si="6"/>
        <v>0.0139</v>
      </c>
      <c r="V51" s="14">
        <f t="shared" si="7"/>
        <v>11.48042213</v>
      </c>
      <c r="W51" s="15">
        <f t="shared" si="8"/>
        <v>229379744.6</v>
      </c>
      <c r="X51" s="15" t="str">
        <f t="shared" si="9"/>
        <v>Subiu</v>
      </c>
      <c r="Y51" s="15">
        <f t="shared" si="10"/>
        <v>0.0139</v>
      </c>
      <c r="Z51" s="15">
        <f t="shared" si="11"/>
        <v>11.48042213</v>
      </c>
      <c r="AA51" s="15">
        <f t="shared" si="12"/>
        <v>229379744.6</v>
      </c>
      <c r="AB51" s="15" t="str">
        <f t="shared" si="13"/>
        <v>Subiu</v>
      </c>
    </row>
    <row r="52">
      <c r="A52" s="11" t="s">
        <v>123</v>
      </c>
      <c r="B52" s="12">
        <v>45317.0</v>
      </c>
      <c r="C52" s="13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1" t="s">
        <v>124</v>
      </c>
      <c r="L52" s="13">
        <f t="shared" si="1"/>
        <v>-0.0141</v>
      </c>
      <c r="M52" s="14">
        <f t="shared" si="2"/>
        <v>46.69844812</v>
      </c>
      <c r="N52" s="15">
        <f>VLOOKUP(A52,Total_de_acoes!A:B,2,0)</f>
        <v>268544014</v>
      </c>
      <c r="O52" s="15">
        <f t="shared" si="3"/>
        <v>-176822300.7</v>
      </c>
      <c r="P52" s="16" t="str">
        <f t="shared" si="4"/>
        <v>Desceu</v>
      </c>
      <c r="Q52" s="16" t="str">
        <f>VLOOKUP(A52,Ticker!A:B,2,0)</f>
        <v>Eletrobras</v>
      </c>
      <c r="R52" s="16" t="str">
        <f>VLOOKUP(Q52,Segmento!A:D,2,0)</f>
        <v>Energia</v>
      </c>
      <c r="S52" s="16">
        <f>VLOOKUP(Q52,Segmento!A:D,4,0)</f>
        <v>62</v>
      </c>
      <c r="T52" s="16" t="str">
        <f t="shared" si="5"/>
        <v>Acima de 50</v>
      </c>
      <c r="U52" s="13">
        <f t="shared" si="6"/>
        <v>-0.02</v>
      </c>
      <c r="V52" s="14">
        <f t="shared" si="7"/>
        <v>46.97959184</v>
      </c>
      <c r="W52" s="15">
        <f t="shared" si="8"/>
        <v>-252321763.4</v>
      </c>
      <c r="X52" s="15" t="str">
        <f t="shared" si="9"/>
        <v>Desceu</v>
      </c>
      <c r="Y52" s="15">
        <f t="shared" si="10"/>
        <v>-0.02</v>
      </c>
      <c r="Z52" s="15">
        <f t="shared" si="11"/>
        <v>46.97959184</v>
      </c>
      <c r="AA52" s="15">
        <f t="shared" si="12"/>
        <v>-252321763.4</v>
      </c>
      <c r="AB52" s="15" t="str">
        <f t="shared" si="13"/>
        <v>Desceu</v>
      </c>
    </row>
    <row r="53">
      <c r="A53" s="17" t="s">
        <v>125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7" t="s">
        <v>126</v>
      </c>
      <c r="L53" s="13">
        <f t="shared" si="1"/>
        <v>0.0142</v>
      </c>
      <c r="M53" s="14">
        <f t="shared" si="2"/>
        <v>12.68980477</v>
      </c>
      <c r="N53" s="15">
        <f>VLOOKUP(A53,Total_de_acoes!A:B,2,0)</f>
        <v>1579130168</v>
      </c>
      <c r="O53" s="15">
        <f t="shared" si="3"/>
        <v>284551720.3</v>
      </c>
      <c r="P53" s="16" t="str">
        <f t="shared" si="4"/>
        <v>Subiu</v>
      </c>
      <c r="Q53" s="16" t="str">
        <f>VLOOKUP(A53,Ticker!A:B,2,0)</f>
        <v>Eneva</v>
      </c>
      <c r="R53" s="16" t="str">
        <f>VLOOKUP(Q53,Segmento!A:D,2,0)</f>
        <v>Energia</v>
      </c>
      <c r="S53" s="16">
        <f>VLOOKUP(Q53,Segmento!A:D,4,0)</f>
        <v>17</v>
      </c>
      <c r="T53" s="16" t="str">
        <f t="shared" si="5"/>
        <v>Abaixo de 50</v>
      </c>
      <c r="U53" s="13">
        <f t="shared" si="6"/>
        <v>-0.0544</v>
      </c>
      <c r="V53" s="14">
        <f t="shared" si="7"/>
        <v>13.61040609</v>
      </c>
      <c r="W53" s="15">
        <f t="shared" si="8"/>
        <v>-1169197595</v>
      </c>
      <c r="X53" s="15" t="str">
        <f t="shared" si="9"/>
        <v>Desceu</v>
      </c>
      <c r="Y53" s="15">
        <f t="shared" si="10"/>
        <v>-0.0544</v>
      </c>
      <c r="Z53" s="15">
        <f t="shared" si="11"/>
        <v>13.61040609</v>
      </c>
      <c r="AA53" s="15">
        <f t="shared" si="12"/>
        <v>-1169197595</v>
      </c>
      <c r="AB53" s="15" t="str">
        <f t="shared" si="13"/>
        <v>Desceu</v>
      </c>
    </row>
    <row r="54">
      <c r="A54" s="11" t="s">
        <v>127</v>
      </c>
      <c r="B54" s="12">
        <v>45317.0</v>
      </c>
      <c r="C54" s="13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1" t="s">
        <v>128</v>
      </c>
      <c r="L54" s="13">
        <f t="shared" si="1"/>
        <v>-0.0093</v>
      </c>
      <c r="M54" s="14">
        <f t="shared" si="2"/>
        <v>33.4813768</v>
      </c>
      <c r="N54" s="15">
        <f>VLOOKUP(A54,Total_de_acoes!A:B,2,0)</f>
        <v>1481593024</v>
      </c>
      <c r="O54" s="15">
        <f t="shared" si="3"/>
        <v>-461333701.1</v>
      </c>
      <c r="P54" s="16" t="str">
        <f t="shared" si="4"/>
        <v>Desceu</v>
      </c>
      <c r="Q54" s="16" t="str">
        <f>VLOOKUP(A54,Ticker!A:B,2,0)</f>
        <v>WEG</v>
      </c>
      <c r="R54" s="16" t="str">
        <f>VLOOKUP(Q54,Segmento!A:D,2,0)</f>
        <v>Equipamentos Elétricos</v>
      </c>
      <c r="S54" s="16">
        <f>VLOOKUP(Q54,Segmento!A:D,4,0)</f>
        <v>63</v>
      </c>
      <c r="T54" s="16" t="str">
        <f t="shared" si="5"/>
        <v>Acima de 50</v>
      </c>
      <c r="U54" s="13">
        <f t="shared" si="6"/>
        <v>-0.1013</v>
      </c>
      <c r="V54" s="14">
        <f t="shared" si="7"/>
        <v>36.90886837</v>
      </c>
      <c r="W54" s="15">
        <f t="shared" si="8"/>
        <v>-5539481288</v>
      </c>
      <c r="X54" s="15" t="str">
        <f t="shared" si="9"/>
        <v>Desceu</v>
      </c>
      <c r="Y54" s="15">
        <f t="shared" si="10"/>
        <v>-0.1013</v>
      </c>
      <c r="Z54" s="15">
        <f t="shared" si="11"/>
        <v>36.90886837</v>
      </c>
      <c r="AA54" s="15">
        <f t="shared" si="12"/>
        <v>-5539481288</v>
      </c>
      <c r="AB54" s="15" t="str">
        <f t="shared" si="13"/>
        <v>Desceu</v>
      </c>
    </row>
    <row r="55">
      <c r="A55" s="17" t="s">
        <v>129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7" t="s">
        <v>130</v>
      </c>
      <c r="L55" s="13">
        <f t="shared" si="1"/>
        <v>0.0201</v>
      </c>
      <c r="M55" s="14">
        <f t="shared" si="2"/>
        <v>18.91971375</v>
      </c>
      <c r="N55" s="15">
        <f>VLOOKUP(A55,Total_de_acoes!A:B,2,0)</f>
        <v>195751130</v>
      </c>
      <c r="O55" s="15">
        <f t="shared" si="3"/>
        <v>74441462.47</v>
      </c>
      <c r="P55" s="16" t="str">
        <f t="shared" si="4"/>
        <v>Subiu</v>
      </c>
      <c r="Q55" s="16" t="str">
        <f>VLOOKUP(A55,Ticker!A:B,2,0)</f>
        <v>SLC Agrícola</v>
      </c>
      <c r="R55" s="16" t="str">
        <f>VLOOKUP(Q55,Segmento!A:D,2,0)</f>
        <v>Agronegócio</v>
      </c>
      <c r="S55" s="16">
        <f>VLOOKUP(Q55,Segmento!A:D,4,0)</f>
        <v>47</v>
      </c>
      <c r="T55" s="16" t="str">
        <f t="shared" si="5"/>
        <v>Abaixo de 50</v>
      </c>
      <c r="U55" s="13">
        <f t="shared" si="6"/>
        <v>0.0255</v>
      </c>
      <c r="V55" s="14">
        <f t="shared" si="7"/>
        <v>18.82008776</v>
      </c>
      <c r="W55" s="15">
        <f t="shared" si="8"/>
        <v>93943362.88</v>
      </c>
      <c r="X55" s="15" t="str">
        <f t="shared" si="9"/>
        <v>Subiu</v>
      </c>
      <c r="Y55" s="15">
        <f t="shared" si="10"/>
        <v>0.0255</v>
      </c>
      <c r="Z55" s="15">
        <f t="shared" si="11"/>
        <v>18.82008776</v>
      </c>
      <c r="AA55" s="15">
        <f t="shared" si="12"/>
        <v>93943362.88</v>
      </c>
      <c r="AB55" s="15" t="str">
        <f t="shared" si="13"/>
        <v>Subiu</v>
      </c>
    </row>
    <row r="56">
      <c r="A56" s="11" t="s">
        <v>131</v>
      </c>
      <c r="B56" s="12">
        <v>45317.0</v>
      </c>
      <c r="C56" s="13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1" t="s">
        <v>132</v>
      </c>
      <c r="L56" s="13">
        <f t="shared" si="1"/>
        <v>0.0053</v>
      </c>
      <c r="M56" s="14">
        <f t="shared" si="2"/>
        <v>24.49020193</v>
      </c>
      <c r="N56" s="15">
        <f>VLOOKUP(A56,Total_de_acoes!A:B,2,0)</f>
        <v>532616595</v>
      </c>
      <c r="O56" s="15">
        <f t="shared" si="3"/>
        <v>69132606.2</v>
      </c>
      <c r="P56" s="16" t="str">
        <f t="shared" si="4"/>
        <v>Subiu</v>
      </c>
      <c r="Q56" s="16" t="str">
        <f>VLOOKUP(A56,Ticker!A:B,2,0)</f>
        <v>ALOS3</v>
      </c>
      <c r="R56" s="16" t="str">
        <f>VLOOKUP(Q56,Segmento!A:D,2,0)</f>
        <v>Serviços</v>
      </c>
      <c r="S56" s="16">
        <f>VLOOKUP(Q56,Segmento!A:D,4,0)</f>
        <v>22</v>
      </c>
      <c r="T56" s="16" t="str">
        <f t="shared" si="5"/>
        <v>Abaixo de 50</v>
      </c>
      <c r="U56" s="13">
        <f t="shared" si="6"/>
        <v>-0.0727</v>
      </c>
      <c r="V56" s="14">
        <f t="shared" si="7"/>
        <v>26.5501995</v>
      </c>
      <c r="W56" s="15">
        <f t="shared" si="8"/>
        <v>-1028056287</v>
      </c>
      <c r="X56" s="15" t="str">
        <f t="shared" si="9"/>
        <v>Desceu</v>
      </c>
      <c r="Y56" s="15">
        <f t="shared" si="10"/>
        <v>-0.0727</v>
      </c>
      <c r="Z56" s="15">
        <f t="shared" si="11"/>
        <v>26.5501995</v>
      </c>
      <c r="AA56" s="15">
        <f t="shared" si="12"/>
        <v>-1028056287</v>
      </c>
      <c r="AB56" s="15" t="str">
        <f t="shared" si="13"/>
        <v>Desceu</v>
      </c>
    </row>
    <row r="57">
      <c r="A57" s="17" t="s">
        <v>133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7" t="s">
        <v>134</v>
      </c>
      <c r="L57" s="13">
        <f t="shared" si="1"/>
        <v>-0.0178</v>
      </c>
      <c r="M57" s="14">
        <f t="shared" si="2"/>
        <v>13.51048666</v>
      </c>
      <c r="N57" s="15">
        <f>VLOOKUP(A57,Total_de_acoes!A:B,2,0)</f>
        <v>995335937</v>
      </c>
      <c r="O57" s="15">
        <f t="shared" si="3"/>
        <v>-239365017.6</v>
      </c>
      <c r="P57" s="16" t="str">
        <f t="shared" si="4"/>
        <v>Desceu</v>
      </c>
      <c r="Q57" s="16" t="str">
        <f>VLOOKUP(A57,Ticker!A:B,2,0)</f>
        <v>Grupo CCR</v>
      </c>
      <c r="R57" s="16" t="str">
        <f>VLOOKUP(Q57,Segmento!A:D,2,0)</f>
        <v>Infraestrutura</v>
      </c>
      <c r="S57" s="16">
        <f>VLOOKUP(Q57,Segmento!A:D,4,0)</f>
        <v>24</v>
      </c>
      <c r="T57" s="16" t="str">
        <f t="shared" si="5"/>
        <v>Abaixo de 50</v>
      </c>
      <c r="U57" s="13">
        <f t="shared" si="6"/>
        <v>-0.0642</v>
      </c>
      <c r="V57" s="14">
        <f t="shared" si="7"/>
        <v>14.18038042</v>
      </c>
      <c r="W57" s="15">
        <f t="shared" si="8"/>
        <v>-906134351.5</v>
      </c>
      <c r="X57" s="15" t="str">
        <f t="shared" si="9"/>
        <v>Desceu</v>
      </c>
      <c r="Y57" s="15">
        <f t="shared" si="10"/>
        <v>-0.0642</v>
      </c>
      <c r="Z57" s="15">
        <f t="shared" si="11"/>
        <v>14.18038042</v>
      </c>
      <c r="AA57" s="15">
        <f t="shared" si="12"/>
        <v>-906134351.5</v>
      </c>
      <c r="AB57" s="15" t="str">
        <f t="shared" si="13"/>
        <v>Desceu</v>
      </c>
    </row>
    <row r="58">
      <c r="A58" s="11" t="s">
        <v>135</v>
      </c>
      <c r="B58" s="12">
        <v>45317.0</v>
      </c>
      <c r="C58" s="13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1" t="s">
        <v>136</v>
      </c>
      <c r="L58" s="13">
        <f t="shared" si="1"/>
        <v>-0.0502</v>
      </c>
      <c r="M58" s="14">
        <f t="shared" si="2"/>
        <v>3.190145294</v>
      </c>
      <c r="N58" s="15">
        <f>VLOOKUP(A58,Total_de_acoes!A:B,2,0)</f>
        <v>1814920980</v>
      </c>
      <c r="O58" s="15">
        <f t="shared" si="3"/>
        <v>-290651053.5</v>
      </c>
      <c r="P58" s="16" t="str">
        <f t="shared" si="4"/>
        <v>Desceu</v>
      </c>
      <c r="Q58" s="16" t="str">
        <f>VLOOKUP(A58,Ticker!A:B,2,0)</f>
        <v>Cogna</v>
      </c>
      <c r="R58" s="16" t="str">
        <f>VLOOKUP(Q58,Segmento!A:D,2,0)</f>
        <v>Educação</v>
      </c>
      <c r="S58" s="16">
        <f>VLOOKUP(Q58,Segmento!A:D,4,0)</f>
        <v>60</v>
      </c>
      <c r="T58" s="16" t="str">
        <f t="shared" si="5"/>
        <v>Acima de 50</v>
      </c>
      <c r="U58" s="13">
        <f t="shared" si="6"/>
        <v>-0.1318</v>
      </c>
      <c r="V58" s="14">
        <f t="shared" si="7"/>
        <v>3.489979267</v>
      </c>
      <c r="W58" s="15">
        <f t="shared" si="8"/>
        <v>-834826022.9</v>
      </c>
      <c r="X58" s="15" t="str">
        <f t="shared" si="9"/>
        <v>Desceu</v>
      </c>
      <c r="Y58" s="15">
        <f t="shared" si="10"/>
        <v>-0.1318</v>
      </c>
      <c r="Z58" s="15">
        <f t="shared" si="11"/>
        <v>3.489979267</v>
      </c>
      <c r="AA58" s="15">
        <f t="shared" si="12"/>
        <v>-834826022.9</v>
      </c>
      <c r="AB58" s="15" t="str">
        <f t="shared" si="13"/>
        <v>Desceu</v>
      </c>
    </row>
    <row r="59">
      <c r="A59" s="17" t="s">
        <v>137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7" t="s">
        <v>138</v>
      </c>
      <c r="L59" s="13">
        <f t="shared" si="1"/>
        <v>-0.0125</v>
      </c>
      <c r="M59" s="14">
        <f t="shared" si="2"/>
        <v>26.45063291</v>
      </c>
      <c r="N59" s="15">
        <f>VLOOKUP(A59,Total_de_acoes!A:B,2,0)</f>
        <v>395801044</v>
      </c>
      <c r="O59" s="15">
        <f t="shared" si="3"/>
        <v>-130864851.5</v>
      </c>
      <c r="P59" s="16" t="str">
        <f t="shared" si="4"/>
        <v>Desceu</v>
      </c>
      <c r="Q59" s="16" t="str">
        <f>VLOOKUP(A59,Ticker!A:B,2,0)</f>
        <v>Transmissão Paulista</v>
      </c>
      <c r="R59" s="16" t="str">
        <f>VLOOKUP(Q59,Segmento!A:D,2,0)</f>
        <v>Energia</v>
      </c>
      <c r="S59" s="16">
        <f>VLOOKUP(Q59,Segmento!A:D,4,0)</f>
        <v>23</v>
      </c>
      <c r="T59" s="16" t="str">
        <f t="shared" si="5"/>
        <v>Abaixo de 50</v>
      </c>
      <c r="U59" s="13">
        <f t="shared" si="6"/>
        <v>-0.0143</v>
      </c>
      <c r="V59" s="14">
        <f t="shared" si="7"/>
        <v>26.49893477</v>
      </c>
      <c r="W59" s="15">
        <f t="shared" si="8"/>
        <v>-149982776.5</v>
      </c>
      <c r="X59" s="15" t="str">
        <f t="shared" si="9"/>
        <v>Desceu</v>
      </c>
      <c r="Y59" s="15">
        <f t="shared" si="10"/>
        <v>-0.0143</v>
      </c>
      <c r="Z59" s="15">
        <f t="shared" si="11"/>
        <v>26.49893477</v>
      </c>
      <c r="AA59" s="15">
        <f t="shared" si="12"/>
        <v>-149982776.5</v>
      </c>
      <c r="AB59" s="15" t="str">
        <f t="shared" si="13"/>
        <v>Desceu</v>
      </c>
    </row>
    <row r="60">
      <c r="A60" s="11" t="s">
        <v>139</v>
      </c>
      <c r="B60" s="12">
        <v>45317.0</v>
      </c>
      <c r="C60" s="13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1" t="s">
        <v>140</v>
      </c>
      <c r="L60" s="13">
        <f t="shared" si="1"/>
        <v>0.0056</v>
      </c>
      <c r="M60" s="14">
        <f t="shared" si="2"/>
        <v>40.81145585</v>
      </c>
      <c r="N60" s="15">
        <f>VLOOKUP(A60,Total_de_acoes!A:B,2,0)</f>
        <v>255236961</v>
      </c>
      <c r="O60" s="15">
        <f t="shared" si="3"/>
        <v>58332915</v>
      </c>
      <c r="P60" s="16" t="str">
        <f t="shared" si="4"/>
        <v>Subiu</v>
      </c>
      <c r="Q60" s="16" t="str">
        <f>VLOOKUP(A60,Ticker!A:B,2,0)</f>
        <v>Engie</v>
      </c>
      <c r="R60" s="16" t="str">
        <f>VLOOKUP(Q60,Segmento!A:D,2,0)</f>
        <v>Energia</v>
      </c>
      <c r="S60" s="16">
        <f>VLOOKUP(Q60,Segmento!A:D,4,0)</f>
        <v>24</v>
      </c>
      <c r="T60" s="16" t="str">
        <f t="shared" si="5"/>
        <v>Abaixo de 50</v>
      </c>
      <c r="U60" s="13">
        <f t="shared" si="6"/>
        <v>-0.0946</v>
      </c>
      <c r="V60" s="14">
        <f t="shared" si="7"/>
        <v>45.32803181</v>
      </c>
      <c r="W60" s="15">
        <f t="shared" si="8"/>
        <v>-1094464208</v>
      </c>
      <c r="X60" s="15" t="str">
        <f t="shared" si="9"/>
        <v>Desceu</v>
      </c>
      <c r="Y60" s="15">
        <f t="shared" si="10"/>
        <v>-0.0946</v>
      </c>
      <c r="Z60" s="15">
        <f t="shared" si="11"/>
        <v>45.32803181</v>
      </c>
      <c r="AA60" s="15">
        <f t="shared" si="12"/>
        <v>-1094464208</v>
      </c>
      <c r="AB60" s="15" t="str">
        <f t="shared" si="13"/>
        <v>Desceu</v>
      </c>
    </row>
    <row r="61">
      <c r="A61" s="17" t="s">
        <v>141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7" t="s">
        <v>142</v>
      </c>
      <c r="L61" s="13">
        <f t="shared" si="1"/>
        <v>0.0243</v>
      </c>
      <c r="M61" s="14">
        <f t="shared" si="2"/>
        <v>22.67890267</v>
      </c>
      <c r="N61" s="15">
        <f>VLOOKUP(A61,Total_de_acoes!A:B,2,0)</f>
        <v>1114412532</v>
      </c>
      <c r="O61" s="15">
        <f t="shared" si="3"/>
        <v>614149776.2</v>
      </c>
      <c r="P61" s="16" t="str">
        <f t="shared" si="4"/>
        <v>Subiu</v>
      </c>
      <c r="Q61" s="16" t="str">
        <f>VLOOKUP(A61,Ticker!A:B,2,0)</f>
        <v>Vibra Energia</v>
      </c>
      <c r="R61" s="16" t="str">
        <f>VLOOKUP(Q61,Segmento!A:D,2,0)</f>
        <v>Energia</v>
      </c>
      <c r="S61" s="16">
        <f>VLOOKUP(Q61,Segmento!A:D,4,0)</f>
        <v>64</v>
      </c>
      <c r="T61" s="16" t="str">
        <f t="shared" si="5"/>
        <v>Acima de 50</v>
      </c>
      <c r="U61" s="13">
        <f t="shared" si="6"/>
        <v>0.0207</v>
      </c>
      <c r="V61" s="14">
        <f t="shared" si="7"/>
        <v>22.75889096</v>
      </c>
      <c r="W61" s="15">
        <f t="shared" si="8"/>
        <v>525009821.3</v>
      </c>
      <c r="X61" s="15" t="str">
        <f t="shared" si="9"/>
        <v>Subiu</v>
      </c>
      <c r="Y61" s="15">
        <f t="shared" si="10"/>
        <v>0.0207</v>
      </c>
      <c r="Z61" s="15">
        <f t="shared" si="11"/>
        <v>22.75889096</v>
      </c>
      <c r="AA61" s="15">
        <f t="shared" si="12"/>
        <v>525009821.3</v>
      </c>
      <c r="AB61" s="15" t="str">
        <f t="shared" si="13"/>
        <v>Subiu</v>
      </c>
    </row>
    <row r="62">
      <c r="A62" s="11" t="s">
        <v>143</v>
      </c>
      <c r="B62" s="12">
        <v>45317.0</v>
      </c>
      <c r="C62" s="13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1" t="s">
        <v>144</v>
      </c>
      <c r="L62" s="13">
        <f t="shared" si="1"/>
        <v>0.0545</v>
      </c>
      <c r="M62" s="14">
        <f t="shared" si="2"/>
        <v>38.54907539</v>
      </c>
      <c r="N62" s="15">
        <f>VLOOKUP(A62,Total_de_acoes!A:B,2,0)</f>
        <v>81838843</v>
      </c>
      <c r="O62" s="15">
        <f t="shared" si="3"/>
        <v>171937239.2</v>
      </c>
      <c r="P62" s="16" t="str">
        <f t="shared" si="4"/>
        <v>Subiu</v>
      </c>
      <c r="Q62" s="16" t="str">
        <f>VLOOKUP(A62,Ticker!A:B,2,0)</f>
        <v>IRB Brasil RE</v>
      </c>
      <c r="R62" s="16" t="str">
        <f>VLOOKUP(Q62,Segmento!A:D,2,0)</f>
        <v>Seguros</v>
      </c>
      <c r="S62" s="16">
        <f>VLOOKUP(Q62,Segmento!A:D,4,0)</f>
        <v>83</v>
      </c>
      <c r="T62" s="16" t="str">
        <f t="shared" si="5"/>
        <v>Acima de 50</v>
      </c>
      <c r="U62" s="13">
        <f t="shared" si="6"/>
        <v>-0.0824</v>
      </c>
      <c r="V62" s="14">
        <f t="shared" si="7"/>
        <v>44.30034874</v>
      </c>
      <c r="W62" s="15">
        <f t="shared" si="8"/>
        <v>-298740317.1</v>
      </c>
      <c r="X62" s="15" t="str">
        <f t="shared" si="9"/>
        <v>Desceu</v>
      </c>
      <c r="Y62" s="15">
        <f t="shared" si="10"/>
        <v>-0.0824</v>
      </c>
      <c r="Z62" s="15">
        <f t="shared" si="11"/>
        <v>44.30034874</v>
      </c>
      <c r="AA62" s="15">
        <f t="shared" si="12"/>
        <v>-298740317.1</v>
      </c>
      <c r="AB62" s="15" t="str">
        <f t="shared" si="13"/>
        <v>Desceu</v>
      </c>
    </row>
    <row r="63">
      <c r="A63" s="17" t="s">
        <v>145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7" t="s">
        <v>146</v>
      </c>
      <c r="L63" s="13">
        <f t="shared" si="1"/>
        <v>-0.0204</v>
      </c>
      <c r="M63" s="14">
        <f t="shared" si="2"/>
        <v>41.71090241</v>
      </c>
      <c r="N63" s="15">
        <f>VLOOKUP(A63,Total_de_acoes!A:B,2,0)</f>
        <v>1980568384</v>
      </c>
      <c r="O63" s="15">
        <f t="shared" si="3"/>
        <v>-1685270409</v>
      </c>
      <c r="P63" s="16" t="str">
        <f t="shared" si="4"/>
        <v>Desceu</v>
      </c>
      <c r="Q63" s="16" t="str">
        <f>VLOOKUP(A63,Ticker!A:B,2,0)</f>
        <v>Eletrobras</v>
      </c>
      <c r="R63" s="16" t="str">
        <f>VLOOKUP(Q63,Segmento!A:D,2,0)</f>
        <v>Energia</v>
      </c>
      <c r="S63" s="16">
        <f>VLOOKUP(Q63,Segmento!A:D,4,0)</f>
        <v>62</v>
      </c>
      <c r="T63" s="16" t="str">
        <f t="shared" si="5"/>
        <v>Acima de 50</v>
      </c>
      <c r="U63" s="13">
        <f t="shared" si="6"/>
        <v>-0.037</v>
      </c>
      <c r="V63" s="14">
        <f t="shared" si="7"/>
        <v>42.42990654</v>
      </c>
      <c r="W63" s="15">
        <f t="shared" si="8"/>
        <v>-3109307263</v>
      </c>
      <c r="X63" s="15" t="str">
        <f t="shared" si="9"/>
        <v>Desceu</v>
      </c>
      <c r="Y63" s="15">
        <f t="shared" si="10"/>
        <v>-0.037</v>
      </c>
      <c r="Z63" s="15">
        <f t="shared" si="11"/>
        <v>42.42990654</v>
      </c>
      <c r="AA63" s="15">
        <f t="shared" si="12"/>
        <v>-3109307263</v>
      </c>
      <c r="AB63" s="15" t="str">
        <f t="shared" si="13"/>
        <v>Desceu</v>
      </c>
    </row>
    <row r="64">
      <c r="A64" s="11" t="s">
        <v>147</v>
      </c>
      <c r="B64" s="12">
        <v>45317.0</v>
      </c>
      <c r="C64" s="13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1" t="s">
        <v>148</v>
      </c>
      <c r="L64" s="13">
        <f t="shared" si="1"/>
        <v>-0.0423</v>
      </c>
      <c r="M64" s="14">
        <f t="shared" si="2"/>
        <v>3.550172288</v>
      </c>
      <c r="N64" s="15">
        <f>VLOOKUP(A64,Total_de_acoes!A:B,2,0)</f>
        <v>309729428</v>
      </c>
      <c r="O64" s="15">
        <f t="shared" si="3"/>
        <v>-46512776.79</v>
      </c>
      <c r="P64" s="16" t="str">
        <f t="shared" si="4"/>
        <v>Desceu</v>
      </c>
      <c r="Q64" s="16" t="str">
        <f>VLOOKUP(A64,Ticker!A:B,2,0)</f>
        <v>Petz</v>
      </c>
      <c r="R64" s="16" t="str">
        <f>VLOOKUP(Q64,Segmento!A:D,2,0)</f>
        <v>Varejo Pet</v>
      </c>
      <c r="S64" s="16">
        <f>VLOOKUP(Q64,Segmento!A:D,4,0)</f>
        <v>20</v>
      </c>
      <c r="T64" s="16" t="str">
        <f t="shared" si="5"/>
        <v>Abaixo de 50</v>
      </c>
      <c r="U64" s="13">
        <f t="shared" si="6"/>
        <v>-0.1392</v>
      </c>
      <c r="V64" s="14">
        <f t="shared" si="7"/>
        <v>3.949814126</v>
      </c>
      <c r="W64" s="15">
        <f t="shared" si="8"/>
        <v>-170293614.9</v>
      </c>
      <c r="X64" s="15" t="str">
        <f t="shared" si="9"/>
        <v>Desceu</v>
      </c>
      <c r="Y64" s="15">
        <f t="shared" si="10"/>
        <v>-0.1392</v>
      </c>
      <c r="Z64" s="15">
        <f t="shared" si="11"/>
        <v>3.949814126</v>
      </c>
      <c r="AA64" s="15">
        <f t="shared" si="12"/>
        <v>-170293614.9</v>
      </c>
      <c r="AB64" s="15" t="str">
        <f t="shared" si="13"/>
        <v>Desceu</v>
      </c>
    </row>
    <row r="65">
      <c r="A65" s="17" t="s">
        <v>149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7" t="s">
        <v>150</v>
      </c>
      <c r="L65" s="13">
        <f t="shared" si="1"/>
        <v>-0.0239</v>
      </c>
      <c r="M65" s="14">
        <f t="shared" si="2"/>
        <v>16.29955947</v>
      </c>
      <c r="N65" s="15">
        <f>VLOOKUP(A65,Total_de_acoes!A:B,2,0)</f>
        <v>91514307</v>
      </c>
      <c r="O65" s="15">
        <f t="shared" si="3"/>
        <v>-35650265.06</v>
      </c>
      <c r="P65" s="16" t="str">
        <f t="shared" si="4"/>
        <v>Desceu</v>
      </c>
      <c r="Q65" s="16" t="str">
        <f>VLOOKUP(A65,Ticker!A:B,2,0)</f>
        <v>EZTEC</v>
      </c>
      <c r="R65" s="16" t="str">
        <f>VLOOKUP(Q65,Segmento!A:D,2,0)</f>
        <v>Construção Civil</v>
      </c>
      <c r="S65" s="16">
        <f>VLOOKUP(Q65,Segmento!A:D,4,0)</f>
        <v>43</v>
      </c>
      <c r="T65" s="16" t="str">
        <f t="shared" si="5"/>
        <v>Abaixo de 50</v>
      </c>
      <c r="U65" s="13">
        <f t="shared" si="6"/>
        <v>-0.1492</v>
      </c>
      <c r="V65" s="14">
        <f t="shared" si="7"/>
        <v>18.70004701</v>
      </c>
      <c r="W65" s="15">
        <f t="shared" si="8"/>
        <v>-255329219</v>
      </c>
      <c r="X65" s="15" t="str">
        <f t="shared" si="9"/>
        <v>Desceu</v>
      </c>
      <c r="Y65" s="15">
        <f t="shared" si="10"/>
        <v>-0.1492</v>
      </c>
      <c r="Z65" s="15">
        <f t="shared" si="11"/>
        <v>18.70004701</v>
      </c>
      <c r="AA65" s="15">
        <f t="shared" si="12"/>
        <v>-255329219</v>
      </c>
      <c r="AB65" s="15" t="str">
        <f t="shared" si="13"/>
        <v>Desceu</v>
      </c>
    </row>
    <row r="66">
      <c r="A66" s="11" t="s">
        <v>151</v>
      </c>
      <c r="B66" s="12">
        <v>45317.0</v>
      </c>
      <c r="C66" s="13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1" t="s">
        <v>94</v>
      </c>
      <c r="L66" s="13">
        <f t="shared" si="1"/>
        <v>0.0104</v>
      </c>
      <c r="M66" s="14">
        <f t="shared" si="2"/>
        <v>16.3202692</v>
      </c>
      <c r="N66" s="15">
        <f>VLOOKUP(A66,Total_de_acoes!A:B,2,0)</f>
        <v>240822651</v>
      </c>
      <c r="O66" s="15">
        <f t="shared" si="3"/>
        <v>40875021.14</v>
      </c>
      <c r="P66" s="16" t="str">
        <f t="shared" si="4"/>
        <v>Subiu</v>
      </c>
      <c r="Q66" s="16" t="str">
        <f>VLOOKUP(A66,Ticker!A:B,2,0)</f>
        <v>Fleury</v>
      </c>
      <c r="R66" s="16" t="str">
        <f>VLOOKUP(Q66,Segmento!A:D,2,0)</f>
        <v>Saúde</v>
      </c>
      <c r="S66" s="16">
        <f>VLOOKUP(Q66,Segmento!A:D,4,0)</f>
        <v>98</v>
      </c>
      <c r="T66" s="16" t="str">
        <f t="shared" si="5"/>
        <v>Acima de 50</v>
      </c>
      <c r="U66" s="13">
        <f t="shared" si="6"/>
        <v>-0.0859</v>
      </c>
      <c r="V66" s="14">
        <f t="shared" si="7"/>
        <v>18.03960179</v>
      </c>
      <c r="W66" s="15">
        <f t="shared" si="8"/>
        <v>-373179212.1</v>
      </c>
      <c r="X66" s="15" t="str">
        <f t="shared" si="9"/>
        <v>Desceu</v>
      </c>
      <c r="Y66" s="15">
        <f t="shared" si="10"/>
        <v>-0.0859</v>
      </c>
      <c r="Z66" s="15">
        <f t="shared" si="11"/>
        <v>18.03960179</v>
      </c>
      <c r="AA66" s="15">
        <f t="shared" si="12"/>
        <v>-373179212.1</v>
      </c>
      <c r="AB66" s="15" t="str">
        <f t="shared" si="13"/>
        <v>Desceu</v>
      </c>
    </row>
    <row r="67">
      <c r="A67" s="17" t="s">
        <v>152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7" t="s">
        <v>153</v>
      </c>
      <c r="L67" s="13">
        <f t="shared" si="1"/>
        <v>-0.0043</v>
      </c>
      <c r="M67" s="14">
        <f t="shared" si="2"/>
        <v>6.98001406</v>
      </c>
      <c r="N67" s="15">
        <f>VLOOKUP(A67,Total_de_acoes!A:B,2,0)</f>
        <v>496029967</v>
      </c>
      <c r="O67" s="15">
        <f t="shared" si="3"/>
        <v>-14887873.42</v>
      </c>
      <c r="P67" s="16" t="str">
        <f t="shared" si="4"/>
        <v>Desceu</v>
      </c>
      <c r="Q67" s="16" t="str">
        <f>VLOOKUP(A67,Ticker!A:B,2,0)</f>
        <v>Grupo Soma</v>
      </c>
      <c r="R67" s="16" t="str">
        <f>VLOOKUP(Q67,Segmento!A:D,2,0)</f>
        <v>Varejo</v>
      </c>
      <c r="S67" s="16">
        <f>VLOOKUP(Q67,Segmento!A:D,4,0)</f>
        <v>56</v>
      </c>
      <c r="T67" s="16" t="str">
        <f t="shared" si="5"/>
        <v>Acima de 50</v>
      </c>
      <c r="U67" s="13">
        <f t="shared" si="6"/>
        <v>-0.0671</v>
      </c>
      <c r="V67" s="14">
        <f t="shared" si="7"/>
        <v>7.449887448</v>
      </c>
      <c r="W67" s="15">
        <f t="shared" si="8"/>
        <v>-247959154.2</v>
      </c>
      <c r="X67" s="15" t="str">
        <f t="shared" si="9"/>
        <v>Desceu</v>
      </c>
      <c r="Y67" s="15">
        <f t="shared" si="10"/>
        <v>-0.0671</v>
      </c>
      <c r="Z67" s="15">
        <f t="shared" si="11"/>
        <v>7.449887448</v>
      </c>
      <c r="AA67" s="15">
        <f t="shared" si="12"/>
        <v>-247959154.2</v>
      </c>
      <c r="AB67" s="15" t="str">
        <f t="shared" si="13"/>
        <v>Desceu</v>
      </c>
    </row>
    <row r="68">
      <c r="A68" s="11" t="s">
        <v>154</v>
      </c>
      <c r="B68" s="12">
        <v>45317.0</v>
      </c>
      <c r="C68" s="13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1" t="s">
        <v>155</v>
      </c>
      <c r="L68" s="13">
        <f t="shared" si="1"/>
        <v>0.0408</v>
      </c>
      <c r="M68" s="14">
        <f t="shared" si="2"/>
        <v>8.330130669</v>
      </c>
      <c r="N68" s="15">
        <f>VLOOKUP(A68,Total_de_acoes!A:B,2,0)</f>
        <v>176733968</v>
      </c>
      <c r="O68" s="15">
        <f t="shared" si="3"/>
        <v>60066455.52</v>
      </c>
      <c r="P68" s="16" t="str">
        <f t="shared" si="4"/>
        <v>Subiu</v>
      </c>
      <c r="Q68" s="16" t="str">
        <f>VLOOKUP(A68,Ticker!A:B,2,0)</f>
        <v>Alpargatas</v>
      </c>
      <c r="R68" s="16" t="str">
        <f>VLOOKUP(Q68,Segmento!A:D,2,0)</f>
        <v>Calçados</v>
      </c>
      <c r="S68" s="16">
        <f>VLOOKUP(Q68,Segmento!A:D,4,0)</f>
        <v>115</v>
      </c>
      <c r="T68" s="16" t="str">
        <f t="shared" si="5"/>
        <v>Acima de 50</v>
      </c>
      <c r="U68" s="13">
        <f t="shared" si="6"/>
        <v>-0.1433</v>
      </c>
      <c r="V68" s="14">
        <f t="shared" si="7"/>
        <v>10.12022878</v>
      </c>
      <c r="W68" s="15">
        <f t="shared" si="8"/>
        <v>-256304687.7</v>
      </c>
      <c r="X68" s="15" t="str">
        <f t="shared" si="9"/>
        <v>Desceu</v>
      </c>
      <c r="Y68" s="15">
        <f t="shared" si="10"/>
        <v>-0.1433</v>
      </c>
      <c r="Z68" s="15">
        <f t="shared" si="11"/>
        <v>10.12022878</v>
      </c>
      <c r="AA68" s="15">
        <f t="shared" si="12"/>
        <v>-256304687.7</v>
      </c>
      <c r="AB68" s="15" t="str">
        <f t="shared" si="13"/>
        <v>Desceu</v>
      </c>
    </row>
    <row r="69">
      <c r="A69" s="17" t="s">
        <v>156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7" t="s">
        <v>157</v>
      </c>
      <c r="L69" s="13">
        <f t="shared" si="1"/>
        <v>0.0238</v>
      </c>
      <c r="M69" s="14">
        <f t="shared" si="2"/>
        <v>22.30904474</v>
      </c>
      <c r="N69" s="15">
        <f>VLOOKUP(A69,Total_de_acoes!A:B,2,0)</f>
        <v>265784616</v>
      </c>
      <c r="O69" s="15">
        <f t="shared" si="3"/>
        <v>141119741.1</v>
      </c>
      <c r="P69" s="16" t="str">
        <f t="shared" si="4"/>
        <v>Subiu</v>
      </c>
      <c r="Q69" s="16" t="str">
        <f>VLOOKUP(A69,Ticker!A:B,2,0)</f>
        <v>Cyrela</v>
      </c>
      <c r="R69" s="16" t="str">
        <f>VLOOKUP(Q69,Segmento!A:D,2,0)</f>
        <v>Construção Civil</v>
      </c>
      <c r="S69" s="16">
        <f>VLOOKUP(Q69,Segmento!A:D,4,0)</f>
        <v>62</v>
      </c>
      <c r="T69" s="16" t="str">
        <f t="shared" si="5"/>
        <v>Acima de 50</v>
      </c>
      <c r="U69" s="13">
        <f t="shared" si="6"/>
        <v>-0.0515</v>
      </c>
      <c r="V69" s="14">
        <f t="shared" si="7"/>
        <v>24.08012652</v>
      </c>
      <c r="W69" s="15">
        <f t="shared" si="8"/>
        <v>-329606549.7</v>
      </c>
      <c r="X69" s="15" t="str">
        <f t="shared" si="9"/>
        <v>Desceu</v>
      </c>
      <c r="Y69" s="15">
        <f t="shared" si="10"/>
        <v>-0.0515</v>
      </c>
      <c r="Z69" s="15">
        <f t="shared" si="11"/>
        <v>24.08012652</v>
      </c>
      <c r="AA69" s="15">
        <f t="shared" si="12"/>
        <v>-329606549.7</v>
      </c>
      <c r="AB69" s="15" t="str">
        <f t="shared" si="13"/>
        <v>Desceu</v>
      </c>
    </row>
    <row r="70">
      <c r="A70" s="11" t="s">
        <v>158</v>
      </c>
      <c r="B70" s="12">
        <v>45317.0</v>
      </c>
      <c r="C70" s="13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1" t="s">
        <v>159</v>
      </c>
      <c r="L70" s="13">
        <f t="shared" si="1"/>
        <v>0.0502</v>
      </c>
      <c r="M70" s="14">
        <f t="shared" si="2"/>
        <v>21.32927062</v>
      </c>
      <c r="N70" s="15">
        <f>VLOOKUP(A70,Total_de_acoes!A:B,2,0)</f>
        <v>734632705</v>
      </c>
      <c r="O70" s="15">
        <f t="shared" si="3"/>
        <v>786592824.3</v>
      </c>
      <c r="P70" s="16" t="str">
        <f t="shared" si="4"/>
        <v>Subiu</v>
      </c>
      <c r="Q70" s="16" t="str">
        <f>VLOOKUP(A70,Ticker!A:B,2,0)</f>
        <v>Embraer</v>
      </c>
      <c r="R70" s="16" t="str">
        <f>VLOOKUP(Q70,Segmento!A:D,2,0)</f>
        <v>Aeroespacial</v>
      </c>
      <c r="S70" s="16">
        <f>VLOOKUP(Q70,Segmento!A:D,4,0)</f>
        <v>53</v>
      </c>
      <c r="T70" s="16" t="str">
        <f t="shared" si="5"/>
        <v>Acima de 50</v>
      </c>
      <c r="U70" s="13">
        <f t="shared" si="6"/>
        <v>0.0004</v>
      </c>
      <c r="V70" s="14">
        <f t="shared" si="7"/>
        <v>22.39104358</v>
      </c>
      <c r="W70" s="15">
        <f t="shared" si="8"/>
        <v>6579677.166</v>
      </c>
      <c r="X70" s="15" t="str">
        <f t="shared" si="9"/>
        <v>Subiu</v>
      </c>
      <c r="Y70" s="15">
        <f t="shared" si="10"/>
        <v>0.0004</v>
      </c>
      <c r="Z70" s="15">
        <f t="shared" si="11"/>
        <v>22.39104358</v>
      </c>
      <c r="AA70" s="15">
        <f t="shared" si="12"/>
        <v>6579677.166</v>
      </c>
      <c r="AB70" s="15" t="str">
        <f t="shared" si="13"/>
        <v>Subiu</v>
      </c>
    </row>
    <row r="71">
      <c r="A71" s="17" t="s">
        <v>160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7" t="s">
        <v>161</v>
      </c>
      <c r="L71" s="13">
        <f t="shared" si="1"/>
        <v>-0.0737</v>
      </c>
      <c r="M71" s="14">
        <f t="shared" si="2"/>
        <v>17.24063478</v>
      </c>
      <c r="N71" s="15">
        <f>VLOOKUP(A71,Total_de_acoes!A:B,2,0)</f>
        <v>846244302</v>
      </c>
      <c r="O71" s="15">
        <f t="shared" si="3"/>
        <v>-1075267446</v>
      </c>
      <c r="P71" s="16" t="str">
        <f t="shared" si="4"/>
        <v>Desceu</v>
      </c>
      <c r="Q71" s="16" t="str">
        <f>VLOOKUP(A71,Ticker!A:B,2,0)</f>
        <v>Natura</v>
      </c>
      <c r="R71" s="16" t="str">
        <f>VLOOKUP(Q71,Segmento!A:D,2,0)</f>
        <v>Cosméticos</v>
      </c>
      <c r="S71" s="16">
        <f>VLOOKUP(Q71,Segmento!A:D,4,0)</f>
        <v>53</v>
      </c>
      <c r="T71" s="16" t="str">
        <f t="shared" si="5"/>
        <v>Acima de 50</v>
      </c>
      <c r="U71" s="13">
        <f t="shared" si="6"/>
        <v>-0.0545</v>
      </c>
      <c r="V71" s="14">
        <f t="shared" si="7"/>
        <v>16.89053411</v>
      </c>
      <c r="W71" s="15">
        <f t="shared" si="8"/>
        <v>-778996744.5</v>
      </c>
      <c r="X71" s="15" t="str">
        <f t="shared" si="9"/>
        <v>Desceu</v>
      </c>
      <c r="Y71" s="15">
        <f t="shared" si="10"/>
        <v>-0.0545</v>
      </c>
      <c r="Z71" s="15">
        <f t="shared" si="11"/>
        <v>16.89053411</v>
      </c>
      <c r="AA71" s="15">
        <f t="shared" si="12"/>
        <v>-778996744.5</v>
      </c>
      <c r="AB71" s="15" t="str">
        <f t="shared" si="13"/>
        <v>Desceu</v>
      </c>
    </row>
    <row r="72">
      <c r="A72" s="11" t="s">
        <v>162</v>
      </c>
      <c r="B72" s="12">
        <v>45317.0</v>
      </c>
      <c r="C72" s="13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1" t="s">
        <v>163</v>
      </c>
      <c r="L72" s="13">
        <f t="shared" si="1"/>
        <v>-0.035</v>
      </c>
      <c r="M72" s="14">
        <f t="shared" si="2"/>
        <v>14.30051813</v>
      </c>
      <c r="N72" s="15">
        <f>VLOOKUP(A72,Total_de_acoes!A:B,2,0)</f>
        <v>1349217892</v>
      </c>
      <c r="O72" s="15">
        <f t="shared" si="3"/>
        <v>-675308022.6</v>
      </c>
      <c r="P72" s="16" t="str">
        <f t="shared" si="4"/>
        <v>Desceu</v>
      </c>
      <c r="Q72" s="16" t="str">
        <f>VLOOKUP(A72,Ticker!A:B,2,0)</f>
        <v>Assaí</v>
      </c>
      <c r="R72" s="16" t="str">
        <f>VLOOKUP(Q72,Segmento!A:D,2,0)</f>
        <v>Varejo</v>
      </c>
      <c r="S72" s="16">
        <f>VLOOKUP(Q72,Segmento!A:D,4,0)</f>
        <v>48</v>
      </c>
      <c r="T72" s="16" t="str">
        <f t="shared" si="5"/>
        <v>Abaixo de 50</v>
      </c>
      <c r="U72" s="13">
        <f t="shared" si="6"/>
        <v>0.02</v>
      </c>
      <c r="V72" s="14">
        <f t="shared" si="7"/>
        <v>13.52941176</v>
      </c>
      <c r="W72" s="15">
        <f t="shared" si="8"/>
        <v>365082488.4</v>
      </c>
      <c r="X72" s="15" t="str">
        <f t="shared" si="9"/>
        <v>Subiu</v>
      </c>
      <c r="Y72" s="15">
        <f t="shared" si="10"/>
        <v>0.02</v>
      </c>
      <c r="Z72" s="15">
        <f t="shared" si="11"/>
        <v>13.52941176</v>
      </c>
      <c r="AA72" s="15">
        <f t="shared" si="12"/>
        <v>365082488.4</v>
      </c>
      <c r="AB72" s="15" t="str">
        <f t="shared" si="13"/>
        <v>Subiu</v>
      </c>
    </row>
    <row r="73">
      <c r="A73" s="17" t="s">
        <v>164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7" t="s">
        <v>165</v>
      </c>
      <c r="L73" s="13">
        <f t="shared" si="1"/>
        <v>-0.0413</v>
      </c>
      <c r="M73" s="14">
        <f t="shared" si="2"/>
        <v>13.78950662</v>
      </c>
      <c r="N73" s="15">
        <f>VLOOKUP(A73,Total_de_acoes!A:B,2,0)</f>
        <v>5602790110</v>
      </c>
      <c r="O73" s="15">
        <f t="shared" si="3"/>
        <v>-3190826078</v>
      </c>
      <c r="P73" s="16" t="str">
        <f t="shared" si="4"/>
        <v>Desceu</v>
      </c>
      <c r="Q73" s="16" t="str">
        <f>VLOOKUP(A73,Ticker!A:B,2,0)</f>
        <v>B3</v>
      </c>
      <c r="R73" s="16" t="str">
        <f>VLOOKUP(Q73,Segmento!A:D,2,0)</f>
        <v>Bolsa de Valores</v>
      </c>
      <c r="S73" s="16">
        <f>VLOOKUP(Q73,Segmento!A:D,4,0)</f>
        <v>134</v>
      </c>
      <c r="T73" s="16" t="str">
        <f t="shared" si="5"/>
        <v>Acima de 50</v>
      </c>
      <c r="U73" s="13">
        <f t="shared" si="6"/>
        <v>-0.0858</v>
      </c>
      <c r="V73" s="14">
        <f t="shared" si="7"/>
        <v>14.46073069</v>
      </c>
      <c r="W73" s="15">
        <f t="shared" si="8"/>
        <v>-6951553659</v>
      </c>
      <c r="X73" s="15" t="str">
        <f t="shared" si="9"/>
        <v>Desceu</v>
      </c>
      <c r="Y73" s="15">
        <f t="shared" si="10"/>
        <v>-0.0858</v>
      </c>
      <c r="Z73" s="15">
        <f t="shared" si="11"/>
        <v>14.46073069</v>
      </c>
      <c r="AA73" s="15">
        <f t="shared" si="12"/>
        <v>-6951553659</v>
      </c>
      <c r="AB73" s="15" t="str">
        <f t="shared" si="13"/>
        <v>Desceu</v>
      </c>
    </row>
    <row r="74">
      <c r="A74" s="11" t="s">
        <v>166</v>
      </c>
      <c r="B74" s="12">
        <v>45317.0</v>
      </c>
      <c r="C74" s="13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1" t="s">
        <v>167</v>
      </c>
      <c r="L74" s="13">
        <f t="shared" si="1"/>
        <v>-0.0527</v>
      </c>
      <c r="M74" s="14">
        <f t="shared" si="2"/>
        <v>32.80903621</v>
      </c>
      <c r="N74" s="15">
        <f>VLOOKUP(A74,Total_de_acoes!A:B,2,0)</f>
        <v>409490388</v>
      </c>
      <c r="O74" s="15">
        <f t="shared" si="3"/>
        <v>-708023707.7</v>
      </c>
      <c r="P74" s="16" t="str">
        <f t="shared" si="4"/>
        <v>Desceu</v>
      </c>
      <c r="Q74" s="16" t="str">
        <f>VLOOKUP(A74,Ticker!A:B,2,0)</f>
        <v>Hypera</v>
      </c>
      <c r="R74" s="16" t="str">
        <f>VLOOKUP(Q74,Segmento!A:D,2,0)</f>
        <v>Farmacêutico</v>
      </c>
      <c r="S74" s="16" t="str">
        <f>VLOOKUP(Q74,Segmento!A:D,4,0)</f>
        <v/>
      </c>
      <c r="T74" s="16" t="str">
        <f t="shared" si="5"/>
        <v>Abaixo de 50</v>
      </c>
      <c r="U74" s="13">
        <f t="shared" si="6"/>
        <v>-0.1306</v>
      </c>
      <c r="V74" s="14">
        <f t="shared" si="7"/>
        <v>35.74879227</v>
      </c>
      <c r="W74" s="15">
        <f t="shared" si="8"/>
        <v>-1911825558</v>
      </c>
      <c r="X74" s="15" t="str">
        <f t="shared" si="9"/>
        <v>Desceu</v>
      </c>
      <c r="Y74" s="15">
        <f t="shared" si="10"/>
        <v>-0.1306</v>
      </c>
      <c r="Z74" s="15">
        <f t="shared" si="11"/>
        <v>35.74879227</v>
      </c>
      <c r="AA74" s="15">
        <f t="shared" si="12"/>
        <v>-1911825558</v>
      </c>
      <c r="AB74" s="15" t="str">
        <f t="shared" si="13"/>
        <v>Desceu</v>
      </c>
    </row>
    <row r="75">
      <c r="A75" s="17" t="s">
        <v>168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7" t="s">
        <v>169</v>
      </c>
      <c r="L75" s="13">
        <f t="shared" si="1"/>
        <v>0.0036</v>
      </c>
      <c r="M75" s="14">
        <f t="shared" si="2"/>
        <v>28.09884416</v>
      </c>
      <c r="N75" s="15">
        <f>VLOOKUP(A75,Total_de_acoes!A:B,2,0)</f>
        <v>142377330</v>
      </c>
      <c r="O75" s="15">
        <f t="shared" si="3"/>
        <v>14402298.27</v>
      </c>
      <c r="P75" s="16" t="str">
        <f t="shared" si="4"/>
        <v>Subiu</v>
      </c>
      <c r="Q75" s="16" t="str">
        <f>VLOOKUP(A75,Ticker!A:B,2,0)</f>
        <v>São Martinho</v>
      </c>
      <c r="R75" s="16" t="str">
        <f>VLOOKUP(Q75,Segmento!A:D,2,0)</f>
        <v>Açúcar e Álcool</v>
      </c>
      <c r="S75" s="16">
        <f>VLOOKUP(Q75,Segmento!A:D,4,0)</f>
        <v>85</v>
      </c>
      <c r="T75" s="16" t="str">
        <f t="shared" si="5"/>
        <v>Acima de 50</v>
      </c>
      <c r="U75" s="13">
        <f t="shared" si="6"/>
        <v>-0.0379</v>
      </c>
      <c r="V75" s="14">
        <f t="shared" si="7"/>
        <v>29.31088244</v>
      </c>
      <c r="W75" s="15">
        <f t="shared" si="8"/>
        <v>-158164476.4</v>
      </c>
      <c r="X75" s="15" t="str">
        <f t="shared" si="9"/>
        <v>Desceu</v>
      </c>
      <c r="Y75" s="15">
        <f t="shared" si="10"/>
        <v>-0.0379</v>
      </c>
      <c r="Z75" s="15">
        <f t="shared" si="11"/>
        <v>29.31088244</v>
      </c>
      <c r="AA75" s="15">
        <f t="shared" si="12"/>
        <v>-158164476.4</v>
      </c>
      <c r="AB75" s="15" t="str">
        <f t="shared" si="13"/>
        <v>Desceu</v>
      </c>
    </row>
    <row r="76">
      <c r="A76" s="11" t="s">
        <v>170</v>
      </c>
      <c r="B76" s="12">
        <v>45317.0</v>
      </c>
      <c r="C76" s="13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1" t="s">
        <v>171</v>
      </c>
      <c r="L76" s="13">
        <f t="shared" si="1"/>
        <v>-0.0224</v>
      </c>
      <c r="M76" s="14">
        <f t="shared" si="2"/>
        <v>4.0200491</v>
      </c>
      <c r="N76" s="15">
        <f>VLOOKUP(A76,Total_de_acoes!A:B,2,0)</f>
        <v>4394332306</v>
      </c>
      <c r="O76" s="15">
        <f t="shared" si="3"/>
        <v>-395705668.5</v>
      </c>
      <c r="P76" s="16" t="str">
        <f t="shared" si="4"/>
        <v>Desceu</v>
      </c>
      <c r="Q76" s="16" t="str">
        <f>VLOOKUP(A76,Ticker!A:B,2,0)</f>
        <v>Hapvida</v>
      </c>
      <c r="R76" s="16" t="str">
        <f>VLOOKUP(Q76,Segmento!A:D,2,0)</f>
        <v>Saúde</v>
      </c>
      <c r="S76" s="16">
        <f>VLOOKUP(Q76,Segmento!A:D,4,0)</f>
        <v>43</v>
      </c>
      <c r="T76" s="16" t="str">
        <f t="shared" si="5"/>
        <v>Abaixo de 50</v>
      </c>
      <c r="U76" s="13">
        <f t="shared" si="6"/>
        <v>-0.1169</v>
      </c>
      <c r="V76" s="14">
        <f t="shared" si="7"/>
        <v>4.450232137</v>
      </c>
      <c r="W76" s="15">
        <f t="shared" si="8"/>
        <v>-2286072885</v>
      </c>
      <c r="X76" s="15" t="str">
        <f t="shared" si="9"/>
        <v>Desceu</v>
      </c>
      <c r="Y76" s="15">
        <f t="shared" si="10"/>
        <v>-0.1169</v>
      </c>
      <c r="Z76" s="15">
        <f t="shared" si="11"/>
        <v>4.450232137</v>
      </c>
      <c r="AA76" s="15">
        <f t="shared" si="12"/>
        <v>-2286072885</v>
      </c>
      <c r="AB76" s="15" t="str">
        <f t="shared" si="13"/>
        <v>Desceu</v>
      </c>
    </row>
    <row r="77">
      <c r="A77" s="17" t="s">
        <v>172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7" t="s">
        <v>173</v>
      </c>
      <c r="L77" s="13">
        <f t="shared" si="1"/>
        <v>-0.0562</v>
      </c>
      <c r="M77" s="14">
        <f t="shared" si="2"/>
        <v>16.71964399</v>
      </c>
      <c r="N77" s="15">
        <f>VLOOKUP(A77,Total_de_acoes!A:B,2,0)</f>
        <v>951329770</v>
      </c>
      <c r="O77" s="15">
        <f t="shared" si="3"/>
        <v>-893911303.1</v>
      </c>
      <c r="P77" s="16" t="str">
        <f t="shared" si="4"/>
        <v>Desceu</v>
      </c>
      <c r="Q77" s="16" t="str">
        <f>VLOOKUP(A77,Ticker!A:B,2,0)</f>
        <v>Lojas Renner</v>
      </c>
      <c r="R77" s="16" t="str">
        <f>VLOOKUP(Q77,Segmento!A:D,2,0)</f>
        <v>Vare</v>
      </c>
      <c r="S77" s="16" t="str">
        <f>VLOOKUP(Q77,Segmento!A:D,4,0)</f>
        <v/>
      </c>
      <c r="T77" s="16" t="str">
        <f t="shared" si="5"/>
        <v>Abaixo de 50</v>
      </c>
      <c r="U77" s="13">
        <f t="shared" si="6"/>
        <v>-0.0941</v>
      </c>
      <c r="V77" s="14">
        <f t="shared" si="7"/>
        <v>17.41914119</v>
      </c>
      <c r="W77" s="15">
        <f t="shared" si="8"/>
        <v>-1559363807</v>
      </c>
      <c r="X77" s="15" t="str">
        <f t="shared" si="9"/>
        <v>Desceu</v>
      </c>
      <c r="Y77" s="15">
        <f t="shared" si="10"/>
        <v>-0.0941</v>
      </c>
      <c r="Z77" s="15">
        <f t="shared" si="11"/>
        <v>17.41914119</v>
      </c>
      <c r="AA77" s="15">
        <f t="shared" si="12"/>
        <v>-1559363807</v>
      </c>
      <c r="AB77" s="15" t="str">
        <f t="shared" si="13"/>
        <v>Desceu</v>
      </c>
    </row>
    <row r="78">
      <c r="A78" s="11" t="s">
        <v>174</v>
      </c>
      <c r="B78" s="12">
        <v>45317.0</v>
      </c>
      <c r="C78" s="13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1" t="s">
        <v>175</v>
      </c>
      <c r="L78" s="13">
        <f t="shared" si="1"/>
        <v>-0.0947</v>
      </c>
      <c r="M78" s="14">
        <f t="shared" si="2"/>
        <v>11.83033249</v>
      </c>
      <c r="N78" s="15">
        <f>VLOOKUP(A78,Total_de_acoes!A:B,2,0)</f>
        <v>533990587</v>
      </c>
      <c r="O78" s="15">
        <f t="shared" si="3"/>
        <v>-598247002.1</v>
      </c>
      <c r="P78" s="16" t="str">
        <f t="shared" si="4"/>
        <v>Desceu</v>
      </c>
      <c r="Q78" s="16" t="str">
        <f>VLOOKUP(A78,Ticker!A:B,2,0)</f>
        <v>Carrefour Brasil</v>
      </c>
      <c r="R78" s="16" t="str">
        <f>VLOOKUP(Q78,Segmento!A:D,2,0)</f>
        <v>Varejo</v>
      </c>
      <c r="S78" s="16">
        <f>VLOOKUP(Q78,Segmento!A:D,4,0)</f>
        <v>49</v>
      </c>
      <c r="T78" s="16" t="str">
        <f t="shared" si="5"/>
        <v>Abaixo de 50</v>
      </c>
      <c r="U78" s="13">
        <f t="shared" si="6"/>
        <v>-0.1398</v>
      </c>
      <c r="V78" s="14">
        <f t="shared" si="7"/>
        <v>12.45059289</v>
      </c>
      <c r="W78" s="15">
        <f t="shared" si="8"/>
        <v>-929460216.6</v>
      </c>
      <c r="X78" s="15" t="str">
        <f t="shared" si="9"/>
        <v>Desceu</v>
      </c>
      <c r="Y78" s="15">
        <f t="shared" si="10"/>
        <v>-0.1398</v>
      </c>
      <c r="Z78" s="15">
        <f t="shared" si="11"/>
        <v>12.45059289</v>
      </c>
      <c r="AA78" s="15">
        <f t="shared" si="12"/>
        <v>-929460216.6</v>
      </c>
      <c r="AB78" s="15" t="str">
        <f t="shared" si="13"/>
        <v>Desceu</v>
      </c>
    </row>
    <row r="79">
      <c r="A79" s="17" t="s">
        <v>176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7" t="s">
        <v>177</v>
      </c>
      <c r="L79" s="13">
        <f t="shared" si="1"/>
        <v>-0.0695</v>
      </c>
      <c r="M79" s="14">
        <f t="shared" si="2"/>
        <v>9.349811929</v>
      </c>
      <c r="N79" s="15">
        <f>VLOOKUP(A79,Total_de_acoes!A:B,2,0)</f>
        <v>94843047</v>
      </c>
      <c r="O79" s="15">
        <f t="shared" si="3"/>
        <v>-61630143.33</v>
      </c>
      <c r="P79" s="16" t="str">
        <f t="shared" si="4"/>
        <v>Desceu</v>
      </c>
      <c r="Q79" s="16" t="str">
        <f>VLOOKUP(A79,Ticker!A:B,2,0)</f>
        <v>Casas Bahia</v>
      </c>
      <c r="R79" s="16" t="str">
        <f>VLOOKUP(Q79,Segmento!A:D,2,0)</f>
        <v>Varejo</v>
      </c>
      <c r="S79" s="16">
        <f>VLOOKUP(Q79,Segmento!A:D,4,0)</f>
        <v>72</v>
      </c>
      <c r="T79" s="16" t="str">
        <f t="shared" si="5"/>
        <v>Acima de 50</v>
      </c>
      <c r="U79" s="13">
        <f t="shared" si="6"/>
        <v>-0.2355</v>
      </c>
      <c r="V79" s="14">
        <f t="shared" si="7"/>
        <v>11.37998692</v>
      </c>
      <c r="W79" s="15">
        <f t="shared" si="8"/>
        <v>-254178125.4</v>
      </c>
      <c r="X79" s="15" t="str">
        <f t="shared" si="9"/>
        <v>Desceu</v>
      </c>
      <c r="Y79" s="15">
        <f t="shared" si="10"/>
        <v>-0.2355</v>
      </c>
      <c r="Z79" s="15">
        <f t="shared" si="11"/>
        <v>11.37998692</v>
      </c>
      <c r="AA79" s="15">
        <f t="shared" si="12"/>
        <v>-254178125.4</v>
      </c>
      <c r="AB79" s="15" t="str">
        <f t="shared" si="13"/>
        <v>Desceu</v>
      </c>
    </row>
    <row r="80">
      <c r="A80" s="11" t="s">
        <v>178</v>
      </c>
      <c r="B80" s="12">
        <v>45317.0</v>
      </c>
      <c r="C80" s="13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1" t="s">
        <v>179</v>
      </c>
      <c r="L80" s="13">
        <f t="shared" si="1"/>
        <v>-0.0641</v>
      </c>
      <c r="M80" s="14">
        <f t="shared" si="2"/>
        <v>60.09189016</v>
      </c>
      <c r="N80" s="15">
        <f>VLOOKUP(A80,Total_de_acoes!A:B,2,0)</f>
        <v>853202347</v>
      </c>
      <c r="O80" s="15">
        <f t="shared" si="3"/>
        <v>-3286441724</v>
      </c>
      <c r="P80" s="16" t="str">
        <f t="shared" si="4"/>
        <v>Desceu</v>
      </c>
      <c r="Q80" s="16" t="str">
        <f>VLOOKUP(A80,Ticker!A:B,2,0)</f>
        <v>Localiza</v>
      </c>
      <c r="R80" s="16" t="str">
        <f>VLOOKUP(Q80,Segmento!A:D,2,0)</f>
        <v>Aluguel de Carros</v>
      </c>
      <c r="S80" s="16">
        <f>VLOOKUP(Q80,Segmento!A:D,4,0)</f>
        <v>49</v>
      </c>
      <c r="T80" s="16" t="str">
        <f t="shared" si="5"/>
        <v>Abaixo de 50</v>
      </c>
      <c r="U80" s="13">
        <f t="shared" si="6"/>
        <v>-0.1157</v>
      </c>
      <c r="V80" s="14">
        <f t="shared" si="7"/>
        <v>63.59832636</v>
      </c>
      <c r="W80" s="15">
        <f t="shared" si="8"/>
        <v>-6278141320</v>
      </c>
      <c r="X80" s="15" t="str">
        <f t="shared" si="9"/>
        <v>Desceu</v>
      </c>
      <c r="Y80" s="15">
        <f t="shared" si="10"/>
        <v>-0.1157</v>
      </c>
      <c r="Z80" s="15">
        <f t="shared" si="11"/>
        <v>63.59832636</v>
      </c>
      <c r="AA80" s="15">
        <f t="shared" si="12"/>
        <v>-6278141320</v>
      </c>
      <c r="AB80" s="15" t="str">
        <f t="shared" si="13"/>
        <v>Desceu</v>
      </c>
    </row>
    <row r="81">
      <c r="A81" s="17" t="s">
        <v>180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7" t="s">
        <v>181</v>
      </c>
      <c r="L81" s="13">
        <f t="shared" si="1"/>
        <v>-0.0554</v>
      </c>
      <c r="M81" s="14">
        <f t="shared" si="2"/>
        <v>3.250052932</v>
      </c>
      <c r="N81" s="15">
        <f>VLOOKUP(A81,Total_de_acoes!A:B,2,0)</f>
        <v>525582771</v>
      </c>
      <c r="O81" s="15">
        <f t="shared" si="3"/>
        <v>-94632719.17</v>
      </c>
      <c r="P81" s="16" t="str">
        <f t="shared" si="4"/>
        <v>Desceu</v>
      </c>
      <c r="Q81" s="16" t="str">
        <f>VLOOKUP(A81,Ticker!A:B,2,0)</f>
        <v>CVC</v>
      </c>
      <c r="R81" s="16" t="str">
        <f>VLOOKUP(Q81,Segmento!A:D,2,0)</f>
        <v>Turismo</v>
      </c>
      <c r="S81" s="16">
        <f>VLOOKUP(Q81,Segmento!A:D,4,0)</f>
        <v>50</v>
      </c>
      <c r="T81" s="16" t="str">
        <f t="shared" si="5"/>
        <v>50 anos</v>
      </c>
      <c r="U81" s="13">
        <f t="shared" si="6"/>
        <v>-0.1229</v>
      </c>
      <c r="V81" s="14">
        <f t="shared" si="7"/>
        <v>3.500171018</v>
      </c>
      <c r="W81" s="15">
        <f t="shared" si="8"/>
        <v>-226090475.7</v>
      </c>
      <c r="X81" s="15" t="str">
        <f t="shared" si="9"/>
        <v>Desceu</v>
      </c>
      <c r="Y81" s="15">
        <f t="shared" si="10"/>
        <v>-0.1229</v>
      </c>
      <c r="Z81" s="15">
        <f t="shared" si="11"/>
        <v>3.500171018</v>
      </c>
      <c r="AA81" s="15">
        <f t="shared" si="12"/>
        <v>-226090475.7</v>
      </c>
      <c r="AB81" s="15" t="str">
        <f t="shared" si="13"/>
        <v>Desceu</v>
      </c>
    </row>
    <row r="82">
      <c r="A82" s="11" t="s">
        <v>182</v>
      </c>
      <c r="B82" s="12">
        <v>45317.0</v>
      </c>
      <c r="C82" s="13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1" t="s">
        <v>183</v>
      </c>
      <c r="L82" s="13">
        <f t="shared" si="1"/>
        <v>-0.1591</v>
      </c>
      <c r="M82" s="14">
        <f t="shared" si="2"/>
        <v>7.040076109</v>
      </c>
      <c r="N82" s="15">
        <f>VLOOKUP(A82,Total_de_acoes!A:B,2,0)</f>
        <v>198184909</v>
      </c>
      <c r="O82" s="15">
        <f t="shared" si="3"/>
        <v>-221982181.7</v>
      </c>
      <c r="P82" s="16" t="str">
        <f t="shared" si="4"/>
        <v>Desceu</v>
      </c>
      <c r="Q82" s="16" t="str">
        <f>VLOOKUP(A82,Ticker!A:B,2,0)</f>
        <v>GOL</v>
      </c>
      <c r="R82" s="16" t="str">
        <f>VLOOKUP(Q82,Segmento!A:D,2,0)</f>
        <v>Transporte Aéreo</v>
      </c>
      <c r="S82" s="16">
        <f>VLOOKUP(Q82,Segmento!A:D,4,0)</f>
        <v>23</v>
      </c>
      <c r="T82" s="16" t="str">
        <f t="shared" si="5"/>
        <v>Abaixo de 50</v>
      </c>
      <c r="U82" s="13">
        <f t="shared" si="6"/>
        <v>-0.34</v>
      </c>
      <c r="V82" s="14">
        <f t="shared" si="7"/>
        <v>8.96969697</v>
      </c>
      <c r="W82" s="15">
        <f t="shared" si="8"/>
        <v>-604403916.4</v>
      </c>
      <c r="X82" s="15" t="str">
        <f t="shared" si="9"/>
        <v>Desceu</v>
      </c>
      <c r="Y82" s="15">
        <f t="shared" si="10"/>
        <v>-0.34</v>
      </c>
      <c r="Z82" s="15">
        <f t="shared" si="11"/>
        <v>8.96969697</v>
      </c>
      <c r="AA82" s="15">
        <f t="shared" si="12"/>
        <v>-604403916.4</v>
      </c>
      <c r="AB82" s="15" t="str">
        <f t="shared" si="13"/>
        <v>Desceu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1"/>
      <c r="N83" s="22"/>
      <c r="O83" s="22"/>
      <c r="U83" s="20"/>
      <c r="V83" s="21"/>
      <c r="W83" s="22"/>
      <c r="X83" s="22"/>
      <c r="Y83" s="22"/>
      <c r="Z83" s="22"/>
      <c r="AA83" s="22"/>
      <c r="AB83" s="2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25"/>
      <c r="O84" s="25"/>
      <c r="U84" s="23"/>
      <c r="V84" s="24"/>
      <c r="W84" s="25"/>
      <c r="X84" s="25"/>
      <c r="Y84" s="25"/>
      <c r="Z84" s="25"/>
      <c r="AA84" s="25"/>
      <c r="AB84" s="25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  <c r="N85" s="22"/>
      <c r="O85" s="22"/>
      <c r="U85" s="20"/>
      <c r="V85" s="21"/>
      <c r="W85" s="22"/>
      <c r="X85" s="22"/>
      <c r="Y85" s="22"/>
      <c r="Z85" s="22"/>
      <c r="AA85" s="22"/>
      <c r="AB85" s="2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4"/>
      <c r="N86" s="25"/>
      <c r="O86" s="25"/>
      <c r="U86" s="23"/>
      <c r="V86" s="24"/>
      <c r="W86" s="25"/>
      <c r="X86" s="25"/>
      <c r="Y86" s="25"/>
      <c r="Z86" s="25"/>
      <c r="AA86" s="25"/>
      <c r="AB86" s="25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1"/>
      <c r="N87" s="22"/>
      <c r="O87" s="22"/>
      <c r="U87" s="20"/>
      <c r="V87" s="21"/>
      <c r="W87" s="22"/>
      <c r="X87" s="22"/>
      <c r="Y87" s="22"/>
      <c r="Z87" s="22"/>
      <c r="AA87" s="22"/>
      <c r="AB87" s="2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4"/>
      <c r="N88" s="25"/>
      <c r="O88" s="25"/>
      <c r="U88" s="23"/>
      <c r="V88" s="24"/>
      <c r="W88" s="25"/>
      <c r="X88" s="25"/>
      <c r="Y88" s="25"/>
      <c r="Z88" s="25"/>
      <c r="AA88" s="25"/>
      <c r="AB88" s="25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  <c r="N89" s="22"/>
      <c r="O89" s="22"/>
      <c r="U89" s="20"/>
      <c r="V89" s="21"/>
      <c r="W89" s="22"/>
      <c r="X89" s="22"/>
      <c r="Y89" s="22"/>
      <c r="Z89" s="22"/>
      <c r="AA89" s="22"/>
      <c r="AB89" s="2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25"/>
      <c r="O90" s="25"/>
      <c r="U90" s="23"/>
      <c r="V90" s="24"/>
      <c r="W90" s="25"/>
      <c r="X90" s="25"/>
      <c r="Y90" s="25"/>
      <c r="Z90" s="25"/>
      <c r="AA90" s="25"/>
      <c r="AB90" s="25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1"/>
      <c r="N91" s="22"/>
      <c r="O91" s="22"/>
      <c r="U91" s="20"/>
      <c r="V91" s="21"/>
      <c r="W91" s="22"/>
      <c r="X91" s="22"/>
      <c r="Y91" s="22"/>
      <c r="Z91" s="22"/>
      <c r="AA91" s="22"/>
      <c r="AB91" s="2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25"/>
      <c r="O92" s="25"/>
      <c r="U92" s="23"/>
      <c r="V92" s="24"/>
      <c r="W92" s="25"/>
      <c r="X92" s="25"/>
      <c r="Y92" s="25"/>
      <c r="Z92" s="25"/>
      <c r="AA92" s="25"/>
      <c r="AB92" s="25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1"/>
      <c r="N93" s="22"/>
      <c r="O93" s="22"/>
      <c r="U93" s="20"/>
      <c r="V93" s="21"/>
      <c r="W93" s="22"/>
      <c r="X93" s="22"/>
      <c r="Y93" s="22"/>
      <c r="Z93" s="22"/>
      <c r="AA93" s="22"/>
      <c r="AB93" s="2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5"/>
      <c r="O94" s="25"/>
      <c r="U94" s="23"/>
      <c r="V94" s="24"/>
      <c r="W94" s="25"/>
      <c r="X94" s="25"/>
      <c r="Y94" s="25"/>
      <c r="Z94" s="25"/>
      <c r="AA94" s="25"/>
      <c r="AB94" s="25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  <c r="N95" s="22"/>
      <c r="O95" s="22"/>
      <c r="U95" s="20"/>
      <c r="V95" s="21"/>
      <c r="W95" s="22"/>
      <c r="X95" s="22"/>
      <c r="Y95" s="22"/>
      <c r="Z95" s="22"/>
      <c r="AA95" s="22"/>
      <c r="AB95" s="2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4"/>
      <c r="N96" s="25"/>
      <c r="O96" s="25"/>
      <c r="U96" s="23"/>
      <c r="V96" s="24"/>
      <c r="W96" s="25"/>
      <c r="X96" s="25"/>
      <c r="Y96" s="25"/>
      <c r="Z96" s="25"/>
      <c r="AA96" s="25"/>
      <c r="AB96" s="25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1"/>
      <c r="N97" s="22"/>
      <c r="O97" s="22"/>
      <c r="U97" s="20"/>
      <c r="V97" s="21"/>
      <c r="W97" s="22"/>
      <c r="X97" s="22"/>
      <c r="Y97" s="22"/>
      <c r="Z97" s="22"/>
      <c r="AA97" s="22"/>
      <c r="AB97" s="2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4"/>
      <c r="N98" s="25"/>
      <c r="O98" s="25"/>
      <c r="U98" s="23"/>
      <c r="V98" s="24"/>
      <c r="W98" s="25"/>
      <c r="X98" s="25"/>
      <c r="Y98" s="25"/>
      <c r="Z98" s="25"/>
      <c r="AA98" s="25"/>
      <c r="AB98" s="25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  <c r="N99" s="22"/>
      <c r="O99" s="22"/>
      <c r="U99" s="20"/>
      <c r="V99" s="21"/>
      <c r="W99" s="22"/>
      <c r="X99" s="22"/>
      <c r="Y99" s="22"/>
      <c r="Z99" s="22"/>
      <c r="AA99" s="22"/>
      <c r="AB99" s="22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4"/>
      <c r="N100" s="25"/>
      <c r="O100" s="25"/>
      <c r="U100" s="23"/>
      <c r="V100" s="24"/>
      <c r="W100" s="25"/>
      <c r="X100" s="25"/>
      <c r="Y100" s="25"/>
      <c r="Z100" s="25"/>
      <c r="AA100" s="25"/>
      <c r="AB100" s="25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  <c r="N101" s="22"/>
      <c r="O101" s="22"/>
      <c r="U101" s="20"/>
      <c r="V101" s="21"/>
      <c r="W101" s="22"/>
      <c r="X101" s="22"/>
      <c r="Y101" s="22"/>
      <c r="Z101" s="22"/>
      <c r="AA101" s="22"/>
      <c r="AB101" s="22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4"/>
      <c r="N102" s="25"/>
      <c r="O102" s="25"/>
      <c r="U102" s="23"/>
      <c r="V102" s="24"/>
      <c r="W102" s="25"/>
      <c r="X102" s="25"/>
      <c r="Y102" s="25"/>
      <c r="Z102" s="25"/>
      <c r="AA102" s="25"/>
      <c r="AB102" s="25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1"/>
      <c r="N103" s="22"/>
      <c r="O103" s="22"/>
      <c r="U103" s="20"/>
      <c r="V103" s="21"/>
      <c r="W103" s="22"/>
      <c r="X103" s="22"/>
      <c r="Y103" s="22"/>
      <c r="Z103" s="22"/>
      <c r="AA103" s="22"/>
      <c r="AB103" s="22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25"/>
      <c r="O104" s="25"/>
      <c r="U104" s="23"/>
      <c r="V104" s="24"/>
      <c r="W104" s="25"/>
      <c r="X104" s="25"/>
      <c r="Y104" s="25"/>
      <c r="Z104" s="25"/>
      <c r="AA104" s="25"/>
      <c r="AB104" s="25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  <c r="N105" s="22"/>
      <c r="O105" s="22"/>
      <c r="U105" s="20"/>
      <c r="V105" s="21"/>
      <c r="W105" s="22"/>
      <c r="X105" s="22"/>
      <c r="Y105" s="22"/>
      <c r="Z105" s="22"/>
      <c r="AA105" s="22"/>
      <c r="AB105" s="22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5"/>
      <c r="O106" s="25"/>
      <c r="U106" s="23"/>
      <c r="V106" s="24"/>
      <c r="W106" s="25"/>
      <c r="X106" s="25"/>
      <c r="Y106" s="25"/>
      <c r="Z106" s="25"/>
      <c r="AA106" s="25"/>
      <c r="AB106" s="25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1"/>
      <c r="N107" s="22"/>
      <c r="O107" s="22"/>
      <c r="U107" s="20"/>
      <c r="V107" s="21"/>
      <c r="W107" s="22"/>
      <c r="X107" s="22"/>
      <c r="Y107" s="22"/>
      <c r="Z107" s="22"/>
      <c r="AA107" s="22"/>
      <c r="AB107" s="22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5"/>
      <c r="O108" s="25"/>
      <c r="U108" s="23"/>
      <c r="V108" s="24"/>
      <c r="W108" s="25"/>
      <c r="X108" s="25"/>
      <c r="Y108" s="25"/>
      <c r="Z108" s="25"/>
      <c r="AA108" s="25"/>
      <c r="AB108" s="25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1"/>
      <c r="N109" s="22"/>
      <c r="O109" s="22"/>
      <c r="U109" s="20"/>
      <c r="V109" s="21"/>
      <c r="W109" s="22"/>
      <c r="X109" s="22"/>
      <c r="Y109" s="22"/>
      <c r="Z109" s="22"/>
      <c r="AA109" s="22"/>
      <c r="AB109" s="22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5"/>
      <c r="O110" s="25"/>
      <c r="U110" s="23"/>
      <c r="V110" s="24"/>
      <c r="W110" s="25"/>
      <c r="X110" s="25"/>
      <c r="Y110" s="25"/>
      <c r="Z110" s="25"/>
      <c r="AA110" s="25"/>
      <c r="AB110" s="25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1"/>
      <c r="N111" s="22"/>
      <c r="O111" s="22"/>
      <c r="U111" s="20"/>
      <c r="V111" s="21"/>
      <c r="W111" s="22"/>
      <c r="X111" s="22"/>
      <c r="Y111" s="22"/>
      <c r="Z111" s="22"/>
      <c r="AA111" s="22"/>
      <c r="AB111" s="22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5"/>
      <c r="O112" s="25"/>
      <c r="U112" s="23"/>
      <c r="V112" s="24"/>
      <c r="W112" s="25"/>
      <c r="X112" s="25"/>
      <c r="Y112" s="25"/>
      <c r="Z112" s="25"/>
      <c r="AA112" s="25"/>
      <c r="AB112" s="25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1"/>
      <c r="N113" s="22"/>
      <c r="O113" s="22"/>
      <c r="U113" s="20"/>
      <c r="V113" s="21"/>
      <c r="W113" s="22"/>
      <c r="X113" s="22"/>
      <c r="Y113" s="22"/>
      <c r="Z113" s="22"/>
      <c r="AA113" s="22"/>
      <c r="AB113" s="22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5"/>
      <c r="O114" s="25"/>
      <c r="U114" s="23"/>
      <c r="V114" s="24"/>
      <c r="W114" s="25"/>
      <c r="X114" s="25"/>
      <c r="Y114" s="25"/>
      <c r="Z114" s="25"/>
      <c r="AA114" s="25"/>
      <c r="AB114" s="25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1"/>
      <c r="N115" s="22"/>
      <c r="O115" s="22"/>
      <c r="U115" s="20"/>
      <c r="V115" s="21"/>
      <c r="W115" s="22"/>
      <c r="X115" s="22"/>
      <c r="Y115" s="22"/>
      <c r="Z115" s="22"/>
      <c r="AA115" s="22"/>
      <c r="AB115" s="22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5"/>
      <c r="O116" s="25"/>
      <c r="U116" s="23"/>
      <c r="V116" s="24"/>
      <c r="W116" s="25"/>
      <c r="X116" s="25"/>
      <c r="Y116" s="25"/>
      <c r="Z116" s="25"/>
      <c r="AA116" s="25"/>
      <c r="AB116" s="25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1"/>
      <c r="N117" s="22"/>
      <c r="O117" s="22"/>
      <c r="U117" s="20"/>
      <c r="V117" s="21"/>
      <c r="W117" s="22"/>
      <c r="X117" s="22"/>
      <c r="Y117" s="22"/>
      <c r="Z117" s="22"/>
      <c r="AA117" s="22"/>
      <c r="AB117" s="22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5"/>
      <c r="O118" s="25"/>
      <c r="U118" s="23"/>
      <c r="V118" s="24"/>
      <c r="W118" s="25"/>
      <c r="X118" s="25"/>
      <c r="Y118" s="25"/>
      <c r="Z118" s="25"/>
      <c r="AA118" s="25"/>
      <c r="AB118" s="25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1"/>
      <c r="N119" s="22"/>
      <c r="O119" s="22"/>
      <c r="U119" s="20"/>
      <c r="V119" s="21"/>
      <c r="W119" s="22"/>
      <c r="X119" s="22"/>
      <c r="Y119" s="22"/>
      <c r="Z119" s="22"/>
      <c r="AA119" s="22"/>
      <c r="AB119" s="22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5"/>
      <c r="O120" s="25"/>
      <c r="U120" s="23"/>
      <c r="V120" s="24"/>
      <c r="W120" s="25"/>
      <c r="X120" s="25"/>
      <c r="Y120" s="25"/>
      <c r="Z120" s="25"/>
      <c r="AA120" s="25"/>
      <c r="AB120" s="25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1"/>
      <c r="N121" s="22"/>
      <c r="O121" s="22"/>
      <c r="U121" s="20"/>
      <c r="V121" s="21"/>
      <c r="W121" s="22"/>
      <c r="X121" s="22"/>
      <c r="Y121" s="22"/>
      <c r="Z121" s="22"/>
      <c r="AA121" s="22"/>
      <c r="AB121" s="22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5"/>
      <c r="O122" s="25"/>
      <c r="U122" s="23"/>
      <c r="V122" s="24"/>
      <c r="W122" s="25"/>
      <c r="X122" s="25"/>
      <c r="Y122" s="25"/>
      <c r="Z122" s="25"/>
      <c r="AA122" s="25"/>
      <c r="AB122" s="25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1"/>
      <c r="N123" s="22"/>
      <c r="O123" s="22"/>
      <c r="U123" s="20"/>
      <c r="V123" s="21"/>
      <c r="W123" s="22"/>
      <c r="X123" s="22"/>
      <c r="Y123" s="22"/>
      <c r="Z123" s="22"/>
      <c r="AA123" s="22"/>
      <c r="AB123" s="22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5"/>
      <c r="O124" s="25"/>
      <c r="U124" s="23"/>
      <c r="V124" s="24"/>
      <c r="W124" s="25"/>
      <c r="X124" s="25"/>
      <c r="Y124" s="25"/>
      <c r="Z124" s="25"/>
      <c r="AA124" s="25"/>
      <c r="AB124" s="25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1"/>
      <c r="N125" s="22"/>
      <c r="O125" s="22"/>
      <c r="U125" s="20"/>
      <c r="V125" s="21"/>
      <c r="W125" s="22"/>
      <c r="X125" s="22"/>
      <c r="Y125" s="22"/>
      <c r="Z125" s="22"/>
      <c r="AA125" s="22"/>
      <c r="AB125" s="22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5"/>
      <c r="O126" s="25"/>
      <c r="U126" s="23"/>
      <c r="V126" s="24"/>
      <c r="W126" s="25"/>
      <c r="X126" s="25"/>
      <c r="Y126" s="25"/>
      <c r="Z126" s="25"/>
      <c r="AA126" s="25"/>
      <c r="AB126" s="25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1"/>
      <c r="N127" s="22"/>
      <c r="O127" s="22"/>
      <c r="U127" s="20"/>
      <c r="V127" s="21"/>
      <c r="W127" s="22"/>
      <c r="X127" s="22"/>
      <c r="Y127" s="22"/>
      <c r="Z127" s="22"/>
      <c r="AA127" s="22"/>
      <c r="AB127" s="22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5"/>
      <c r="O128" s="25"/>
      <c r="U128" s="23"/>
      <c r="V128" s="24"/>
      <c r="W128" s="25"/>
      <c r="X128" s="25"/>
      <c r="Y128" s="25"/>
      <c r="Z128" s="25"/>
      <c r="AA128" s="25"/>
      <c r="AB128" s="25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1"/>
      <c r="N129" s="22"/>
      <c r="O129" s="22"/>
      <c r="U129" s="20"/>
      <c r="V129" s="21"/>
      <c r="W129" s="22"/>
      <c r="X129" s="22"/>
      <c r="Y129" s="22"/>
      <c r="Z129" s="22"/>
      <c r="AA129" s="22"/>
      <c r="AB129" s="22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5"/>
      <c r="O130" s="25"/>
      <c r="U130" s="23"/>
      <c r="V130" s="24"/>
      <c r="W130" s="25"/>
      <c r="X130" s="25"/>
      <c r="Y130" s="25"/>
      <c r="Z130" s="25"/>
      <c r="AA130" s="25"/>
      <c r="AB130" s="25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1"/>
      <c r="N131" s="22"/>
      <c r="O131" s="22"/>
      <c r="U131" s="20"/>
      <c r="V131" s="21"/>
      <c r="W131" s="22"/>
      <c r="X131" s="22"/>
      <c r="Y131" s="22"/>
      <c r="Z131" s="22"/>
      <c r="AA131" s="22"/>
      <c r="AB131" s="22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5"/>
      <c r="O132" s="25"/>
      <c r="U132" s="23"/>
      <c r="V132" s="24"/>
      <c r="W132" s="25"/>
      <c r="X132" s="25"/>
      <c r="Y132" s="25"/>
      <c r="Z132" s="25"/>
      <c r="AA132" s="25"/>
      <c r="AB132" s="25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1"/>
      <c r="N133" s="22"/>
      <c r="O133" s="22"/>
      <c r="U133" s="20"/>
      <c r="V133" s="21"/>
      <c r="W133" s="22"/>
      <c r="X133" s="22"/>
      <c r="Y133" s="22"/>
      <c r="Z133" s="22"/>
      <c r="AA133" s="22"/>
      <c r="AB133" s="22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5"/>
      <c r="O134" s="25"/>
      <c r="U134" s="23"/>
      <c r="V134" s="24"/>
      <c r="W134" s="25"/>
      <c r="X134" s="25"/>
      <c r="Y134" s="25"/>
      <c r="Z134" s="25"/>
      <c r="AA134" s="25"/>
      <c r="AB134" s="25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1"/>
      <c r="N135" s="22"/>
      <c r="O135" s="22"/>
      <c r="U135" s="20"/>
      <c r="V135" s="21"/>
      <c r="W135" s="22"/>
      <c r="X135" s="22"/>
      <c r="Y135" s="22"/>
      <c r="Z135" s="22"/>
      <c r="AA135" s="22"/>
      <c r="AB135" s="22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5"/>
      <c r="O136" s="25"/>
      <c r="U136" s="23"/>
      <c r="V136" s="24"/>
      <c r="W136" s="25"/>
      <c r="X136" s="25"/>
      <c r="Y136" s="25"/>
      <c r="Z136" s="25"/>
      <c r="AA136" s="25"/>
      <c r="AB136" s="25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1"/>
      <c r="N137" s="22"/>
      <c r="O137" s="22"/>
      <c r="U137" s="20"/>
      <c r="V137" s="21"/>
      <c r="W137" s="22"/>
      <c r="X137" s="22"/>
      <c r="Y137" s="22"/>
      <c r="Z137" s="22"/>
      <c r="AA137" s="22"/>
      <c r="AB137" s="22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5"/>
      <c r="O138" s="25"/>
      <c r="U138" s="23"/>
      <c r="V138" s="24"/>
      <c r="W138" s="25"/>
      <c r="X138" s="25"/>
      <c r="Y138" s="25"/>
      <c r="Z138" s="25"/>
      <c r="AA138" s="25"/>
      <c r="AB138" s="25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1"/>
      <c r="N139" s="22"/>
      <c r="O139" s="22"/>
      <c r="U139" s="20"/>
      <c r="V139" s="21"/>
      <c r="W139" s="22"/>
      <c r="X139" s="22"/>
      <c r="Y139" s="22"/>
      <c r="Z139" s="22"/>
      <c r="AA139" s="22"/>
      <c r="AB139" s="22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5"/>
      <c r="O140" s="25"/>
      <c r="U140" s="23"/>
      <c r="V140" s="24"/>
      <c r="W140" s="25"/>
      <c r="X140" s="25"/>
      <c r="Y140" s="25"/>
      <c r="Z140" s="25"/>
      <c r="AA140" s="25"/>
      <c r="AB140" s="25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1"/>
      <c r="N141" s="22"/>
      <c r="O141" s="22"/>
      <c r="U141" s="20"/>
      <c r="V141" s="21"/>
      <c r="W141" s="22"/>
      <c r="X141" s="22"/>
      <c r="Y141" s="22"/>
      <c r="Z141" s="22"/>
      <c r="AA141" s="22"/>
      <c r="AB141" s="22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5"/>
      <c r="O142" s="25"/>
      <c r="U142" s="23"/>
      <c r="V142" s="24"/>
      <c r="W142" s="25"/>
      <c r="X142" s="25"/>
      <c r="Y142" s="25"/>
      <c r="Z142" s="25"/>
      <c r="AA142" s="25"/>
      <c r="AB142" s="25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1"/>
      <c r="N143" s="22"/>
      <c r="O143" s="22"/>
      <c r="U143" s="20"/>
      <c r="V143" s="21"/>
      <c r="W143" s="22"/>
      <c r="X143" s="22"/>
      <c r="Y143" s="22"/>
      <c r="Z143" s="22"/>
      <c r="AA143" s="22"/>
      <c r="AB143" s="22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5"/>
      <c r="O144" s="25"/>
      <c r="U144" s="23"/>
      <c r="V144" s="24"/>
      <c r="W144" s="25"/>
      <c r="X144" s="25"/>
      <c r="Y144" s="25"/>
      <c r="Z144" s="25"/>
      <c r="AA144" s="25"/>
      <c r="AB144" s="25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2"/>
      <c r="O145" s="22"/>
      <c r="U145" s="20"/>
      <c r="V145" s="21"/>
      <c r="W145" s="22"/>
      <c r="X145" s="22"/>
      <c r="Y145" s="22"/>
      <c r="Z145" s="22"/>
      <c r="AA145" s="22"/>
      <c r="AB145" s="22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5"/>
      <c r="O146" s="25"/>
      <c r="U146" s="23"/>
      <c r="V146" s="24"/>
      <c r="W146" s="25"/>
      <c r="X146" s="25"/>
      <c r="Y146" s="25"/>
      <c r="Z146" s="25"/>
      <c r="AA146" s="25"/>
      <c r="AB146" s="25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1"/>
      <c r="N147" s="22"/>
      <c r="O147" s="22"/>
      <c r="U147" s="20"/>
      <c r="V147" s="21"/>
      <c r="W147" s="22"/>
      <c r="X147" s="22"/>
      <c r="Y147" s="22"/>
      <c r="Z147" s="22"/>
      <c r="AA147" s="22"/>
      <c r="AB147" s="22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5"/>
      <c r="O148" s="25"/>
      <c r="U148" s="23"/>
      <c r="V148" s="24"/>
      <c r="W148" s="25"/>
      <c r="X148" s="25"/>
      <c r="Y148" s="25"/>
      <c r="Z148" s="25"/>
      <c r="AA148" s="25"/>
      <c r="AB148" s="25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1"/>
      <c r="N149" s="22"/>
      <c r="O149" s="22"/>
      <c r="U149" s="20"/>
      <c r="V149" s="21"/>
      <c r="W149" s="22"/>
      <c r="X149" s="22"/>
      <c r="Y149" s="22"/>
      <c r="Z149" s="22"/>
      <c r="AA149" s="22"/>
      <c r="AB149" s="22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5"/>
      <c r="O150" s="25"/>
      <c r="U150" s="23"/>
      <c r="V150" s="24"/>
      <c r="W150" s="25"/>
      <c r="X150" s="25"/>
      <c r="Y150" s="25"/>
      <c r="Z150" s="25"/>
      <c r="AA150" s="25"/>
      <c r="AB150" s="25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1"/>
      <c r="N151" s="22"/>
      <c r="O151" s="22"/>
      <c r="U151" s="20"/>
      <c r="V151" s="21"/>
      <c r="W151" s="22"/>
      <c r="X151" s="22"/>
      <c r="Y151" s="22"/>
      <c r="Z151" s="22"/>
      <c r="AA151" s="22"/>
      <c r="AB151" s="22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5"/>
      <c r="O152" s="25"/>
      <c r="U152" s="23"/>
      <c r="V152" s="24"/>
      <c r="W152" s="25"/>
      <c r="X152" s="25"/>
      <c r="Y152" s="25"/>
      <c r="Z152" s="25"/>
      <c r="AA152" s="25"/>
      <c r="AB152" s="25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1"/>
      <c r="N153" s="22"/>
      <c r="O153" s="22"/>
      <c r="U153" s="20"/>
      <c r="V153" s="21"/>
      <c r="W153" s="22"/>
      <c r="X153" s="22"/>
      <c r="Y153" s="22"/>
      <c r="Z153" s="22"/>
      <c r="AA153" s="22"/>
      <c r="AB153" s="22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5"/>
      <c r="O154" s="25"/>
      <c r="U154" s="23"/>
      <c r="V154" s="24"/>
      <c r="W154" s="25"/>
      <c r="X154" s="25"/>
      <c r="Y154" s="25"/>
      <c r="Z154" s="25"/>
      <c r="AA154" s="25"/>
      <c r="AB154" s="25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1"/>
      <c r="N155" s="22"/>
      <c r="O155" s="22"/>
      <c r="U155" s="20"/>
      <c r="V155" s="21"/>
      <c r="W155" s="22"/>
      <c r="X155" s="22"/>
      <c r="Y155" s="22"/>
      <c r="Z155" s="22"/>
      <c r="AA155" s="22"/>
      <c r="AB155" s="22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5"/>
      <c r="O156" s="25"/>
      <c r="U156" s="23"/>
      <c r="V156" s="24"/>
      <c r="W156" s="25"/>
      <c r="X156" s="25"/>
      <c r="Y156" s="25"/>
      <c r="Z156" s="25"/>
      <c r="AA156" s="25"/>
      <c r="AB156" s="25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2"/>
      <c r="O157" s="22"/>
      <c r="U157" s="20"/>
      <c r="V157" s="21"/>
      <c r="W157" s="22"/>
      <c r="X157" s="22"/>
      <c r="Y157" s="22"/>
      <c r="Z157" s="22"/>
      <c r="AA157" s="22"/>
      <c r="AB157" s="22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5"/>
      <c r="O158" s="25"/>
      <c r="U158" s="23"/>
      <c r="V158" s="24"/>
      <c r="W158" s="25"/>
      <c r="X158" s="25"/>
      <c r="Y158" s="25"/>
      <c r="Z158" s="25"/>
      <c r="AA158" s="25"/>
      <c r="AB158" s="25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1"/>
      <c r="N159" s="22"/>
      <c r="O159" s="22"/>
      <c r="U159" s="20"/>
      <c r="V159" s="21"/>
      <c r="W159" s="22"/>
      <c r="X159" s="22"/>
      <c r="Y159" s="22"/>
      <c r="Z159" s="22"/>
      <c r="AA159" s="22"/>
      <c r="AB159" s="22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5"/>
      <c r="O160" s="25"/>
      <c r="U160" s="23"/>
      <c r="V160" s="24"/>
      <c r="W160" s="25"/>
      <c r="X160" s="25"/>
      <c r="Y160" s="25"/>
      <c r="Z160" s="25"/>
      <c r="AA160" s="25"/>
      <c r="AB160" s="25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1"/>
      <c r="N161" s="22"/>
      <c r="O161" s="22"/>
      <c r="U161" s="20"/>
      <c r="V161" s="21"/>
      <c r="W161" s="22"/>
      <c r="X161" s="22"/>
      <c r="Y161" s="22"/>
      <c r="Z161" s="22"/>
      <c r="AA161" s="22"/>
      <c r="AB161" s="22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5"/>
      <c r="O162" s="25"/>
      <c r="U162" s="23"/>
      <c r="V162" s="24"/>
      <c r="W162" s="25"/>
      <c r="X162" s="25"/>
      <c r="Y162" s="25"/>
      <c r="Z162" s="25"/>
      <c r="AA162" s="25"/>
      <c r="AB162" s="25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1"/>
      <c r="N163" s="22"/>
      <c r="O163" s="22"/>
      <c r="U163" s="20"/>
      <c r="V163" s="21"/>
      <c r="W163" s="22"/>
      <c r="X163" s="22"/>
      <c r="Y163" s="22"/>
      <c r="Z163" s="22"/>
      <c r="AA163" s="22"/>
      <c r="AB163" s="22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5"/>
      <c r="O164" s="25"/>
      <c r="U164" s="23"/>
      <c r="V164" s="24"/>
      <c r="W164" s="25"/>
      <c r="X164" s="25"/>
      <c r="Y164" s="25"/>
      <c r="Z164" s="25"/>
      <c r="AA164" s="25"/>
      <c r="AB164" s="25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1"/>
      <c r="N165" s="22"/>
      <c r="O165" s="22"/>
      <c r="U165" s="20"/>
      <c r="V165" s="21"/>
      <c r="W165" s="22"/>
      <c r="X165" s="22"/>
      <c r="Y165" s="22"/>
      <c r="Z165" s="22"/>
      <c r="AA165" s="22"/>
      <c r="AB165" s="22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5"/>
      <c r="O166" s="25"/>
      <c r="U166" s="23"/>
      <c r="V166" s="24"/>
      <c r="W166" s="25"/>
      <c r="X166" s="25"/>
      <c r="Y166" s="25"/>
      <c r="Z166" s="25"/>
      <c r="AA166" s="25"/>
      <c r="AB166" s="25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1"/>
      <c r="N167" s="22"/>
      <c r="O167" s="22"/>
      <c r="U167" s="20"/>
      <c r="V167" s="21"/>
      <c r="W167" s="22"/>
      <c r="X167" s="22"/>
      <c r="Y167" s="22"/>
      <c r="Z167" s="22"/>
      <c r="AA167" s="22"/>
      <c r="AB167" s="22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5"/>
      <c r="O168" s="25"/>
      <c r="U168" s="23"/>
      <c r="V168" s="24"/>
      <c r="W168" s="25"/>
      <c r="X168" s="25"/>
      <c r="Y168" s="25"/>
      <c r="Z168" s="25"/>
      <c r="AA168" s="25"/>
      <c r="AB168" s="25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22"/>
      <c r="O169" s="22"/>
      <c r="U169" s="20"/>
      <c r="V169" s="21"/>
      <c r="W169" s="22"/>
      <c r="X169" s="22"/>
      <c r="Y169" s="22"/>
      <c r="Z169" s="22"/>
      <c r="AA169" s="22"/>
      <c r="AB169" s="22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5"/>
      <c r="O170" s="25"/>
      <c r="U170" s="23"/>
      <c r="V170" s="24"/>
      <c r="W170" s="25"/>
      <c r="X170" s="25"/>
      <c r="Y170" s="25"/>
      <c r="Z170" s="25"/>
      <c r="AA170" s="25"/>
      <c r="AB170" s="25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1"/>
      <c r="N171" s="22"/>
      <c r="O171" s="22"/>
      <c r="U171" s="20"/>
      <c r="V171" s="21"/>
      <c r="W171" s="22"/>
      <c r="X171" s="22"/>
      <c r="Y171" s="22"/>
      <c r="Z171" s="22"/>
      <c r="AA171" s="22"/>
      <c r="AB171" s="22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5"/>
      <c r="O172" s="25"/>
      <c r="U172" s="23"/>
      <c r="V172" s="24"/>
      <c r="W172" s="25"/>
      <c r="X172" s="25"/>
      <c r="Y172" s="25"/>
      <c r="Z172" s="25"/>
      <c r="AA172" s="25"/>
      <c r="AB172" s="25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1"/>
      <c r="N173" s="22"/>
      <c r="O173" s="22"/>
      <c r="U173" s="20"/>
      <c r="V173" s="21"/>
      <c r="W173" s="22"/>
      <c r="X173" s="22"/>
      <c r="Y173" s="22"/>
      <c r="Z173" s="22"/>
      <c r="AA173" s="22"/>
      <c r="AB173" s="22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5"/>
      <c r="O174" s="25"/>
      <c r="U174" s="23"/>
      <c r="V174" s="24"/>
      <c r="W174" s="25"/>
      <c r="X174" s="25"/>
      <c r="Y174" s="25"/>
      <c r="Z174" s="25"/>
      <c r="AA174" s="25"/>
      <c r="AB174" s="25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1"/>
      <c r="N175" s="22"/>
      <c r="O175" s="22"/>
      <c r="U175" s="20"/>
      <c r="V175" s="21"/>
      <c r="W175" s="22"/>
      <c r="X175" s="22"/>
      <c r="Y175" s="22"/>
      <c r="Z175" s="22"/>
      <c r="AA175" s="22"/>
      <c r="AB175" s="22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5"/>
      <c r="O176" s="25"/>
      <c r="U176" s="23"/>
      <c r="V176" s="24"/>
      <c r="W176" s="25"/>
      <c r="X176" s="25"/>
      <c r="Y176" s="25"/>
      <c r="Z176" s="25"/>
      <c r="AA176" s="25"/>
      <c r="AB176" s="25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1"/>
      <c r="N177" s="22"/>
      <c r="O177" s="22"/>
      <c r="U177" s="20"/>
      <c r="V177" s="21"/>
      <c r="W177" s="22"/>
      <c r="X177" s="22"/>
      <c r="Y177" s="22"/>
      <c r="Z177" s="22"/>
      <c r="AA177" s="22"/>
      <c r="AB177" s="22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5"/>
      <c r="O178" s="25"/>
      <c r="U178" s="23"/>
      <c r="V178" s="24"/>
      <c r="W178" s="25"/>
      <c r="X178" s="25"/>
      <c r="Y178" s="25"/>
      <c r="Z178" s="25"/>
      <c r="AA178" s="25"/>
      <c r="AB178" s="25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1"/>
      <c r="N179" s="22"/>
      <c r="O179" s="22"/>
      <c r="U179" s="20"/>
      <c r="V179" s="21"/>
      <c r="W179" s="22"/>
      <c r="X179" s="22"/>
      <c r="Y179" s="22"/>
      <c r="Z179" s="22"/>
      <c r="AA179" s="22"/>
      <c r="AB179" s="22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5"/>
      <c r="O180" s="25"/>
      <c r="U180" s="23"/>
      <c r="V180" s="24"/>
      <c r="W180" s="25"/>
      <c r="X180" s="25"/>
      <c r="Y180" s="25"/>
      <c r="Z180" s="25"/>
      <c r="AA180" s="25"/>
      <c r="AB180" s="25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1"/>
      <c r="N181" s="22"/>
      <c r="O181" s="22"/>
      <c r="U181" s="20"/>
      <c r="V181" s="21"/>
      <c r="W181" s="22"/>
      <c r="X181" s="22"/>
      <c r="Y181" s="22"/>
      <c r="Z181" s="22"/>
      <c r="AA181" s="22"/>
      <c r="AB181" s="22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5"/>
      <c r="O182" s="25"/>
      <c r="U182" s="23"/>
      <c r="V182" s="24"/>
      <c r="W182" s="25"/>
      <c r="X182" s="25"/>
      <c r="Y182" s="25"/>
      <c r="Z182" s="25"/>
      <c r="AA182" s="25"/>
      <c r="AB182" s="25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1"/>
      <c r="N183" s="22"/>
      <c r="O183" s="22"/>
      <c r="U183" s="20"/>
      <c r="V183" s="21"/>
      <c r="W183" s="22"/>
      <c r="X183" s="22"/>
      <c r="Y183" s="22"/>
      <c r="Z183" s="22"/>
      <c r="AA183" s="22"/>
      <c r="AB183" s="22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5"/>
      <c r="O184" s="25"/>
      <c r="U184" s="23"/>
      <c r="V184" s="24"/>
      <c r="W184" s="25"/>
      <c r="X184" s="25"/>
      <c r="Y184" s="25"/>
      <c r="Z184" s="25"/>
      <c r="AA184" s="25"/>
      <c r="AB184" s="25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/>
      <c r="N185" s="22"/>
      <c r="O185" s="22"/>
      <c r="U185" s="20"/>
      <c r="V185" s="21"/>
      <c r="W185" s="22"/>
      <c r="X185" s="22"/>
      <c r="Y185" s="22"/>
      <c r="Z185" s="22"/>
      <c r="AA185" s="22"/>
      <c r="AB185" s="22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5"/>
      <c r="O186" s="25"/>
      <c r="U186" s="23"/>
      <c r="V186" s="24"/>
      <c r="W186" s="25"/>
      <c r="X186" s="25"/>
      <c r="Y186" s="25"/>
      <c r="Z186" s="25"/>
      <c r="AA186" s="25"/>
      <c r="AB186" s="25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1"/>
      <c r="N187" s="22"/>
      <c r="O187" s="22"/>
      <c r="U187" s="20"/>
      <c r="V187" s="21"/>
      <c r="W187" s="22"/>
      <c r="X187" s="22"/>
      <c r="Y187" s="22"/>
      <c r="Z187" s="22"/>
      <c r="AA187" s="22"/>
      <c r="AB187" s="22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5"/>
      <c r="O188" s="25"/>
      <c r="U188" s="23"/>
      <c r="V188" s="24"/>
      <c r="W188" s="25"/>
      <c r="X188" s="25"/>
      <c r="Y188" s="25"/>
      <c r="Z188" s="25"/>
      <c r="AA188" s="25"/>
      <c r="AB188" s="25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1"/>
      <c r="N189" s="22"/>
      <c r="O189" s="22"/>
      <c r="U189" s="20"/>
      <c r="V189" s="21"/>
      <c r="W189" s="22"/>
      <c r="X189" s="22"/>
      <c r="Y189" s="22"/>
      <c r="Z189" s="22"/>
      <c r="AA189" s="22"/>
      <c r="AB189" s="22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5"/>
      <c r="O190" s="25"/>
      <c r="U190" s="23"/>
      <c r="V190" s="24"/>
      <c r="W190" s="25"/>
      <c r="X190" s="25"/>
      <c r="Y190" s="25"/>
      <c r="Z190" s="25"/>
      <c r="AA190" s="25"/>
      <c r="AB190" s="25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1"/>
      <c r="N191" s="22"/>
      <c r="O191" s="22"/>
      <c r="U191" s="20"/>
      <c r="V191" s="21"/>
      <c r="W191" s="22"/>
      <c r="X191" s="22"/>
      <c r="Y191" s="22"/>
      <c r="Z191" s="22"/>
      <c r="AA191" s="22"/>
      <c r="AB191" s="22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5"/>
      <c r="O192" s="25"/>
      <c r="U192" s="23"/>
      <c r="V192" s="24"/>
      <c r="W192" s="25"/>
      <c r="X192" s="25"/>
      <c r="Y192" s="25"/>
      <c r="Z192" s="25"/>
      <c r="AA192" s="25"/>
      <c r="AB192" s="25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1"/>
      <c r="N193" s="22"/>
      <c r="O193" s="22"/>
      <c r="U193" s="20"/>
      <c r="V193" s="21"/>
      <c r="W193" s="22"/>
      <c r="X193" s="22"/>
      <c r="Y193" s="22"/>
      <c r="Z193" s="22"/>
      <c r="AA193" s="22"/>
      <c r="AB193" s="22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5"/>
      <c r="O194" s="25"/>
      <c r="U194" s="23"/>
      <c r="V194" s="24"/>
      <c r="W194" s="25"/>
      <c r="X194" s="25"/>
      <c r="Y194" s="25"/>
      <c r="Z194" s="25"/>
      <c r="AA194" s="25"/>
      <c r="AB194" s="25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1"/>
      <c r="N195" s="22"/>
      <c r="O195" s="22"/>
      <c r="U195" s="20"/>
      <c r="V195" s="21"/>
      <c r="W195" s="22"/>
      <c r="X195" s="22"/>
      <c r="Y195" s="22"/>
      <c r="Z195" s="22"/>
      <c r="AA195" s="22"/>
      <c r="AB195" s="22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5"/>
      <c r="O196" s="25"/>
      <c r="U196" s="23"/>
      <c r="V196" s="24"/>
      <c r="W196" s="25"/>
      <c r="X196" s="25"/>
      <c r="Y196" s="25"/>
      <c r="Z196" s="25"/>
      <c r="AA196" s="25"/>
      <c r="AB196" s="25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1"/>
      <c r="N197" s="22"/>
      <c r="O197" s="22"/>
      <c r="U197" s="20"/>
      <c r="V197" s="21"/>
      <c r="W197" s="22"/>
      <c r="X197" s="22"/>
      <c r="Y197" s="22"/>
      <c r="Z197" s="22"/>
      <c r="AA197" s="22"/>
      <c r="AB197" s="22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5"/>
      <c r="O198" s="25"/>
      <c r="U198" s="23"/>
      <c r="V198" s="24"/>
      <c r="W198" s="25"/>
      <c r="X198" s="25"/>
      <c r="Y198" s="25"/>
      <c r="Z198" s="25"/>
      <c r="AA198" s="25"/>
      <c r="AB198" s="25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1"/>
      <c r="N199" s="22"/>
      <c r="O199" s="22"/>
      <c r="U199" s="20"/>
      <c r="V199" s="21"/>
      <c r="W199" s="22"/>
      <c r="X199" s="22"/>
      <c r="Y199" s="22"/>
      <c r="Z199" s="22"/>
      <c r="AA199" s="22"/>
      <c r="AB199" s="22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5"/>
      <c r="O200" s="25"/>
      <c r="U200" s="23"/>
      <c r="V200" s="24"/>
      <c r="W200" s="25"/>
      <c r="X200" s="25"/>
      <c r="Y200" s="25"/>
      <c r="Z200" s="25"/>
      <c r="AA200" s="25"/>
      <c r="AB200" s="25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1"/>
      <c r="N201" s="22"/>
      <c r="O201" s="22"/>
      <c r="U201" s="20"/>
      <c r="V201" s="21"/>
      <c r="W201" s="22"/>
      <c r="X201" s="22"/>
      <c r="Y201" s="22"/>
      <c r="Z201" s="22"/>
      <c r="AA201" s="22"/>
      <c r="AB201" s="22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5"/>
      <c r="O202" s="25"/>
      <c r="U202" s="23"/>
      <c r="V202" s="24"/>
      <c r="W202" s="25"/>
      <c r="X202" s="25"/>
      <c r="Y202" s="25"/>
      <c r="Z202" s="25"/>
      <c r="AA202" s="25"/>
      <c r="AB202" s="25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1"/>
      <c r="N203" s="22"/>
      <c r="O203" s="22"/>
      <c r="U203" s="20"/>
      <c r="V203" s="21"/>
      <c r="W203" s="22"/>
      <c r="X203" s="22"/>
      <c r="Y203" s="22"/>
      <c r="Z203" s="22"/>
      <c r="AA203" s="22"/>
      <c r="AB203" s="22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5"/>
      <c r="O204" s="25"/>
      <c r="U204" s="23"/>
      <c r="V204" s="24"/>
      <c r="W204" s="25"/>
      <c r="X204" s="25"/>
      <c r="Y204" s="25"/>
      <c r="Z204" s="25"/>
      <c r="AA204" s="25"/>
      <c r="AB204" s="25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1"/>
      <c r="N205" s="22"/>
      <c r="O205" s="22"/>
      <c r="U205" s="20"/>
      <c r="V205" s="21"/>
      <c r="W205" s="22"/>
      <c r="X205" s="22"/>
      <c r="Y205" s="22"/>
      <c r="Z205" s="22"/>
      <c r="AA205" s="22"/>
      <c r="AB205" s="22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5"/>
      <c r="O206" s="25"/>
      <c r="U206" s="23"/>
      <c r="V206" s="24"/>
      <c r="W206" s="25"/>
      <c r="X206" s="25"/>
      <c r="Y206" s="25"/>
      <c r="Z206" s="25"/>
      <c r="AA206" s="25"/>
      <c r="AB206" s="25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1"/>
      <c r="N207" s="22"/>
      <c r="O207" s="22"/>
      <c r="U207" s="20"/>
      <c r="V207" s="21"/>
      <c r="W207" s="22"/>
      <c r="X207" s="22"/>
      <c r="Y207" s="22"/>
      <c r="Z207" s="22"/>
      <c r="AA207" s="22"/>
      <c r="AB207" s="22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5"/>
      <c r="O208" s="25"/>
      <c r="U208" s="23"/>
      <c r="V208" s="24"/>
      <c r="W208" s="25"/>
      <c r="X208" s="25"/>
      <c r="Y208" s="25"/>
      <c r="Z208" s="25"/>
      <c r="AA208" s="25"/>
      <c r="AB208" s="25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2"/>
      <c r="O209" s="22"/>
      <c r="U209" s="20"/>
      <c r="V209" s="21"/>
      <c r="W209" s="22"/>
      <c r="X209" s="22"/>
      <c r="Y209" s="22"/>
      <c r="Z209" s="22"/>
      <c r="AA209" s="22"/>
      <c r="AB209" s="22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5"/>
      <c r="O210" s="25"/>
      <c r="U210" s="23"/>
      <c r="V210" s="24"/>
      <c r="W210" s="25"/>
      <c r="X210" s="25"/>
      <c r="Y210" s="25"/>
      <c r="Z210" s="25"/>
      <c r="AA210" s="25"/>
      <c r="AB210" s="25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1"/>
      <c r="N211" s="22"/>
      <c r="O211" s="22"/>
      <c r="U211" s="20"/>
      <c r="V211" s="21"/>
      <c r="W211" s="22"/>
      <c r="X211" s="22"/>
      <c r="Y211" s="22"/>
      <c r="Z211" s="22"/>
      <c r="AA211" s="22"/>
      <c r="AB211" s="22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5"/>
      <c r="O212" s="25"/>
      <c r="U212" s="23"/>
      <c r="V212" s="24"/>
      <c r="W212" s="25"/>
      <c r="X212" s="25"/>
      <c r="Y212" s="25"/>
      <c r="Z212" s="25"/>
      <c r="AA212" s="25"/>
      <c r="AB212" s="25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1"/>
      <c r="N213" s="22"/>
      <c r="O213" s="22"/>
      <c r="U213" s="20"/>
      <c r="V213" s="21"/>
      <c r="W213" s="22"/>
      <c r="X213" s="22"/>
      <c r="Y213" s="22"/>
      <c r="Z213" s="22"/>
      <c r="AA213" s="22"/>
      <c r="AB213" s="22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5"/>
      <c r="O214" s="25"/>
      <c r="U214" s="23"/>
      <c r="V214" s="24"/>
      <c r="W214" s="25"/>
      <c r="X214" s="25"/>
      <c r="Y214" s="25"/>
      <c r="Z214" s="25"/>
      <c r="AA214" s="25"/>
      <c r="AB214" s="25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1"/>
      <c r="N215" s="22"/>
      <c r="O215" s="22"/>
      <c r="U215" s="20"/>
      <c r="V215" s="21"/>
      <c r="W215" s="22"/>
      <c r="X215" s="22"/>
      <c r="Y215" s="22"/>
      <c r="Z215" s="22"/>
      <c r="AA215" s="22"/>
      <c r="AB215" s="22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5"/>
      <c r="O216" s="25"/>
      <c r="U216" s="23"/>
      <c r="V216" s="24"/>
      <c r="W216" s="25"/>
      <c r="X216" s="25"/>
      <c r="Y216" s="25"/>
      <c r="Z216" s="25"/>
      <c r="AA216" s="25"/>
      <c r="AB216" s="25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1"/>
      <c r="N217" s="22"/>
      <c r="O217" s="22"/>
      <c r="U217" s="20"/>
      <c r="V217" s="21"/>
      <c r="W217" s="22"/>
      <c r="X217" s="22"/>
      <c r="Y217" s="22"/>
      <c r="Z217" s="22"/>
      <c r="AA217" s="22"/>
      <c r="AB217" s="22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5"/>
      <c r="O218" s="25"/>
      <c r="U218" s="23"/>
      <c r="V218" s="24"/>
      <c r="W218" s="25"/>
      <c r="X218" s="25"/>
      <c r="Y218" s="25"/>
      <c r="Z218" s="25"/>
      <c r="AA218" s="25"/>
      <c r="AB218" s="25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1"/>
      <c r="N219" s="22"/>
      <c r="O219" s="22"/>
      <c r="U219" s="20"/>
      <c r="V219" s="21"/>
      <c r="W219" s="22"/>
      <c r="X219" s="22"/>
      <c r="Y219" s="22"/>
      <c r="Z219" s="22"/>
      <c r="AA219" s="22"/>
      <c r="AB219" s="22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5"/>
      <c r="O220" s="25"/>
      <c r="U220" s="23"/>
      <c r="V220" s="24"/>
      <c r="W220" s="25"/>
      <c r="X220" s="25"/>
      <c r="Y220" s="25"/>
      <c r="Z220" s="25"/>
      <c r="AA220" s="25"/>
      <c r="AB220" s="25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1"/>
      <c r="N221" s="22"/>
      <c r="O221" s="22"/>
      <c r="U221" s="20"/>
      <c r="V221" s="21"/>
      <c r="W221" s="22"/>
      <c r="X221" s="22"/>
      <c r="Y221" s="22"/>
      <c r="Z221" s="22"/>
      <c r="AA221" s="22"/>
      <c r="AB221" s="22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5"/>
      <c r="O222" s="25"/>
      <c r="U222" s="23"/>
      <c r="V222" s="24"/>
      <c r="W222" s="25"/>
      <c r="X222" s="25"/>
      <c r="Y222" s="25"/>
      <c r="Z222" s="25"/>
      <c r="AA222" s="25"/>
      <c r="AB222" s="25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1"/>
      <c r="N223" s="22"/>
      <c r="O223" s="22"/>
      <c r="U223" s="20"/>
      <c r="V223" s="21"/>
      <c r="W223" s="22"/>
      <c r="X223" s="22"/>
      <c r="Y223" s="22"/>
      <c r="Z223" s="22"/>
      <c r="AA223" s="22"/>
      <c r="AB223" s="22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5"/>
      <c r="O224" s="25"/>
      <c r="U224" s="23"/>
      <c r="V224" s="24"/>
      <c r="W224" s="25"/>
      <c r="X224" s="25"/>
      <c r="Y224" s="25"/>
      <c r="Z224" s="25"/>
      <c r="AA224" s="25"/>
      <c r="AB224" s="25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1"/>
      <c r="N225" s="22"/>
      <c r="O225" s="22"/>
      <c r="U225" s="20"/>
      <c r="V225" s="21"/>
      <c r="W225" s="22"/>
      <c r="X225" s="22"/>
      <c r="Y225" s="22"/>
      <c r="Z225" s="22"/>
      <c r="AA225" s="22"/>
      <c r="AB225" s="22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5"/>
      <c r="O226" s="25"/>
      <c r="U226" s="23"/>
      <c r="V226" s="24"/>
      <c r="W226" s="25"/>
      <c r="X226" s="25"/>
      <c r="Y226" s="25"/>
      <c r="Z226" s="25"/>
      <c r="AA226" s="25"/>
      <c r="AB226" s="25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1"/>
      <c r="N227" s="22"/>
      <c r="O227" s="22"/>
      <c r="U227" s="20"/>
      <c r="V227" s="21"/>
      <c r="W227" s="22"/>
      <c r="X227" s="22"/>
      <c r="Y227" s="22"/>
      <c r="Z227" s="22"/>
      <c r="AA227" s="22"/>
      <c r="AB227" s="22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5"/>
      <c r="O228" s="25"/>
      <c r="U228" s="23"/>
      <c r="V228" s="24"/>
      <c r="W228" s="25"/>
      <c r="X228" s="25"/>
      <c r="Y228" s="25"/>
      <c r="Z228" s="25"/>
      <c r="AA228" s="25"/>
      <c r="AB228" s="25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1"/>
      <c r="N229" s="22"/>
      <c r="O229" s="22"/>
      <c r="U229" s="20"/>
      <c r="V229" s="21"/>
      <c r="W229" s="22"/>
      <c r="X229" s="22"/>
      <c r="Y229" s="22"/>
      <c r="Z229" s="22"/>
      <c r="AA229" s="22"/>
      <c r="AB229" s="22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5"/>
      <c r="O230" s="25"/>
      <c r="U230" s="23"/>
      <c r="V230" s="24"/>
      <c r="W230" s="25"/>
      <c r="X230" s="25"/>
      <c r="Y230" s="25"/>
      <c r="Z230" s="25"/>
      <c r="AA230" s="25"/>
      <c r="AB230" s="25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1"/>
      <c r="N231" s="22"/>
      <c r="O231" s="22"/>
      <c r="U231" s="20"/>
      <c r="V231" s="21"/>
      <c r="W231" s="22"/>
      <c r="X231" s="22"/>
      <c r="Y231" s="22"/>
      <c r="Z231" s="22"/>
      <c r="AA231" s="22"/>
      <c r="AB231" s="22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5"/>
      <c r="O232" s="25"/>
      <c r="U232" s="23"/>
      <c r="V232" s="24"/>
      <c r="W232" s="25"/>
      <c r="X232" s="25"/>
      <c r="Y232" s="25"/>
      <c r="Z232" s="25"/>
      <c r="AA232" s="25"/>
      <c r="AB232" s="25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1"/>
      <c r="N233" s="22"/>
      <c r="O233" s="22"/>
      <c r="U233" s="20"/>
      <c r="V233" s="21"/>
      <c r="W233" s="22"/>
      <c r="X233" s="22"/>
      <c r="Y233" s="22"/>
      <c r="Z233" s="22"/>
      <c r="AA233" s="22"/>
      <c r="AB233" s="22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5"/>
      <c r="O234" s="25"/>
      <c r="U234" s="23"/>
      <c r="V234" s="24"/>
      <c r="W234" s="25"/>
      <c r="X234" s="25"/>
      <c r="Y234" s="25"/>
      <c r="Z234" s="25"/>
      <c r="AA234" s="25"/>
      <c r="AB234" s="25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1"/>
      <c r="N235" s="22"/>
      <c r="O235" s="22"/>
      <c r="U235" s="20"/>
      <c r="V235" s="21"/>
      <c r="W235" s="22"/>
      <c r="X235" s="22"/>
      <c r="Y235" s="22"/>
      <c r="Z235" s="22"/>
      <c r="AA235" s="22"/>
      <c r="AB235" s="22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5"/>
      <c r="O236" s="25"/>
      <c r="U236" s="23"/>
      <c r="V236" s="24"/>
      <c r="W236" s="25"/>
      <c r="X236" s="25"/>
      <c r="Y236" s="25"/>
      <c r="Z236" s="25"/>
      <c r="AA236" s="25"/>
      <c r="AB236" s="25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1"/>
      <c r="N237" s="22"/>
      <c r="O237" s="22"/>
      <c r="U237" s="20"/>
      <c r="V237" s="21"/>
      <c r="W237" s="22"/>
      <c r="X237" s="22"/>
      <c r="Y237" s="22"/>
      <c r="Z237" s="22"/>
      <c r="AA237" s="22"/>
      <c r="AB237" s="22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5"/>
      <c r="O238" s="25"/>
      <c r="U238" s="23"/>
      <c r="V238" s="24"/>
      <c r="W238" s="25"/>
      <c r="X238" s="25"/>
      <c r="Y238" s="25"/>
      <c r="Z238" s="25"/>
      <c r="AA238" s="25"/>
      <c r="AB238" s="25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1"/>
      <c r="N239" s="22"/>
      <c r="O239" s="22"/>
      <c r="U239" s="20"/>
      <c r="V239" s="21"/>
      <c r="W239" s="22"/>
      <c r="X239" s="22"/>
      <c r="Y239" s="22"/>
      <c r="Z239" s="22"/>
      <c r="AA239" s="22"/>
      <c r="AB239" s="22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5"/>
      <c r="O240" s="25"/>
      <c r="U240" s="23"/>
      <c r="V240" s="24"/>
      <c r="W240" s="25"/>
      <c r="X240" s="25"/>
      <c r="Y240" s="25"/>
      <c r="Z240" s="25"/>
      <c r="AA240" s="25"/>
      <c r="AB240" s="25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1"/>
      <c r="N241" s="22"/>
      <c r="O241" s="22"/>
      <c r="U241" s="20"/>
      <c r="V241" s="21"/>
      <c r="W241" s="22"/>
      <c r="X241" s="22"/>
      <c r="Y241" s="22"/>
      <c r="Z241" s="22"/>
      <c r="AA241" s="22"/>
      <c r="AB241" s="22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5"/>
      <c r="O242" s="25"/>
      <c r="U242" s="23"/>
      <c r="V242" s="24"/>
      <c r="W242" s="25"/>
      <c r="X242" s="25"/>
      <c r="Y242" s="25"/>
      <c r="Z242" s="25"/>
      <c r="AA242" s="25"/>
      <c r="AB242" s="25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1"/>
      <c r="N243" s="22"/>
      <c r="O243" s="22"/>
      <c r="U243" s="20"/>
      <c r="V243" s="21"/>
      <c r="W243" s="22"/>
      <c r="X243" s="22"/>
      <c r="Y243" s="22"/>
      <c r="Z243" s="22"/>
      <c r="AA243" s="22"/>
      <c r="AB243" s="22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5"/>
      <c r="O244" s="25"/>
      <c r="U244" s="23"/>
      <c r="V244" s="24"/>
      <c r="W244" s="25"/>
      <c r="X244" s="25"/>
      <c r="Y244" s="25"/>
      <c r="Z244" s="25"/>
      <c r="AA244" s="25"/>
      <c r="AB244" s="25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2"/>
      <c r="O245" s="22"/>
      <c r="U245" s="20"/>
      <c r="V245" s="21"/>
      <c r="W245" s="22"/>
      <c r="X245" s="22"/>
      <c r="Y245" s="22"/>
      <c r="Z245" s="22"/>
      <c r="AA245" s="22"/>
      <c r="AB245" s="22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5"/>
      <c r="O246" s="25"/>
      <c r="U246" s="23"/>
      <c r="V246" s="24"/>
      <c r="W246" s="25"/>
      <c r="X246" s="25"/>
      <c r="Y246" s="25"/>
      <c r="Z246" s="25"/>
      <c r="AA246" s="25"/>
      <c r="AB246" s="25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1"/>
      <c r="N247" s="22"/>
      <c r="O247" s="22"/>
      <c r="U247" s="20"/>
      <c r="V247" s="21"/>
      <c r="W247" s="22"/>
      <c r="X247" s="22"/>
      <c r="Y247" s="22"/>
      <c r="Z247" s="22"/>
      <c r="AA247" s="22"/>
      <c r="AB247" s="22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5"/>
      <c r="O248" s="25"/>
      <c r="U248" s="23"/>
      <c r="V248" s="24"/>
      <c r="W248" s="25"/>
      <c r="X248" s="25"/>
      <c r="Y248" s="25"/>
      <c r="Z248" s="25"/>
      <c r="AA248" s="25"/>
      <c r="AB248" s="25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1"/>
      <c r="N249" s="22"/>
      <c r="O249" s="22"/>
      <c r="U249" s="20"/>
      <c r="V249" s="21"/>
      <c r="W249" s="22"/>
      <c r="X249" s="22"/>
      <c r="Y249" s="22"/>
      <c r="Z249" s="22"/>
      <c r="AA249" s="22"/>
      <c r="AB249" s="22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5"/>
      <c r="O250" s="25"/>
      <c r="U250" s="23"/>
      <c r="V250" s="24"/>
      <c r="W250" s="25"/>
      <c r="X250" s="25"/>
      <c r="Y250" s="25"/>
      <c r="Z250" s="25"/>
      <c r="AA250" s="25"/>
      <c r="AB250" s="25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1"/>
      <c r="N251" s="22"/>
      <c r="O251" s="22"/>
      <c r="U251" s="20"/>
      <c r="V251" s="21"/>
      <c r="W251" s="22"/>
      <c r="X251" s="22"/>
      <c r="Y251" s="22"/>
      <c r="Z251" s="22"/>
      <c r="AA251" s="22"/>
      <c r="AB251" s="22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5"/>
      <c r="O252" s="25"/>
      <c r="U252" s="23"/>
      <c r="V252" s="24"/>
      <c r="W252" s="25"/>
      <c r="X252" s="25"/>
      <c r="Y252" s="25"/>
      <c r="Z252" s="25"/>
      <c r="AA252" s="25"/>
      <c r="AB252" s="25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1"/>
      <c r="N253" s="22"/>
      <c r="O253" s="22"/>
      <c r="U253" s="20"/>
      <c r="V253" s="21"/>
      <c r="W253" s="22"/>
      <c r="X253" s="22"/>
      <c r="Y253" s="22"/>
      <c r="Z253" s="22"/>
      <c r="AA253" s="22"/>
      <c r="AB253" s="22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5"/>
      <c r="O254" s="25"/>
      <c r="U254" s="23"/>
      <c r="V254" s="24"/>
      <c r="W254" s="25"/>
      <c r="X254" s="25"/>
      <c r="Y254" s="25"/>
      <c r="Z254" s="25"/>
      <c r="AA254" s="25"/>
      <c r="AB254" s="25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1"/>
      <c r="N255" s="22"/>
      <c r="O255" s="22"/>
      <c r="U255" s="20"/>
      <c r="V255" s="21"/>
      <c r="W255" s="22"/>
      <c r="X255" s="22"/>
      <c r="Y255" s="22"/>
      <c r="Z255" s="22"/>
      <c r="AA255" s="22"/>
      <c r="AB255" s="22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5"/>
      <c r="O256" s="25"/>
      <c r="U256" s="23"/>
      <c r="V256" s="24"/>
      <c r="W256" s="25"/>
      <c r="X256" s="25"/>
      <c r="Y256" s="25"/>
      <c r="Z256" s="25"/>
      <c r="AA256" s="25"/>
      <c r="AB256" s="25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1"/>
      <c r="N257" s="22"/>
      <c r="O257" s="22"/>
      <c r="U257" s="20"/>
      <c r="V257" s="21"/>
      <c r="W257" s="22"/>
      <c r="X257" s="22"/>
      <c r="Y257" s="22"/>
      <c r="Z257" s="22"/>
      <c r="AA257" s="22"/>
      <c r="AB257" s="22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5"/>
      <c r="O258" s="25"/>
      <c r="U258" s="23"/>
      <c r="V258" s="24"/>
      <c r="W258" s="25"/>
      <c r="X258" s="25"/>
      <c r="Y258" s="25"/>
      <c r="Z258" s="25"/>
      <c r="AA258" s="25"/>
      <c r="AB258" s="25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1"/>
      <c r="N259" s="22"/>
      <c r="O259" s="22"/>
      <c r="U259" s="20"/>
      <c r="V259" s="21"/>
      <c r="W259" s="22"/>
      <c r="X259" s="22"/>
      <c r="Y259" s="22"/>
      <c r="Z259" s="22"/>
      <c r="AA259" s="22"/>
      <c r="AB259" s="22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5"/>
      <c r="O260" s="25"/>
      <c r="U260" s="23"/>
      <c r="V260" s="24"/>
      <c r="W260" s="25"/>
      <c r="X260" s="25"/>
      <c r="Y260" s="25"/>
      <c r="Z260" s="25"/>
      <c r="AA260" s="25"/>
      <c r="AB260" s="25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1"/>
      <c r="N261" s="22"/>
      <c r="O261" s="22"/>
      <c r="U261" s="20"/>
      <c r="V261" s="21"/>
      <c r="W261" s="22"/>
      <c r="X261" s="22"/>
      <c r="Y261" s="22"/>
      <c r="Z261" s="22"/>
      <c r="AA261" s="22"/>
      <c r="AB261" s="22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5"/>
      <c r="O262" s="25"/>
      <c r="U262" s="23"/>
      <c r="V262" s="24"/>
      <c r="W262" s="25"/>
      <c r="X262" s="25"/>
      <c r="Y262" s="25"/>
      <c r="Z262" s="25"/>
      <c r="AA262" s="25"/>
      <c r="AB262" s="25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1"/>
      <c r="N263" s="22"/>
      <c r="O263" s="22"/>
      <c r="U263" s="20"/>
      <c r="V263" s="21"/>
      <c r="W263" s="22"/>
      <c r="X263" s="22"/>
      <c r="Y263" s="22"/>
      <c r="Z263" s="22"/>
      <c r="AA263" s="22"/>
      <c r="AB263" s="22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5"/>
      <c r="O264" s="25"/>
      <c r="U264" s="23"/>
      <c r="V264" s="24"/>
      <c r="W264" s="25"/>
      <c r="X264" s="25"/>
      <c r="Y264" s="25"/>
      <c r="Z264" s="25"/>
      <c r="AA264" s="25"/>
      <c r="AB264" s="25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1"/>
      <c r="N265" s="22"/>
      <c r="O265" s="22"/>
      <c r="U265" s="20"/>
      <c r="V265" s="21"/>
      <c r="W265" s="22"/>
      <c r="X265" s="22"/>
      <c r="Y265" s="22"/>
      <c r="Z265" s="22"/>
      <c r="AA265" s="22"/>
      <c r="AB265" s="22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5"/>
      <c r="O266" s="25"/>
      <c r="U266" s="23"/>
      <c r="V266" s="24"/>
      <c r="W266" s="25"/>
      <c r="X266" s="25"/>
      <c r="Y266" s="25"/>
      <c r="Z266" s="25"/>
      <c r="AA266" s="25"/>
      <c r="AB266" s="25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1"/>
      <c r="N267" s="22"/>
      <c r="O267" s="22"/>
      <c r="U267" s="20"/>
      <c r="V267" s="21"/>
      <c r="W267" s="22"/>
      <c r="X267" s="22"/>
      <c r="Y267" s="22"/>
      <c r="Z267" s="22"/>
      <c r="AA267" s="22"/>
      <c r="AB267" s="22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5"/>
      <c r="O268" s="25"/>
      <c r="U268" s="23"/>
      <c r="V268" s="24"/>
      <c r="W268" s="25"/>
      <c r="X268" s="25"/>
      <c r="Y268" s="25"/>
      <c r="Z268" s="25"/>
      <c r="AA268" s="25"/>
      <c r="AB268" s="25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1"/>
      <c r="N269" s="22"/>
      <c r="O269" s="22"/>
      <c r="U269" s="20"/>
      <c r="V269" s="21"/>
      <c r="W269" s="22"/>
      <c r="X269" s="22"/>
      <c r="Y269" s="22"/>
      <c r="Z269" s="22"/>
      <c r="AA269" s="22"/>
      <c r="AB269" s="22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5"/>
      <c r="O270" s="25"/>
      <c r="U270" s="23"/>
      <c r="V270" s="24"/>
      <c r="W270" s="25"/>
      <c r="X270" s="25"/>
      <c r="Y270" s="25"/>
      <c r="Z270" s="25"/>
      <c r="AA270" s="25"/>
      <c r="AB270" s="25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1"/>
      <c r="N271" s="22"/>
      <c r="O271" s="22"/>
      <c r="U271" s="20"/>
      <c r="V271" s="21"/>
      <c r="W271" s="22"/>
      <c r="X271" s="22"/>
      <c r="Y271" s="22"/>
      <c r="Z271" s="22"/>
      <c r="AA271" s="22"/>
      <c r="AB271" s="22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5"/>
      <c r="O272" s="25"/>
      <c r="U272" s="23"/>
      <c r="V272" s="24"/>
      <c r="W272" s="25"/>
      <c r="X272" s="25"/>
      <c r="Y272" s="25"/>
      <c r="Z272" s="25"/>
      <c r="AA272" s="25"/>
      <c r="AB272" s="25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1"/>
      <c r="N273" s="22"/>
      <c r="O273" s="22"/>
      <c r="U273" s="20"/>
      <c r="V273" s="21"/>
      <c r="W273" s="22"/>
      <c r="X273" s="22"/>
      <c r="Y273" s="22"/>
      <c r="Z273" s="22"/>
      <c r="AA273" s="22"/>
      <c r="AB273" s="22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5"/>
      <c r="O274" s="25"/>
      <c r="U274" s="23"/>
      <c r="V274" s="24"/>
      <c r="W274" s="25"/>
      <c r="X274" s="25"/>
      <c r="Y274" s="25"/>
      <c r="Z274" s="25"/>
      <c r="AA274" s="25"/>
      <c r="AB274" s="25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1"/>
      <c r="N275" s="22"/>
      <c r="O275" s="22"/>
      <c r="U275" s="20"/>
      <c r="V275" s="21"/>
      <c r="W275" s="22"/>
      <c r="X275" s="22"/>
      <c r="Y275" s="22"/>
      <c r="Z275" s="22"/>
      <c r="AA275" s="22"/>
      <c r="AB275" s="22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5"/>
      <c r="O276" s="25"/>
      <c r="U276" s="23"/>
      <c r="V276" s="24"/>
      <c r="W276" s="25"/>
      <c r="X276" s="25"/>
      <c r="Y276" s="25"/>
      <c r="Z276" s="25"/>
      <c r="AA276" s="25"/>
      <c r="AB276" s="25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1"/>
      <c r="N277" s="22"/>
      <c r="O277" s="22"/>
      <c r="U277" s="20"/>
      <c r="V277" s="21"/>
      <c r="W277" s="22"/>
      <c r="X277" s="22"/>
      <c r="Y277" s="22"/>
      <c r="Z277" s="22"/>
      <c r="AA277" s="22"/>
      <c r="AB277" s="22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5"/>
      <c r="O278" s="25"/>
      <c r="U278" s="23"/>
      <c r="V278" s="24"/>
      <c r="W278" s="25"/>
      <c r="X278" s="25"/>
      <c r="Y278" s="25"/>
      <c r="Z278" s="25"/>
      <c r="AA278" s="25"/>
      <c r="AB278" s="25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1"/>
      <c r="N279" s="22"/>
      <c r="O279" s="22"/>
      <c r="U279" s="20"/>
      <c r="V279" s="21"/>
      <c r="W279" s="22"/>
      <c r="X279" s="22"/>
      <c r="Y279" s="22"/>
      <c r="Z279" s="22"/>
      <c r="AA279" s="22"/>
      <c r="AB279" s="22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5"/>
      <c r="O280" s="25"/>
      <c r="U280" s="23"/>
      <c r="V280" s="24"/>
      <c r="W280" s="25"/>
      <c r="X280" s="25"/>
      <c r="Y280" s="25"/>
      <c r="Z280" s="25"/>
      <c r="AA280" s="25"/>
      <c r="AB280" s="25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1"/>
      <c r="N281" s="22"/>
      <c r="O281" s="22"/>
      <c r="U281" s="20"/>
      <c r="V281" s="21"/>
      <c r="W281" s="22"/>
      <c r="X281" s="22"/>
      <c r="Y281" s="22"/>
      <c r="Z281" s="22"/>
      <c r="AA281" s="22"/>
      <c r="AB281" s="22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5"/>
      <c r="O282" s="25"/>
      <c r="U282" s="23"/>
      <c r="V282" s="24"/>
      <c r="W282" s="25"/>
      <c r="X282" s="25"/>
      <c r="Y282" s="25"/>
      <c r="Z282" s="25"/>
      <c r="AA282" s="25"/>
      <c r="AB282" s="25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1"/>
      <c r="N283" s="22"/>
      <c r="O283" s="22"/>
      <c r="U283" s="20"/>
      <c r="V283" s="21"/>
      <c r="W283" s="22"/>
      <c r="X283" s="22"/>
      <c r="Y283" s="22"/>
      <c r="Z283" s="22"/>
      <c r="AA283" s="22"/>
      <c r="AB283" s="22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5"/>
      <c r="O284" s="25"/>
      <c r="U284" s="23"/>
      <c r="V284" s="24"/>
      <c r="W284" s="25"/>
      <c r="X284" s="25"/>
      <c r="Y284" s="25"/>
      <c r="Z284" s="25"/>
      <c r="AA284" s="25"/>
      <c r="AB284" s="25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1"/>
      <c r="N285" s="22"/>
      <c r="O285" s="22"/>
      <c r="U285" s="20"/>
      <c r="V285" s="21"/>
      <c r="W285" s="22"/>
      <c r="X285" s="22"/>
      <c r="Y285" s="22"/>
      <c r="Z285" s="22"/>
      <c r="AA285" s="22"/>
      <c r="AB285" s="22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5"/>
      <c r="O286" s="25"/>
      <c r="U286" s="23"/>
      <c r="V286" s="24"/>
      <c r="W286" s="25"/>
      <c r="X286" s="25"/>
      <c r="Y286" s="25"/>
      <c r="Z286" s="25"/>
      <c r="AA286" s="25"/>
      <c r="AB286" s="25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1"/>
      <c r="N287" s="22"/>
      <c r="O287" s="22"/>
      <c r="U287" s="20"/>
      <c r="V287" s="21"/>
      <c r="W287" s="22"/>
      <c r="X287" s="22"/>
      <c r="Y287" s="22"/>
      <c r="Z287" s="22"/>
      <c r="AA287" s="22"/>
      <c r="AB287" s="22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5"/>
      <c r="O288" s="25"/>
      <c r="U288" s="23"/>
      <c r="V288" s="24"/>
      <c r="W288" s="25"/>
      <c r="X288" s="25"/>
      <c r="Y288" s="25"/>
      <c r="Z288" s="25"/>
      <c r="AA288" s="25"/>
      <c r="AB288" s="25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1"/>
      <c r="N289" s="22"/>
      <c r="O289" s="22"/>
      <c r="U289" s="20"/>
      <c r="V289" s="21"/>
      <c r="W289" s="22"/>
      <c r="X289" s="22"/>
      <c r="Y289" s="22"/>
      <c r="Z289" s="22"/>
      <c r="AA289" s="22"/>
      <c r="AB289" s="22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5"/>
      <c r="O290" s="25"/>
      <c r="U290" s="23"/>
      <c r="V290" s="24"/>
      <c r="W290" s="25"/>
      <c r="X290" s="25"/>
      <c r="Y290" s="25"/>
      <c r="Z290" s="25"/>
      <c r="AA290" s="25"/>
      <c r="AB290" s="25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1"/>
      <c r="N291" s="22"/>
      <c r="O291" s="22"/>
      <c r="U291" s="20"/>
      <c r="V291" s="21"/>
      <c r="W291" s="22"/>
      <c r="X291" s="22"/>
      <c r="Y291" s="22"/>
      <c r="Z291" s="22"/>
      <c r="AA291" s="22"/>
      <c r="AB291" s="22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5"/>
      <c r="O292" s="25"/>
      <c r="U292" s="23"/>
      <c r="V292" s="24"/>
      <c r="W292" s="25"/>
      <c r="X292" s="25"/>
      <c r="Y292" s="25"/>
      <c r="Z292" s="25"/>
      <c r="AA292" s="25"/>
      <c r="AB292" s="25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1"/>
      <c r="N293" s="22"/>
      <c r="O293" s="22"/>
      <c r="U293" s="20"/>
      <c r="V293" s="21"/>
      <c r="W293" s="22"/>
      <c r="X293" s="22"/>
      <c r="Y293" s="22"/>
      <c r="Z293" s="22"/>
      <c r="AA293" s="22"/>
      <c r="AB293" s="22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5"/>
      <c r="O294" s="25"/>
      <c r="U294" s="23"/>
      <c r="V294" s="24"/>
      <c r="W294" s="25"/>
      <c r="X294" s="25"/>
      <c r="Y294" s="25"/>
      <c r="Z294" s="25"/>
      <c r="AA294" s="25"/>
      <c r="AB294" s="25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1"/>
      <c r="N295" s="22"/>
      <c r="O295" s="22"/>
      <c r="U295" s="20"/>
      <c r="V295" s="21"/>
      <c r="W295" s="22"/>
      <c r="X295" s="22"/>
      <c r="Y295" s="22"/>
      <c r="Z295" s="22"/>
      <c r="AA295" s="22"/>
      <c r="AB295" s="22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5"/>
      <c r="O296" s="25"/>
      <c r="U296" s="23"/>
      <c r="V296" s="24"/>
      <c r="W296" s="25"/>
      <c r="X296" s="25"/>
      <c r="Y296" s="25"/>
      <c r="Z296" s="25"/>
      <c r="AA296" s="25"/>
      <c r="AB296" s="25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1"/>
      <c r="N297" s="22"/>
      <c r="O297" s="22"/>
      <c r="U297" s="20"/>
      <c r="V297" s="21"/>
      <c r="W297" s="22"/>
      <c r="X297" s="22"/>
      <c r="Y297" s="22"/>
      <c r="Z297" s="22"/>
      <c r="AA297" s="22"/>
      <c r="AB297" s="22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5"/>
      <c r="O298" s="25"/>
      <c r="U298" s="23"/>
      <c r="V298" s="24"/>
      <c r="W298" s="25"/>
      <c r="X298" s="25"/>
      <c r="Y298" s="25"/>
      <c r="Z298" s="25"/>
      <c r="AA298" s="25"/>
      <c r="AB298" s="25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1"/>
      <c r="N299" s="22"/>
      <c r="O299" s="22"/>
      <c r="U299" s="20"/>
      <c r="V299" s="21"/>
      <c r="W299" s="22"/>
      <c r="X299" s="22"/>
      <c r="Y299" s="22"/>
      <c r="Z299" s="22"/>
      <c r="AA299" s="22"/>
      <c r="AB299" s="22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5"/>
      <c r="O300" s="25"/>
      <c r="U300" s="23"/>
      <c r="V300" s="24"/>
      <c r="W300" s="25"/>
      <c r="X300" s="25"/>
      <c r="Y300" s="25"/>
      <c r="Z300" s="25"/>
      <c r="AA300" s="25"/>
      <c r="AB300" s="25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1"/>
      <c r="N301" s="22"/>
      <c r="O301" s="22"/>
      <c r="U301" s="20"/>
      <c r="V301" s="21"/>
      <c r="W301" s="22"/>
      <c r="X301" s="22"/>
      <c r="Y301" s="22"/>
      <c r="Z301" s="22"/>
      <c r="AA301" s="22"/>
      <c r="AB301" s="22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5"/>
      <c r="O302" s="25"/>
      <c r="U302" s="23"/>
      <c r="V302" s="24"/>
      <c r="W302" s="25"/>
      <c r="X302" s="25"/>
      <c r="Y302" s="25"/>
      <c r="Z302" s="25"/>
      <c r="AA302" s="25"/>
      <c r="AB302" s="25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1"/>
      <c r="N303" s="22"/>
      <c r="O303" s="22"/>
      <c r="U303" s="20"/>
      <c r="V303" s="21"/>
      <c r="W303" s="22"/>
      <c r="X303" s="22"/>
      <c r="Y303" s="22"/>
      <c r="Z303" s="22"/>
      <c r="AA303" s="22"/>
      <c r="AB303" s="22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5"/>
      <c r="O304" s="25"/>
      <c r="U304" s="23"/>
      <c r="V304" s="24"/>
      <c r="W304" s="25"/>
      <c r="X304" s="25"/>
      <c r="Y304" s="25"/>
      <c r="Z304" s="25"/>
      <c r="AA304" s="25"/>
      <c r="AB304" s="25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1"/>
      <c r="N305" s="22"/>
      <c r="O305" s="22"/>
      <c r="U305" s="20"/>
      <c r="V305" s="21"/>
      <c r="W305" s="22"/>
      <c r="X305" s="22"/>
      <c r="Y305" s="22"/>
      <c r="Z305" s="22"/>
      <c r="AA305" s="22"/>
      <c r="AB305" s="22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5"/>
      <c r="O306" s="25"/>
      <c r="U306" s="23"/>
      <c r="V306" s="24"/>
      <c r="W306" s="25"/>
      <c r="X306" s="25"/>
      <c r="Y306" s="25"/>
      <c r="Z306" s="25"/>
      <c r="AA306" s="25"/>
      <c r="AB306" s="25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1"/>
      <c r="N307" s="22"/>
      <c r="O307" s="22"/>
      <c r="U307" s="20"/>
      <c r="V307" s="21"/>
      <c r="W307" s="22"/>
      <c r="X307" s="22"/>
      <c r="Y307" s="22"/>
      <c r="Z307" s="22"/>
      <c r="AA307" s="22"/>
      <c r="AB307" s="22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5"/>
      <c r="O308" s="25"/>
      <c r="U308" s="23"/>
      <c r="V308" s="24"/>
      <c r="W308" s="25"/>
      <c r="X308" s="25"/>
      <c r="Y308" s="25"/>
      <c r="Z308" s="25"/>
      <c r="AA308" s="25"/>
      <c r="AB308" s="25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1"/>
      <c r="N309" s="22"/>
      <c r="O309" s="22"/>
      <c r="U309" s="20"/>
      <c r="V309" s="21"/>
      <c r="W309" s="22"/>
      <c r="X309" s="22"/>
      <c r="Y309" s="22"/>
      <c r="Z309" s="22"/>
      <c r="AA309" s="22"/>
      <c r="AB309" s="22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5"/>
      <c r="O310" s="25"/>
      <c r="U310" s="23"/>
      <c r="V310" s="24"/>
      <c r="W310" s="25"/>
      <c r="X310" s="25"/>
      <c r="Y310" s="25"/>
      <c r="Z310" s="25"/>
      <c r="AA310" s="25"/>
      <c r="AB310" s="25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1"/>
      <c r="N311" s="22"/>
      <c r="O311" s="22"/>
      <c r="U311" s="20"/>
      <c r="V311" s="21"/>
      <c r="W311" s="22"/>
      <c r="X311" s="22"/>
      <c r="Y311" s="22"/>
      <c r="Z311" s="22"/>
      <c r="AA311" s="22"/>
      <c r="AB311" s="22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5"/>
      <c r="O312" s="25"/>
      <c r="U312" s="23"/>
      <c r="V312" s="24"/>
      <c r="W312" s="25"/>
      <c r="X312" s="25"/>
      <c r="Y312" s="25"/>
      <c r="Z312" s="25"/>
      <c r="AA312" s="25"/>
      <c r="AB312" s="25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1"/>
      <c r="N313" s="22"/>
      <c r="O313" s="22"/>
      <c r="U313" s="20"/>
      <c r="V313" s="21"/>
      <c r="W313" s="22"/>
      <c r="X313" s="22"/>
      <c r="Y313" s="22"/>
      <c r="Z313" s="22"/>
      <c r="AA313" s="22"/>
      <c r="AB313" s="22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5"/>
      <c r="O314" s="25"/>
      <c r="U314" s="23"/>
      <c r="V314" s="24"/>
      <c r="W314" s="25"/>
      <c r="X314" s="25"/>
      <c r="Y314" s="25"/>
      <c r="Z314" s="25"/>
      <c r="AA314" s="25"/>
      <c r="AB314" s="25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1"/>
      <c r="N315" s="22"/>
      <c r="O315" s="22"/>
      <c r="U315" s="20"/>
      <c r="V315" s="21"/>
      <c r="W315" s="22"/>
      <c r="X315" s="22"/>
      <c r="Y315" s="22"/>
      <c r="Z315" s="22"/>
      <c r="AA315" s="22"/>
      <c r="AB315" s="22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5"/>
      <c r="O316" s="25"/>
      <c r="U316" s="23"/>
      <c r="V316" s="24"/>
      <c r="W316" s="25"/>
      <c r="X316" s="25"/>
      <c r="Y316" s="25"/>
      <c r="Z316" s="25"/>
      <c r="AA316" s="25"/>
      <c r="AB316" s="25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1"/>
      <c r="N317" s="22"/>
      <c r="O317" s="22"/>
      <c r="U317" s="20"/>
      <c r="V317" s="21"/>
      <c r="W317" s="22"/>
      <c r="X317" s="22"/>
      <c r="Y317" s="22"/>
      <c r="Z317" s="22"/>
      <c r="AA317" s="22"/>
      <c r="AB317" s="22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5"/>
      <c r="O318" s="25"/>
      <c r="U318" s="23"/>
      <c r="V318" s="24"/>
      <c r="W318" s="25"/>
      <c r="X318" s="25"/>
      <c r="Y318" s="25"/>
      <c r="Z318" s="25"/>
      <c r="AA318" s="25"/>
      <c r="AB318" s="25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1"/>
      <c r="N319" s="22"/>
      <c r="O319" s="22"/>
      <c r="U319" s="20"/>
      <c r="V319" s="21"/>
      <c r="W319" s="22"/>
      <c r="X319" s="22"/>
      <c r="Y319" s="22"/>
      <c r="Z319" s="22"/>
      <c r="AA319" s="22"/>
      <c r="AB319" s="22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5"/>
      <c r="O320" s="25"/>
      <c r="U320" s="23"/>
      <c r="V320" s="24"/>
      <c r="W320" s="25"/>
      <c r="X320" s="25"/>
      <c r="Y320" s="25"/>
      <c r="Z320" s="25"/>
      <c r="AA320" s="25"/>
      <c r="AB320" s="25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1"/>
      <c r="N321" s="22"/>
      <c r="O321" s="22"/>
      <c r="U321" s="20"/>
      <c r="V321" s="21"/>
      <c r="W321" s="22"/>
      <c r="X321" s="22"/>
      <c r="Y321" s="22"/>
      <c r="Z321" s="22"/>
      <c r="AA321" s="22"/>
      <c r="AB321" s="22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5"/>
      <c r="O322" s="25"/>
      <c r="U322" s="23"/>
      <c r="V322" s="24"/>
      <c r="W322" s="25"/>
      <c r="X322" s="25"/>
      <c r="Y322" s="25"/>
      <c r="Z322" s="25"/>
      <c r="AA322" s="25"/>
      <c r="AB322" s="25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1"/>
      <c r="N323" s="22"/>
      <c r="O323" s="22"/>
      <c r="U323" s="20"/>
      <c r="V323" s="21"/>
      <c r="W323" s="22"/>
      <c r="X323" s="22"/>
      <c r="Y323" s="22"/>
      <c r="Z323" s="22"/>
      <c r="AA323" s="22"/>
      <c r="AB323" s="22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5"/>
      <c r="O324" s="25"/>
      <c r="U324" s="23"/>
      <c r="V324" s="24"/>
      <c r="W324" s="25"/>
      <c r="X324" s="25"/>
      <c r="Y324" s="25"/>
      <c r="Z324" s="25"/>
      <c r="AA324" s="25"/>
      <c r="AB324" s="25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1"/>
      <c r="N325" s="22"/>
      <c r="O325" s="22"/>
      <c r="U325" s="20"/>
      <c r="V325" s="21"/>
      <c r="W325" s="22"/>
      <c r="X325" s="22"/>
      <c r="Y325" s="22"/>
      <c r="Z325" s="22"/>
      <c r="AA325" s="22"/>
      <c r="AB325" s="22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5"/>
      <c r="O326" s="25"/>
      <c r="U326" s="23"/>
      <c r="V326" s="24"/>
      <c r="W326" s="25"/>
      <c r="X326" s="25"/>
      <c r="Y326" s="25"/>
      <c r="Z326" s="25"/>
      <c r="AA326" s="25"/>
      <c r="AB326" s="25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1"/>
      <c r="N327" s="22"/>
      <c r="O327" s="22"/>
      <c r="U327" s="20"/>
      <c r="V327" s="21"/>
      <c r="W327" s="22"/>
      <c r="X327" s="22"/>
      <c r="Y327" s="22"/>
      <c r="Z327" s="22"/>
      <c r="AA327" s="22"/>
      <c r="AB327" s="22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5"/>
      <c r="O328" s="25"/>
      <c r="U328" s="23"/>
      <c r="V328" s="24"/>
      <c r="W328" s="25"/>
      <c r="X328" s="25"/>
      <c r="Y328" s="25"/>
      <c r="Z328" s="25"/>
      <c r="AA328" s="25"/>
      <c r="AB328" s="25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1"/>
      <c r="N329" s="22"/>
      <c r="O329" s="22"/>
      <c r="U329" s="20"/>
      <c r="V329" s="21"/>
      <c r="W329" s="22"/>
      <c r="X329" s="22"/>
      <c r="Y329" s="22"/>
      <c r="Z329" s="22"/>
      <c r="AA329" s="22"/>
      <c r="AB329" s="22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5"/>
      <c r="O330" s="25"/>
      <c r="U330" s="23"/>
      <c r="V330" s="24"/>
      <c r="W330" s="25"/>
      <c r="X330" s="25"/>
      <c r="Y330" s="25"/>
      <c r="Z330" s="25"/>
      <c r="AA330" s="25"/>
      <c r="AB330" s="25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1"/>
      <c r="N331" s="22"/>
      <c r="O331" s="22"/>
      <c r="U331" s="20"/>
      <c r="V331" s="21"/>
      <c r="W331" s="22"/>
      <c r="X331" s="22"/>
      <c r="Y331" s="22"/>
      <c r="Z331" s="22"/>
      <c r="AA331" s="22"/>
      <c r="AB331" s="22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5"/>
      <c r="O332" s="25"/>
      <c r="U332" s="23"/>
      <c r="V332" s="24"/>
      <c r="W332" s="25"/>
      <c r="X332" s="25"/>
      <c r="Y332" s="25"/>
      <c r="Z332" s="25"/>
      <c r="AA332" s="25"/>
      <c r="AB332" s="25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1"/>
      <c r="N333" s="22"/>
      <c r="O333" s="22"/>
      <c r="U333" s="20"/>
      <c r="V333" s="21"/>
      <c r="W333" s="22"/>
      <c r="X333" s="22"/>
      <c r="Y333" s="22"/>
      <c r="Z333" s="22"/>
      <c r="AA333" s="22"/>
      <c r="AB333" s="22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5"/>
      <c r="O334" s="25"/>
      <c r="U334" s="23"/>
      <c r="V334" s="24"/>
      <c r="W334" s="25"/>
      <c r="X334" s="25"/>
      <c r="Y334" s="25"/>
      <c r="Z334" s="25"/>
      <c r="AA334" s="25"/>
      <c r="AB334" s="25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1"/>
      <c r="N335" s="22"/>
      <c r="O335" s="22"/>
      <c r="U335" s="20"/>
      <c r="V335" s="21"/>
      <c r="W335" s="22"/>
      <c r="X335" s="22"/>
      <c r="Y335" s="22"/>
      <c r="Z335" s="22"/>
      <c r="AA335" s="22"/>
      <c r="AB335" s="22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5"/>
      <c r="O336" s="25"/>
      <c r="U336" s="23"/>
      <c r="V336" s="24"/>
      <c r="W336" s="25"/>
      <c r="X336" s="25"/>
      <c r="Y336" s="25"/>
      <c r="Z336" s="25"/>
      <c r="AA336" s="25"/>
      <c r="AB336" s="25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1"/>
      <c r="N337" s="22"/>
      <c r="O337" s="22"/>
      <c r="U337" s="20"/>
      <c r="V337" s="21"/>
      <c r="W337" s="22"/>
      <c r="X337" s="22"/>
      <c r="Y337" s="22"/>
      <c r="Z337" s="22"/>
      <c r="AA337" s="22"/>
      <c r="AB337" s="22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5"/>
      <c r="O338" s="25"/>
      <c r="U338" s="23"/>
      <c r="V338" s="24"/>
      <c r="W338" s="25"/>
      <c r="X338" s="25"/>
      <c r="Y338" s="25"/>
      <c r="Z338" s="25"/>
      <c r="AA338" s="25"/>
      <c r="AB338" s="25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1"/>
      <c r="N339" s="22"/>
      <c r="O339" s="22"/>
      <c r="U339" s="20"/>
      <c r="V339" s="21"/>
      <c r="W339" s="22"/>
      <c r="X339" s="22"/>
      <c r="Y339" s="22"/>
      <c r="Z339" s="22"/>
      <c r="AA339" s="22"/>
      <c r="AB339" s="22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5"/>
      <c r="O340" s="25"/>
      <c r="U340" s="23"/>
      <c r="V340" s="24"/>
      <c r="W340" s="25"/>
      <c r="X340" s="25"/>
      <c r="Y340" s="25"/>
      <c r="Z340" s="25"/>
      <c r="AA340" s="25"/>
      <c r="AB340" s="25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1"/>
      <c r="N341" s="22"/>
      <c r="O341" s="22"/>
      <c r="U341" s="20"/>
      <c r="V341" s="21"/>
      <c r="W341" s="22"/>
      <c r="X341" s="22"/>
      <c r="Y341" s="22"/>
      <c r="Z341" s="22"/>
      <c r="AA341" s="22"/>
      <c r="AB341" s="22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5"/>
      <c r="O342" s="25"/>
      <c r="U342" s="23"/>
      <c r="V342" s="24"/>
      <c r="W342" s="25"/>
      <c r="X342" s="25"/>
      <c r="Y342" s="25"/>
      <c r="Z342" s="25"/>
      <c r="AA342" s="25"/>
      <c r="AB342" s="25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1"/>
      <c r="N343" s="22"/>
      <c r="O343" s="22"/>
      <c r="U343" s="20"/>
      <c r="V343" s="21"/>
      <c r="W343" s="22"/>
      <c r="X343" s="22"/>
      <c r="Y343" s="22"/>
      <c r="Z343" s="22"/>
      <c r="AA343" s="22"/>
      <c r="AB343" s="22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5"/>
      <c r="O344" s="25"/>
      <c r="U344" s="23"/>
      <c r="V344" s="24"/>
      <c r="W344" s="25"/>
      <c r="X344" s="25"/>
      <c r="Y344" s="25"/>
      <c r="Z344" s="25"/>
      <c r="AA344" s="25"/>
      <c r="AB344" s="25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1"/>
      <c r="N345" s="22"/>
      <c r="O345" s="22"/>
      <c r="U345" s="20"/>
      <c r="V345" s="21"/>
      <c r="W345" s="22"/>
      <c r="X345" s="22"/>
      <c r="Y345" s="22"/>
      <c r="Z345" s="22"/>
      <c r="AA345" s="22"/>
      <c r="AB345" s="22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5"/>
      <c r="O346" s="25"/>
      <c r="U346" s="23"/>
      <c r="V346" s="24"/>
      <c r="W346" s="25"/>
      <c r="X346" s="25"/>
      <c r="Y346" s="25"/>
      <c r="Z346" s="25"/>
      <c r="AA346" s="25"/>
      <c r="AB346" s="25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1"/>
      <c r="N347" s="22"/>
      <c r="O347" s="22"/>
      <c r="U347" s="20"/>
      <c r="V347" s="21"/>
      <c r="W347" s="22"/>
      <c r="X347" s="22"/>
      <c r="Y347" s="22"/>
      <c r="Z347" s="22"/>
      <c r="AA347" s="22"/>
      <c r="AB347" s="22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5"/>
      <c r="O348" s="25"/>
      <c r="U348" s="23"/>
      <c r="V348" s="24"/>
      <c r="W348" s="25"/>
      <c r="X348" s="25"/>
      <c r="Y348" s="25"/>
      <c r="Z348" s="25"/>
      <c r="AA348" s="25"/>
      <c r="AB348" s="25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1"/>
      <c r="N349" s="22"/>
      <c r="O349" s="22"/>
      <c r="U349" s="20"/>
      <c r="V349" s="21"/>
      <c r="W349" s="22"/>
      <c r="X349" s="22"/>
      <c r="Y349" s="22"/>
      <c r="Z349" s="22"/>
      <c r="AA349" s="22"/>
      <c r="AB349" s="22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5"/>
      <c r="O350" s="25"/>
      <c r="U350" s="23"/>
      <c r="V350" s="24"/>
      <c r="W350" s="25"/>
      <c r="X350" s="25"/>
      <c r="Y350" s="25"/>
      <c r="Z350" s="25"/>
      <c r="AA350" s="25"/>
      <c r="AB350" s="25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1"/>
      <c r="N351" s="22"/>
      <c r="O351" s="22"/>
      <c r="U351" s="20"/>
      <c r="V351" s="21"/>
      <c r="W351" s="22"/>
      <c r="X351" s="22"/>
      <c r="Y351" s="22"/>
      <c r="Z351" s="22"/>
      <c r="AA351" s="22"/>
      <c r="AB351" s="22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5"/>
      <c r="O352" s="25"/>
      <c r="U352" s="23"/>
      <c r="V352" s="24"/>
      <c r="W352" s="25"/>
      <c r="X352" s="25"/>
      <c r="Y352" s="25"/>
      <c r="Z352" s="25"/>
      <c r="AA352" s="25"/>
      <c r="AB352" s="25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1"/>
      <c r="N353" s="22"/>
      <c r="O353" s="22"/>
      <c r="U353" s="20"/>
      <c r="V353" s="21"/>
      <c r="W353" s="22"/>
      <c r="X353" s="22"/>
      <c r="Y353" s="22"/>
      <c r="Z353" s="22"/>
      <c r="AA353" s="22"/>
      <c r="AB353" s="22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5"/>
      <c r="O354" s="25"/>
      <c r="U354" s="23"/>
      <c r="V354" s="24"/>
      <c r="W354" s="25"/>
      <c r="X354" s="25"/>
      <c r="Y354" s="25"/>
      <c r="Z354" s="25"/>
      <c r="AA354" s="25"/>
      <c r="AB354" s="25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1"/>
      <c r="N355" s="22"/>
      <c r="O355" s="22"/>
      <c r="U355" s="20"/>
      <c r="V355" s="21"/>
      <c r="W355" s="22"/>
      <c r="X355" s="22"/>
      <c r="Y355" s="22"/>
      <c r="Z355" s="22"/>
      <c r="AA355" s="22"/>
      <c r="AB355" s="22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5"/>
      <c r="O356" s="25"/>
      <c r="U356" s="23"/>
      <c r="V356" s="24"/>
      <c r="W356" s="25"/>
      <c r="X356" s="25"/>
      <c r="Y356" s="25"/>
      <c r="Z356" s="25"/>
      <c r="AA356" s="25"/>
      <c r="AB356" s="25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22"/>
      <c r="O357" s="22"/>
      <c r="U357" s="20"/>
      <c r="V357" s="21"/>
      <c r="W357" s="22"/>
      <c r="X357" s="22"/>
      <c r="Y357" s="22"/>
      <c r="Z357" s="22"/>
      <c r="AA357" s="22"/>
      <c r="AB357" s="22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5"/>
      <c r="O358" s="25"/>
      <c r="U358" s="23"/>
      <c r="V358" s="24"/>
      <c r="W358" s="25"/>
      <c r="X358" s="25"/>
      <c r="Y358" s="25"/>
      <c r="Z358" s="25"/>
      <c r="AA358" s="25"/>
      <c r="AB358" s="25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1"/>
      <c r="N359" s="22"/>
      <c r="O359" s="22"/>
      <c r="U359" s="20"/>
      <c r="V359" s="21"/>
      <c r="W359" s="22"/>
      <c r="X359" s="22"/>
      <c r="Y359" s="22"/>
      <c r="Z359" s="22"/>
      <c r="AA359" s="22"/>
      <c r="AB359" s="22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5"/>
      <c r="O360" s="25"/>
      <c r="U360" s="23"/>
      <c r="V360" s="24"/>
      <c r="W360" s="25"/>
      <c r="X360" s="25"/>
      <c r="Y360" s="25"/>
      <c r="Z360" s="25"/>
      <c r="AA360" s="25"/>
      <c r="AB360" s="25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1"/>
      <c r="N361" s="22"/>
      <c r="O361" s="22"/>
      <c r="U361" s="20"/>
      <c r="V361" s="21"/>
      <c r="W361" s="22"/>
      <c r="X361" s="22"/>
      <c r="Y361" s="22"/>
      <c r="Z361" s="22"/>
      <c r="AA361" s="22"/>
      <c r="AB361" s="22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5"/>
      <c r="O362" s="25"/>
      <c r="U362" s="23"/>
      <c r="V362" s="24"/>
      <c r="W362" s="25"/>
      <c r="X362" s="25"/>
      <c r="Y362" s="25"/>
      <c r="Z362" s="25"/>
      <c r="AA362" s="25"/>
      <c r="AB362" s="25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1"/>
      <c r="N363" s="22"/>
      <c r="O363" s="22"/>
      <c r="U363" s="20"/>
      <c r="V363" s="21"/>
      <c r="W363" s="22"/>
      <c r="X363" s="22"/>
      <c r="Y363" s="22"/>
      <c r="Z363" s="22"/>
      <c r="AA363" s="22"/>
      <c r="AB363" s="22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5"/>
      <c r="O364" s="25"/>
      <c r="U364" s="23"/>
      <c r="V364" s="24"/>
      <c r="W364" s="25"/>
      <c r="X364" s="25"/>
      <c r="Y364" s="25"/>
      <c r="Z364" s="25"/>
      <c r="AA364" s="25"/>
      <c r="AB364" s="25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1"/>
      <c r="N365" s="22"/>
      <c r="O365" s="22"/>
      <c r="U365" s="20"/>
      <c r="V365" s="21"/>
      <c r="W365" s="22"/>
      <c r="X365" s="22"/>
      <c r="Y365" s="22"/>
      <c r="Z365" s="22"/>
      <c r="AA365" s="22"/>
      <c r="AB365" s="22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5"/>
      <c r="O366" s="25"/>
      <c r="U366" s="23"/>
      <c r="V366" s="24"/>
      <c r="W366" s="25"/>
      <c r="X366" s="25"/>
      <c r="Y366" s="25"/>
      <c r="Z366" s="25"/>
      <c r="AA366" s="25"/>
      <c r="AB366" s="25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1"/>
      <c r="N367" s="22"/>
      <c r="O367" s="22"/>
      <c r="U367" s="20"/>
      <c r="V367" s="21"/>
      <c r="W367" s="22"/>
      <c r="X367" s="22"/>
      <c r="Y367" s="22"/>
      <c r="Z367" s="22"/>
      <c r="AA367" s="22"/>
      <c r="AB367" s="22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5"/>
      <c r="O368" s="25"/>
      <c r="U368" s="23"/>
      <c r="V368" s="24"/>
      <c r="W368" s="25"/>
      <c r="X368" s="25"/>
      <c r="Y368" s="25"/>
      <c r="Z368" s="25"/>
      <c r="AA368" s="25"/>
      <c r="AB368" s="25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1"/>
      <c r="N369" s="22"/>
      <c r="O369" s="22"/>
      <c r="U369" s="20"/>
      <c r="V369" s="21"/>
      <c r="W369" s="22"/>
      <c r="X369" s="22"/>
      <c r="Y369" s="22"/>
      <c r="Z369" s="22"/>
      <c r="AA369" s="22"/>
      <c r="AB369" s="22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5"/>
      <c r="O370" s="25"/>
      <c r="U370" s="23"/>
      <c r="V370" s="24"/>
      <c r="W370" s="25"/>
      <c r="X370" s="25"/>
      <c r="Y370" s="25"/>
      <c r="Z370" s="25"/>
      <c r="AA370" s="25"/>
      <c r="AB370" s="25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1"/>
      <c r="N371" s="22"/>
      <c r="O371" s="22"/>
      <c r="U371" s="20"/>
      <c r="V371" s="21"/>
      <c r="W371" s="22"/>
      <c r="X371" s="22"/>
      <c r="Y371" s="22"/>
      <c r="Z371" s="22"/>
      <c r="AA371" s="22"/>
      <c r="AB371" s="22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5"/>
      <c r="O372" s="25"/>
      <c r="U372" s="23"/>
      <c r="V372" s="24"/>
      <c r="W372" s="25"/>
      <c r="X372" s="25"/>
      <c r="Y372" s="25"/>
      <c r="Z372" s="25"/>
      <c r="AA372" s="25"/>
      <c r="AB372" s="25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1"/>
      <c r="N373" s="22"/>
      <c r="O373" s="22"/>
      <c r="U373" s="20"/>
      <c r="V373" s="21"/>
      <c r="W373" s="22"/>
      <c r="X373" s="22"/>
      <c r="Y373" s="22"/>
      <c r="Z373" s="22"/>
      <c r="AA373" s="22"/>
      <c r="AB373" s="22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5"/>
      <c r="O374" s="25"/>
      <c r="U374" s="23"/>
      <c r="V374" s="24"/>
      <c r="W374" s="25"/>
      <c r="X374" s="25"/>
      <c r="Y374" s="25"/>
      <c r="Z374" s="25"/>
      <c r="AA374" s="25"/>
      <c r="AB374" s="25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1"/>
      <c r="N375" s="22"/>
      <c r="O375" s="22"/>
      <c r="U375" s="20"/>
      <c r="V375" s="21"/>
      <c r="W375" s="22"/>
      <c r="X375" s="22"/>
      <c r="Y375" s="22"/>
      <c r="Z375" s="22"/>
      <c r="AA375" s="22"/>
      <c r="AB375" s="22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5"/>
      <c r="O376" s="25"/>
      <c r="U376" s="23"/>
      <c r="V376" s="24"/>
      <c r="W376" s="25"/>
      <c r="X376" s="25"/>
      <c r="Y376" s="25"/>
      <c r="Z376" s="25"/>
      <c r="AA376" s="25"/>
      <c r="AB376" s="25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1"/>
      <c r="N377" s="22"/>
      <c r="O377" s="22"/>
      <c r="U377" s="20"/>
      <c r="V377" s="21"/>
      <c r="W377" s="22"/>
      <c r="X377" s="22"/>
      <c r="Y377" s="22"/>
      <c r="Z377" s="22"/>
      <c r="AA377" s="22"/>
      <c r="AB377" s="22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5"/>
      <c r="O378" s="25"/>
      <c r="U378" s="23"/>
      <c r="V378" s="24"/>
      <c r="W378" s="25"/>
      <c r="X378" s="25"/>
      <c r="Y378" s="25"/>
      <c r="Z378" s="25"/>
      <c r="AA378" s="25"/>
      <c r="AB378" s="25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1"/>
      <c r="N379" s="22"/>
      <c r="O379" s="22"/>
      <c r="U379" s="20"/>
      <c r="V379" s="21"/>
      <c r="W379" s="22"/>
      <c r="X379" s="22"/>
      <c r="Y379" s="22"/>
      <c r="Z379" s="22"/>
      <c r="AA379" s="22"/>
      <c r="AB379" s="22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5"/>
      <c r="O380" s="25"/>
      <c r="U380" s="23"/>
      <c r="V380" s="24"/>
      <c r="W380" s="25"/>
      <c r="X380" s="25"/>
      <c r="Y380" s="25"/>
      <c r="Z380" s="25"/>
      <c r="AA380" s="25"/>
      <c r="AB380" s="25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1"/>
      <c r="N381" s="22"/>
      <c r="O381" s="22"/>
      <c r="U381" s="20"/>
      <c r="V381" s="21"/>
      <c r="W381" s="22"/>
      <c r="X381" s="22"/>
      <c r="Y381" s="22"/>
      <c r="Z381" s="22"/>
      <c r="AA381" s="22"/>
      <c r="AB381" s="22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5"/>
      <c r="O382" s="25"/>
      <c r="U382" s="23"/>
      <c r="V382" s="24"/>
      <c r="W382" s="25"/>
      <c r="X382" s="25"/>
      <c r="Y382" s="25"/>
      <c r="Z382" s="25"/>
      <c r="AA382" s="25"/>
      <c r="AB382" s="25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1"/>
      <c r="N383" s="22"/>
      <c r="O383" s="22"/>
      <c r="U383" s="20"/>
      <c r="V383" s="21"/>
      <c r="W383" s="22"/>
      <c r="X383" s="22"/>
      <c r="Y383" s="22"/>
      <c r="Z383" s="22"/>
      <c r="AA383" s="22"/>
      <c r="AB383" s="22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5"/>
      <c r="O384" s="25"/>
      <c r="U384" s="23"/>
      <c r="V384" s="24"/>
      <c r="W384" s="25"/>
      <c r="X384" s="25"/>
      <c r="Y384" s="25"/>
      <c r="Z384" s="25"/>
      <c r="AA384" s="25"/>
      <c r="AB384" s="25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1"/>
      <c r="N385" s="22"/>
      <c r="O385" s="22"/>
      <c r="U385" s="20"/>
      <c r="V385" s="21"/>
      <c r="W385" s="22"/>
      <c r="X385" s="22"/>
      <c r="Y385" s="22"/>
      <c r="Z385" s="22"/>
      <c r="AA385" s="22"/>
      <c r="AB385" s="22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5"/>
      <c r="O386" s="25"/>
      <c r="U386" s="23"/>
      <c r="V386" s="24"/>
      <c r="W386" s="25"/>
      <c r="X386" s="25"/>
      <c r="Y386" s="25"/>
      <c r="Z386" s="25"/>
      <c r="AA386" s="25"/>
      <c r="AB386" s="25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1"/>
      <c r="N387" s="22"/>
      <c r="O387" s="22"/>
      <c r="U387" s="20"/>
      <c r="V387" s="21"/>
      <c r="W387" s="22"/>
      <c r="X387" s="22"/>
      <c r="Y387" s="22"/>
      <c r="Z387" s="22"/>
      <c r="AA387" s="22"/>
      <c r="AB387" s="22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5"/>
      <c r="O388" s="25"/>
      <c r="U388" s="23"/>
      <c r="V388" s="24"/>
      <c r="W388" s="25"/>
      <c r="X388" s="25"/>
      <c r="Y388" s="25"/>
      <c r="Z388" s="25"/>
      <c r="AA388" s="25"/>
      <c r="AB388" s="25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1"/>
      <c r="N389" s="22"/>
      <c r="O389" s="22"/>
      <c r="U389" s="20"/>
      <c r="V389" s="21"/>
      <c r="W389" s="22"/>
      <c r="X389" s="22"/>
      <c r="Y389" s="22"/>
      <c r="Z389" s="22"/>
      <c r="AA389" s="22"/>
      <c r="AB389" s="22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5"/>
      <c r="O390" s="25"/>
      <c r="U390" s="23"/>
      <c r="V390" s="24"/>
      <c r="W390" s="25"/>
      <c r="X390" s="25"/>
      <c r="Y390" s="25"/>
      <c r="Z390" s="25"/>
      <c r="AA390" s="25"/>
      <c r="AB390" s="25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1"/>
      <c r="N391" s="22"/>
      <c r="O391" s="22"/>
      <c r="U391" s="20"/>
      <c r="V391" s="21"/>
      <c r="W391" s="22"/>
      <c r="X391" s="22"/>
      <c r="Y391" s="22"/>
      <c r="Z391" s="22"/>
      <c r="AA391" s="22"/>
      <c r="AB391" s="22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5"/>
      <c r="O392" s="25"/>
      <c r="U392" s="23"/>
      <c r="V392" s="24"/>
      <c r="W392" s="25"/>
      <c r="X392" s="25"/>
      <c r="Y392" s="25"/>
      <c r="Z392" s="25"/>
      <c r="AA392" s="25"/>
      <c r="AB392" s="25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1"/>
      <c r="N393" s="22"/>
      <c r="O393" s="22"/>
      <c r="U393" s="20"/>
      <c r="V393" s="21"/>
      <c r="W393" s="22"/>
      <c r="X393" s="22"/>
      <c r="Y393" s="22"/>
      <c r="Z393" s="22"/>
      <c r="AA393" s="22"/>
      <c r="AB393" s="22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5"/>
      <c r="O394" s="25"/>
      <c r="U394" s="23"/>
      <c r="V394" s="24"/>
      <c r="W394" s="25"/>
      <c r="X394" s="25"/>
      <c r="Y394" s="25"/>
      <c r="Z394" s="25"/>
      <c r="AA394" s="25"/>
      <c r="AB394" s="25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1"/>
      <c r="N395" s="22"/>
      <c r="O395" s="22"/>
      <c r="U395" s="20"/>
      <c r="V395" s="21"/>
      <c r="W395" s="22"/>
      <c r="X395" s="22"/>
      <c r="Y395" s="22"/>
      <c r="Z395" s="22"/>
      <c r="AA395" s="22"/>
      <c r="AB395" s="22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5"/>
      <c r="O396" s="25"/>
      <c r="U396" s="23"/>
      <c r="V396" s="24"/>
      <c r="W396" s="25"/>
      <c r="X396" s="25"/>
      <c r="Y396" s="25"/>
      <c r="Z396" s="25"/>
      <c r="AA396" s="25"/>
      <c r="AB396" s="25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1"/>
      <c r="N397" s="22"/>
      <c r="O397" s="22"/>
      <c r="U397" s="20"/>
      <c r="V397" s="21"/>
      <c r="W397" s="22"/>
      <c r="X397" s="22"/>
      <c r="Y397" s="22"/>
      <c r="Z397" s="22"/>
      <c r="AA397" s="22"/>
      <c r="AB397" s="22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5"/>
      <c r="O398" s="25"/>
      <c r="U398" s="23"/>
      <c r="V398" s="24"/>
      <c r="W398" s="25"/>
      <c r="X398" s="25"/>
      <c r="Y398" s="25"/>
      <c r="Z398" s="25"/>
      <c r="AA398" s="25"/>
      <c r="AB398" s="25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1"/>
      <c r="N399" s="22"/>
      <c r="O399" s="22"/>
      <c r="U399" s="20"/>
      <c r="V399" s="21"/>
      <c r="W399" s="22"/>
      <c r="X399" s="22"/>
      <c r="Y399" s="22"/>
      <c r="Z399" s="22"/>
      <c r="AA399" s="22"/>
      <c r="AB399" s="22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5"/>
      <c r="O400" s="25"/>
      <c r="U400" s="23"/>
      <c r="V400" s="24"/>
      <c r="W400" s="25"/>
      <c r="X400" s="25"/>
      <c r="Y400" s="25"/>
      <c r="Z400" s="25"/>
      <c r="AA400" s="25"/>
      <c r="AB400" s="25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1"/>
      <c r="N401" s="22"/>
      <c r="O401" s="22"/>
      <c r="U401" s="20"/>
      <c r="V401" s="21"/>
      <c r="W401" s="22"/>
      <c r="X401" s="22"/>
      <c r="Y401" s="22"/>
      <c r="Z401" s="22"/>
      <c r="AA401" s="22"/>
      <c r="AB401" s="22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5"/>
      <c r="O402" s="25"/>
      <c r="U402" s="23"/>
      <c r="V402" s="24"/>
      <c r="W402" s="25"/>
      <c r="X402" s="25"/>
      <c r="Y402" s="25"/>
      <c r="Z402" s="25"/>
      <c r="AA402" s="25"/>
      <c r="AB402" s="25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1"/>
      <c r="N403" s="22"/>
      <c r="O403" s="22"/>
      <c r="U403" s="20"/>
      <c r="V403" s="21"/>
      <c r="W403" s="22"/>
      <c r="X403" s="22"/>
      <c r="Y403" s="22"/>
      <c r="Z403" s="22"/>
      <c r="AA403" s="22"/>
      <c r="AB403" s="22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5"/>
      <c r="O404" s="25"/>
      <c r="U404" s="23"/>
      <c r="V404" s="24"/>
      <c r="W404" s="25"/>
      <c r="X404" s="25"/>
      <c r="Y404" s="25"/>
      <c r="Z404" s="25"/>
      <c r="AA404" s="25"/>
      <c r="AB404" s="25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1"/>
      <c r="N405" s="22"/>
      <c r="O405" s="22"/>
      <c r="U405" s="20"/>
      <c r="V405" s="21"/>
      <c r="W405" s="22"/>
      <c r="X405" s="22"/>
      <c r="Y405" s="22"/>
      <c r="Z405" s="22"/>
      <c r="AA405" s="22"/>
      <c r="AB405" s="22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5"/>
      <c r="O406" s="25"/>
      <c r="U406" s="23"/>
      <c r="V406" s="24"/>
      <c r="W406" s="25"/>
      <c r="X406" s="25"/>
      <c r="Y406" s="25"/>
      <c r="Z406" s="25"/>
      <c r="AA406" s="25"/>
      <c r="AB406" s="25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1"/>
      <c r="N407" s="22"/>
      <c r="O407" s="22"/>
      <c r="U407" s="20"/>
      <c r="V407" s="21"/>
      <c r="W407" s="22"/>
      <c r="X407" s="22"/>
      <c r="Y407" s="22"/>
      <c r="Z407" s="22"/>
      <c r="AA407" s="22"/>
      <c r="AB407" s="22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5"/>
      <c r="O408" s="25"/>
      <c r="U408" s="23"/>
      <c r="V408" s="24"/>
      <c r="W408" s="25"/>
      <c r="X408" s="25"/>
      <c r="Y408" s="25"/>
      <c r="Z408" s="25"/>
      <c r="AA408" s="25"/>
      <c r="AB408" s="25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1"/>
      <c r="N409" s="22"/>
      <c r="O409" s="22"/>
      <c r="U409" s="20"/>
      <c r="V409" s="21"/>
      <c r="W409" s="22"/>
      <c r="X409" s="22"/>
      <c r="Y409" s="22"/>
      <c r="Z409" s="22"/>
      <c r="AA409" s="22"/>
      <c r="AB409" s="22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5"/>
      <c r="O410" s="25"/>
      <c r="U410" s="23"/>
      <c r="V410" s="24"/>
      <c r="W410" s="25"/>
      <c r="X410" s="25"/>
      <c r="Y410" s="25"/>
      <c r="Z410" s="25"/>
      <c r="AA410" s="25"/>
      <c r="AB410" s="25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1"/>
      <c r="N411" s="22"/>
      <c r="O411" s="22"/>
      <c r="U411" s="20"/>
      <c r="V411" s="21"/>
      <c r="W411" s="22"/>
      <c r="X411" s="22"/>
      <c r="Y411" s="22"/>
      <c r="Z411" s="22"/>
      <c r="AA411" s="22"/>
      <c r="AB411" s="22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5"/>
      <c r="O412" s="25"/>
      <c r="U412" s="23"/>
      <c r="V412" s="24"/>
      <c r="W412" s="25"/>
      <c r="X412" s="25"/>
      <c r="Y412" s="25"/>
      <c r="Z412" s="25"/>
      <c r="AA412" s="25"/>
      <c r="AB412" s="25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1"/>
      <c r="N413" s="22"/>
      <c r="O413" s="22"/>
      <c r="U413" s="20"/>
      <c r="V413" s="21"/>
      <c r="W413" s="22"/>
      <c r="X413" s="22"/>
      <c r="Y413" s="22"/>
      <c r="Z413" s="22"/>
      <c r="AA413" s="22"/>
      <c r="AB413" s="22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5"/>
      <c r="O414" s="25"/>
      <c r="U414" s="23"/>
      <c r="V414" s="24"/>
      <c r="W414" s="25"/>
      <c r="X414" s="25"/>
      <c r="Y414" s="25"/>
      <c r="Z414" s="25"/>
      <c r="AA414" s="25"/>
      <c r="AB414" s="25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1"/>
      <c r="N415" s="22"/>
      <c r="O415" s="22"/>
      <c r="U415" s="20"/>
      <c r="V415" s="21"/>
      <c r="W415" s="22"/>
      <c r="X415" s="22"/>
      <c r="Y415" s="22"/>
      <c r="Z415" s="22"/>
      <c r="AA415" s="22"/>
      <c r="AB415" s="22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5"/>
      <c r="O416" s="25"/>
      <c r="U416" s="23"/>
      <c r="V416" s="24"/>
      <c r="W416" s="25"/>
      <c r="X416" s="25"/>
      <c r="Y416" s="25"/>
      <c r="Z416" s="25"/>
      <c r="AA416" s="25"/>
      <c r="AB416" s="25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1"/>
      <c r="N417" s="22"/>
      <c r="O417" s="22"/>
      <c r="U417" s="20"/>
      <c r="V417" s="21"/>
      <c r="W417" s="22"/>
      <c r="X417" s="22"/>
      <c r="Y417" s="22"/>
      <c r="Z417" s="22"/>
      <c r="AA417" s="22"/>
      <c r="AB417" s="22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5"/>
      <c r="O418" s="25"/>
      <c r="U418" s="23"/>
      <c r="V418" s="24"/>
      <c r="W418" s="25"/>
      <c r="X418" s="25"/>
      <c r="Y418" s="25"/>
      <c r="Z418" s="25"/>
      <c r="AA418" s="25"/>
      <c r="AB418" s="25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1"/>
      <c r="N419" s="22"/>
      <c r="O419" s="22"/>
      <c r="U419" s="20"/>
      <c r="V419" s="21"/>
      <c r="W419" s="22"/>
      <c r="X419" s="22"/>
      <c r="Y419" s="22"/>
      <c r="Z419" s="22"/>
      <c r="AA419" s="22"/>
      <c r="AB419" s="22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5"/>
      <c r="O420" s="25"/>
      <c r="U420" s="23"/>
      <c r="V420" s="24"/>
      <c r="W420" s="25"/>
      <c r="X420" s="25"/>
      <c r="Y420" s="25"/>
      <c r="Z420" s="25"/>
      <c r="AA420" s="25"/>
      <c r="AB420" s="25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1"/>
      <c r="N421" s="22"/>
      <c r="O421" s="22"/>
      <c r="U421" s="20"/>
      <c r="V421" s="21"/>
      <c r="W421" s="22"/>
      <c r="X421" s="22"/>
      <c r="Y421" s="22"/>
      <c r="Z421" s="22"/>
      <c r="AA421" s="22"/>
      <c r="AB421" s="22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5"/>
      <c r="O422" s="25"/>
      <c r="U422" s="23"/>
      <c r="V422" s="24"/>
      <c r="W422" s="25"/>
      <c r="X422" s="25"/>
      <c r="Y422" s="25"/>
      <c r="Z422" s="25"/>
      <c r="AA422" s="25"/>
      <c r="AB422" s="25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1"/>
      <c r="N423" s="22"/>
      <c r="O423" s="22"/>
      <c r="U423" s="20"/>
      <c r="V423" s="21"/>
      <c r="W423" s="22"/>
      <c r="X423" s="22"/>
      <c r="Y423" s="22"/>
      <c r="Z423" s="22"/>
      <c r="AA423" s="22"/>
      <c r="AB423" s="22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5"/>
      <c r="O424" s="25"/>
      <c r="U424" s="23"/>
      <c r="V424" s="24"/>
      <c r="W424" s="25"/>
      <c r="X424" s="25"/>
      <c r="Y424" s="25"/>
      <c r="Z424" s="25"/>
      <c r="AA424" s="25"/>
      <c r="AB424" s="25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1"/>
      <c r="N425" s="22"/>
      <c r="O425" s="22"/>
      <c r="U425" s="20"/>
      <c r="V425" s="21"/>
      <c r="W425" s="22"/>
      <c r="X425" s="22"/>
      <c r="Y425" s="22"/>
      <c r="Z425" s="22"/>
      <c r="AA425" s="22"/>
      <c r="AB425" s="22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5"/>
      <c r="O426" s="25"/>
      <c r="U426" s="23"/>
      <c r="V426" s="24"/>
      <c r="W426" s="25"/>
      <c r="X426" s="25"/>
      <c r="Y426" s="25"/>
      <c r="Z426" s="25"/>
      <c r="AA426" s="25"/>
      <c r="AB426" s="25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1"/>
      <c r="N427" s="22"/>
      <c r="O427" s="22"/>
      <c r="U427" s="20"/>
      <c r="V427" s="21"/>
      <c r="W427" s="22"/>
      <c r="X427" s="22"/>
      <c r="Y427" s="22"/>
      <c r="Z427" s="22"/>
      <c r="AA427" s="22"/>
      <c r="AB427" s="22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5"/>
      <c r="O428" s="25"/>
      <c r="U428" s="23"/>
      <c r="V428" s="24"/>
      <c r="W428" s="25"/>
      <c r="X428" s="25"/>
      <c r="Y428" s="25"/>
      <c r="Z428" s="25"/>
      <c r="AA428" s="25"/>
      <c r="AB428" s="25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1"/>
      <c r="N429" s="22"/>
      <c r="O429" s="22"/>
      <c r="U429" s="20"/>
      <c r="V429" s="21"/>
      <c r="W429" s="22"/>
      <c r="X429" s="22"/>
      <c r="Y429" s="22"/>
      <c r="Z429" s="22"/>
      <c r="AA429" s="22"/>
      <c r="AB429" s="22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5"/>
      <c r="O430" s="25"/>
      <c r="U430" s="23"/>
      <c r="V430" s="24"/>
      <c r="W430" s="25"/>
      <c r="X430" s="25"/>
      <c r="Y430" s="25"/>
      <c r="Z430" s="25"/>
      <c r="AA430" s="25"/>
      <c r="AB430" s="25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1"/>
      <c r="N431" s="22"/>
      <c r="O431" s="22"/>
      <c r="U431" s="20"/>
      <c r="V431" s="21"/>
      <c r="W431" s="22"/>
      <c r="X431" s="22"/>
      <c r="Y431" s="22"/>
      <c r="Z431" s="22"/>
      <c r="AA431" s="22"/>
      <c r="AB431" s="22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5"/>
      <c r="O432" s="25"/>
      <c r="U432" s="23"/>
      <c r="V432" s="24"/>
      <c r="W432" s="25"/>
      <c r="X432" s="25"/>
      <c r="Y432" s="25"/>
      <c r="Z432" s="25"/>
      <c r="AA432" s="25"/>
      <c r="AB432" s="25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1"/>
      <c r="N433" s="22"/>
      <c r="O433" s="22"/>
      <c r="U433" s="20"/>
      <c r="V433" s="21"/>
      <c r="W433" s="22"/>
      <c r="X433" s="22"/>
      <c r="Y433" s="22"/>
      <c r="Z433" s="22"/>
      <c r="AA433" s="22"/>
      <c r="AB433" s="22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5"/>
      <c r="O434" s="25"/>
      <c r="U434" s="23"/>
      <c r="V434" s="24"/>
      <c r="W434" s="25"/>
      <c r="X434" s="25"/>
      <c r="Y434" s="25"/>
      <c r="Z434" s="25"/>
      <c r="AA434" s="25"/>
      <c r="AB434" s="25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1"/>
      <c r="N435" s="22"/>
      <c r="O435" s="22"/>
      <c r="U435" s="20"/>
      <c r="V435" s="21"/>
      <c r="W435" s="22"/>
      <c r="X435" s="22"/>
      <c r="Y435" s="22"/>
      <c r="Z435" s="22"/>
      <c r="AA435" s="22"/>
      <c r="AB435" s="22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5"/>
      <c r="O436" s="25"/>
      <c r="U436" s="23"/>
      <c r="V436" s="24"/>
      <c r="W436" s="25"/>
      <c r="X436" s="25"/>
      <c r="Y436" s="25"/>
      <c r="Z436" s="25"/>
      <c r="AA436" s="25"/>
      <c r="AB436" s="25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1"/>
      <c r="N437" s="22"/>
      <c r="O437" s="22"/>
      <c r="U437" s="20"/>
      <c r="V437" s="21"/>
      <c r="W437" s="22"/>
      <c r="X437" s="22"/>
      <c r="Y437" s="22"/>
      <c r="Z437" s="22"/>
      <c r="AA437" s="22"/>
      <c r="AB437" s="22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5"/>
      <c r="O438" s="25"/>
      <c r="U438" s="23"/>
      <c r="V438" s="24"/>
      <c r="W438" s="25"/>
      <c r="X438" s="25"/>
      <c r="Y438" s="25"/>
      <c r="Z438" s="25"/>
      <c r="AA438" s="25"/>
      <c r="AB438" s="25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1"/>
      <c r="N439" s="22"/>
      <c r="O439" s="22"/>
      <c r="U439" s="20"/>
      <c r="V439" s="21"/>
      <c r="W439" s="22"/>
      <c r="X439" s="22"/>
      <c r="Y439" s="22"/>
      <c r="Z439" s="22"/>
      <c r="AA439" s="22"/>
      <c r="AB439" s="22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5"/>
      <c r="O440" s="25"/>
      <c r="U440" s="23"/>
      <c r="V440" s="24"/>
      <c r="W440" s="25"/>
      <c r="X440" s="25"/>
      <c r="Y440" s="25"/>
      <c r="Z440" s="25"/>
      <c r="AA440" s="25"/>
      <c r="AB440" s="25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1"/>
      <c r="N441" s="22"/>
      <c r="O441" s="22"/>
      <c r="U441" s="20"/>
      <c r="V441" s="21"/>
      <c r="W441" s="22"/>
      <c r="X441" s="22"/>
      <c r="Y441" s="22"/>
      <c r="Z441" s="22"/>
      <c r="AA441" s="22"/>
      <c r="AB441" s="22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5"/>
      <c r="O442" s="25"/>
      <c r="U442" s="23"/>
      <c r="V442" s="24"/>
      <c r="W442" s="25"/>
      <c r="X442" s="25"/>
      <c r="Y442" s="25"/>
      <c r="Z442" s="25"/>
      <c r="AA442" s="25"/>
      <c r="AB442" s="25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1"/>
      <c r="N443" s="22"/>
      <c r="O443" s="22"/>
      <c r="U443" s="20"/>
      <c r="V443" s="21"/>
      <c r="W443" s="22"/>
      <c r="X443" s="22"/>
      <c r="Y443" s="22"/>
      <c r="Z443" s="22"/>
      <c r="AA443" s="22"/>
      <c r="AB443" s="22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5"/>
      <c r="O444" s="25"/>
      <c r="U444" s="23"/>
      <c r="V444" s="24"/>
      <c r="W444" s="25"/>
      <c r="X444" s="25"/>
      <c r="Y444" s="25"/>
      <c r="Z444" s="25"/>
      <c r="AA444" s="25"/>
      <c r="AB444" s="25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1"/>
      <c r="N445" s="22"/>
      <c r="O445" s="22"/>
      <c r="U445" s="20"/>
      <c r="V445" s="21"/>
      <c r="W445" s="22"/>
      <c r="X445" s="22"/>
      <c r="Y445" s="22"/>
      <c r="Z445" s="22"/>
      <c r="AA445" s="22"/>
      <c r="AB445" s="22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5"/>
      <c r="O446" s="25"/>
      <c r="U446" s="23"/>
      <c r="V446" s="24"/>
      <c r="W446" s="25"/>
      <c r="X446" s="25"/>
      <c r="Y446" s="25"/>
      <c r="Z446" s="25"/>
      <c r="AA446" s="25"/>
      <c r="AB446" s="25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1"/>
      <c r="N447" s="22"/>
      <c r="O447" s="22"/>
      <c r="U447" s="20"/>
      <c r="V447" s="21"/>
      <c r="W447" s="22"/>
      <c r="X447" s="22"/>
      <c r="Y447" s="22"/>
      <c r="Z447" s="22"/>
      <c r="AA447" s="22"/>
      <c r="AB447" s="22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5"/>
      <c r="O448" s="25"/>
      <c r="U448" s="23"/>
      <c r="V448" s="24"/>
      <c r="W448" s="25"/>
      <c r="X448" s="25"/>
      <c r="Y448" s="25"/>
      <c r="Z448" s="25"/>
      <c r="AA448" s="25"/>
      <c r="AB448" s="25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1"/>
      <c r="N449" s="22"/>
      <c r="O449" s="22"/>
      <c r="U449" s="20"/>
      <c r="V449" s="21"/>
      <c r="W449" s="22"/>
      <c r="X449" s="22"/>
      <c r="Y449" s="22"/>
      <c r="Z449" s="22"/>
      <c r="AA449" s="22"/>
      <c r="AB449" s="22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5"/>
      <c r="O450" s="25"/>
      <c r="U450" s="23"/>
      <c r="V450" s="24"/>
      <c r="W450" s="25"/>
      <c r="X450" s="25"/>
      <c r="Y450" s="25"/>
      <c r="Z450" s="25"/>
      <c r="AA450" s="25"/>
      <c r="AB450" s="25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1"/>
      <c r="N451" s="22"/>
      <c r="O451" s="22"/>
      <c r="U451" s="20"/>
      <c r="V451" s="21"/>
      <c r="W451" s="22"/>
      <c r="X451" s="22"/>
      <c r="Y451" s="22"/>
      <c r="Z451" s="22"/>
      <c r="AA451" s="22"/>
      <c r="AB451" s="22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5"/>
      <c r="O452" s="25"/>
      <c r="U452" s="23"/>
      <c r="V452" s="24"/>
      <c r="W452" s="25"/>
      <c r="X452" s="25"/>
      <c r="Y452" s="25"/>
      <c r="Z452" s="25"/>
      <c r="AA452" s="25"/>
      <c r="AB452" s="25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1"/>
      <c r="N453" s="22"/>
      <c r="O453" s="22"/>
      <c r="U453" s="20"/>
      <c r="V453" s="21"/>
      <c r="W453" s="22"/>
      <c r="X453" s="22"/>
      <c r="Y453" s="22"/>
      <c r="Z453" s="22"/>
      <c r="AA453" s="22"/>
      <c r="AB453" s="22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5"/>
      <c r="O454" s="25"/>
      <c r="U454" s="23"/>
      <c r="V454" s="24"/>
      <c r="W454" s="25"/>
      <c r="X454" s="25"/>
      <c r="Y454" s="25"/>
      <c r="Z454" s="25"/>
      <c r="AA454" s="25"/>
      <c r="AB454" s="25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1"/>
      <c r="N455" s="22"/>
      <c r="O455" s="22"/>
      <c r="U455" s="20"/>
      <c r="V455" s="21"/>
      <c r="W455" s="22"/>
      <c r="X455" s="22"/>
      <c r="Y455" s="22"/>
      <c r="Z455" s="22"/>
      <c r="AA455" s="22"/>
      <c r="AB455" s="22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5"/>
      <c r="O456" s="25"/>
      <c r="U456" s="23"/>
      <c r="V456" s="24"/>
      <c r="W456" s="25"/>
      <c r="X456" s="25"/>
      <c r="Y456" s="25"/>
      <c r="Z456" s="25"/>
      <c r="AA456" s="25"/>
      <c r="AB456" s="25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1"/>
      <c r="N457" s="22"/>
      <c r="O457" s="22"/>
      <c r="U457" s="20"/>
      <c r="V457" s="21"/>
      <c r="W457" s="22"/>
      <c r="X457" s="22"/>
      <c r="Y457" s="22"/>
      <c r="Z457" s="22"/>
      <c r="AA457" s="22"/>
      <c r="AB457" s="22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5"/>
      <c r="O458" s="25"/>
      <c r="U458" s="23"/>
      <c r="V458" s="24"/>
      <c r="W458" s="25"/>
      <c r="X458" s="25"/>
      <c r="Y458" s="25"/>
      <c r="Z458" s="25"/>
      <c r="AA458" s="25"/>
      <c r="AB458" s="25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1"/>
      <c r="N459" s="22"/>
      <c r="O459" s="22"/>
      <c r="U459" s="20"/>
      <c r="V459" s="21"/>
      <c r="W459" s="22"/>
      <c r="X459" s="22"/>
      <c r="Y459" s="22"/>
      <c r="Z459" s="22"/>
      <c r="AA459" s="22"/>
      <c r="AB459" s="22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5"/>
      <c r="O460" s="25"/>
      <c r="U460" s="23"/>
      <c r="V460" s="24"/>
      <c r="W460" s="25"/>
      <c r="X460" s="25"/>
      <c r="Y460" s="25"/>
      <c r="Z460" s="25"/>
      <c r="AA460" s="25"/>
      <c r="AB460" s="25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1"/>
      <c r="N461" s="22"/>
      <c r="O461" s="22"/>
      <c r="U461" s="20"/>
      <c r="V461" s="21"/>
      <c r="W461" s="22"/>
      <c r="X461" s="22"/>
      <c r="Y461" s="22"/>
      <c r="Z461" s="22"/>
      <c r="AA461" s="22"/>
      <c r="AB461" s="22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5"/>
      <c r="O462" s="25"/>
      <c r="U462" s="23"/>
      <c r="V462" s="24"/>
      <c r="W462" s="25"/>
      <c r="X462" s="25"/>
      <c r="Y462" s="25"/>
      <c r="Z462" s="25"/>
      <c r="AA462" s="25"/>
      <c r="AB462" s="25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1"/>
      <c r="N463" s="22"/>
      <c r="O463" s="22"/>
      <c r="U463" s="20"/>
      <c r="V463" s="21"/>
      <c r="W463" s="22"/>
      <c r="X463" s="22"/>
      <c r="Y463" s="22"/>
      <c r="Z463" s="22"/>
      <c r="AA463" s="22"/>
      <c r="AB463" s="22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5"/>
      <c r="O464" s="25"/>
      <c r="U464" s="23"/>
      <c r="V464" s="24"/>
      <c r="W464" s="25"/>
      <c r="X464" s="25"/>
      <c r="Y464" s="25"/>
      <c r="Z464" s="25"/>
      <c r="AA464" s="25"/>
      <c r="AB464" s="25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1"/>
      <c r="N465" s="22"/>
      <c r="O465" s="22"/>
      <c r="U465" s="20"/>
      <c r="V465" s="21"/>
      <c r="W465" s="22"/>
      <c r="X465" s="22"/>
      <c r="Y465" s="22"/>
      <c r="Z465" s="22"/>
      <c r="AA465" s="22"/>
      <c r="AB465" s="22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5"/>
      <c r="O466" s="25"/>
      <c r="U466" s="23"/>
      <c r="V466" s="24"/>
      <c r="W466" s="25"/>
      <c r="X466" s="25"/>
      <c r="Y466" s="25"/>
      <c r="Z466" s="25"/>
      <c r="AA466" s="25"/>
      <c r="AB466" s="25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1"/>
      <c r="N467" s="22"/>
      <c r="O467" s="22"/>
      <c r="U467" s="20"/>
      <c r="V467" s="21"/>
      <c r="W467" s="22"/>
      <c r="X467" s="22"/>
      <c r="Y467" s="22"/>
      <c r="Z467" s="22"/>
      <c r="AA467" s="22"/>
      <c r="AB467" s="22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5"/>
      <c r="O468" s="25"/>
      <c r="U468" s="23"/>
      <c r="V468" s="24"/>
      <c r="W468" s="25"/>
      <c r="X468" s="25"/>
      <c r="Y468" s="25"/>
      <c r="Z468" s="25"/>
      <c r="AA468" s="25"/>
      <c r="AB468" s="25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1"/>
      <c r="N469" s="22"/>
      <c r="O469" s="22"/>
      <c r="U469" s="20"/>
      <c r="V469" s="21"/>
      <c r="W469" s="22"/>
      <c r="X469" s="22"/>
      <c r="Y469" s="22"/>
      <c r="Z469" s="22"/>
      <c r="AA469" s="22"/>
      <c r="AB469" s="22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5"/>
      <c r="O470" s="25"/>
      <c r="U470" s="23"/>
      <c r="V470" s="24"/>
      <c r="W470" s="25"/>
      <c r="X470" s="25"/>
      <c r="Y470" s="25"/>
      <c r="Z470" s="25"/>
      <c r="AA470" s="25"/>
      <c r="AB470" s="25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1"/>
      <c r="N471" s="22"/>
      <c r="O471" s="22"/>
      <c r="U471" s="20"/>
      <c r="V471" s="21"/>
      <c r="W471" s="22"/>
      <c r="X471" s="22"/>
      <c r="Y471" s="22"/>
      <c r="Z471" s="22"/>
      <c r="AA471" s="22"/>
      <c r="AB471" s="22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5"/>
      <c r="O472" s="25"/>
      <c r="U472" s="23"/>
      <c r="V472" s="24"/>
      <c r="W472" s="25"/>
      <c r="X472" s="25"/>
      <c r="Y472" s="25"/>
      <c r="Z472" s="25"/>
      <c r="AA472" s="25"/>
      <c r="AB472" s="25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1"/>
      <c r="N473" s="22"/>
      <c r="O473" s="22"/>
      <c r="U473" s="20"/>
      <c r="V473" s="21"/>
      <c r="W473" s="22"/>
      <c r="X473" s="22"/>
      <c r="Y473" s="22"/>
      <c r="Z473" s="22"/>
      <c r="AA473" s="22"/>
      <c r="AB473" s="22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5"/>
      <c r="O474" s="25"/>
      <c r="U474" s="23"/>
      <c r="V474" s="24"/>
      <c r="W474" s="25"/>
      <c r="X474" s="25"/>
      <c r="Y474" s="25"/>
      <c r="Z474" s="25"/>
      <c r="AA474" s="25"/>
      <c r="AB474" s="25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1"/>
      <c r="N475" s="22"/>
      <c r="O475" s="22"/>
      <c r="U475" s="20"/>
      <c r="V475" s="21"/>
      <c r="W475" s="22"/>
      <c r="X475" s="22"/>
      <c r="Y475" s="22"/>
      <c r="Z475" s="22"/>
      <c r="AA475" s="22"/>
      <c r="AB475" s="22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5"/>
      <c r="O476" s="25"/>
      <c r="U476" s="23"/>
      <c r="V476" s="24"/>
      <c r="W476" s="25"/>
      <c r="X476" s="25"/>
      <c r="Y476" s="25"/>
      <c r="Z476" s="25"/>
      <c r="AA476" s="25"/>
      <c r="AB476" s="25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1"/>
      <c r="N477" s="22"/>
      <c r="O477" s="22"/>
      <c r="U477" s="20"/>
      <c r="V477" s="21"/>
      <c r="W477" s="22"/>
      <c r="X477" s="22"/>
      <c r="Y477" s="22"/>
      <c r="Z477" s="22"/>
      <c r="AA477" s="22"/>
      <c r="AB477" s="22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5"/>
      <c r="O478" s="25"/>
      <c r="U478" s="23"/>
      <c r="V478" s="24"/>
      <c r="W478" s="25"/>
      <c r="X478" s="25"/>
      <c r="Y478" s="25"/>
      <c r="Z478" s="25"/>
      <c r="AA478" s="25"/>
      <c r="AB478" s="25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1"/>
      <c r="N479" s="22"/>
      <c r="O479" s="22"/>
      <c r="U479" s="20"/>
      <c r="V479" s="21"/>
      <c r="W479" s="22"/>
      <c r="X479" s="22"/>
      <c r="Y479" s="22"/>
      <c r="Z479" s="22"/>
      <c r="AA479" s="22"/>
      <c r="AB479" s="22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5"/>
      <c r="O480" s="25"/>
      <c r="U480" s="23"/>
      <c r="V480" s="24"/>
      <c r="W480" s="25"/>
      <c r="X480" s="25"/>
      <c r="Y480" s="25"/>
      <c r="Z480" s="25"/>
      <c r="AA480" s="25"/>
      <c r="AB480" s="25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1"/>
      <c r="N481" s="22"/>
      <c r="O481" s="22"/>
      <c r="U481" s="20"/>
      <c r="V481" s="21"/>
      <c r="W481" s="22"/>
      <c r="X481" s="22"/>
      <c r="Y481" s="22"/>
      <c r="Z481" s="22"/>
      <c r="AA481" s="22"/>
      <c r="AB481" s="22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5"/>
      <c r="O482" s="25"/>
      <c r="U482" s="23"/>
      <c r="V482" s="24"/>
      <c r="W482" s="25"/>
      <c r="X482" s="25"/>
      <c r="Y482" s="25"/>
      <c r="Z482" s="25"/>
      <c r="AA482" s="25"/>
      <c r="AB482" s="25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1"/>
      <c r="N483" s="22"/>
      <c r="O483" s="22"/>
      <c r="U483" s="20"/>
      <c r="V483" s="21"/>
      <c r="W483" s="22"/>
      <c r="X483" s="22"/>
      <c r="Y483" s="22"/>
      <c r="Z483" s="22"/>
      <c r="AA483" s="22"/>
      <c r="AB483" s="22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5"/>
      <c r="O484" s="25"/>
      <c r="U484" s="23"/>
      <c r="V484" s="24"/>
      <c r="W484" s="25"/>
      <c r="X484" s="25"/>
      <c r="Y484" s="25"/>
      <c r="Z484" s="25"/>
      <c r="AA484" s="25"/>
      <c r="AB484" s="25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1"/>
      <c r="N485" s="22"/>
      <c r="O485" s="22"/>
      <c r="U485" s="20"/>
      <c r="V485" s="21"/>
      <c r="W485" s="22"/>
      <c r="X485" s="22"/>
      <c r="Y485" s="22"/>
      <c r="Z485" s="22"/>
      <c r="AA485" s="22"/>
      <c r="AB485" s="22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5"/>
      <c r="O486" s="25"/>
      <c r="U486" s="23"/>
      <c r="V486" s="24"/>
      <c r="W486" s="25"/>
      <c r="X486" s="25"/>
      <c r="Y486" s="25"/>
      <c r="Z486" s="25"/>
      <c r="AA486" s="25"/>
      <c r="AB486" s="25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1"/>
      <c r="N487" s="22"/>
      <c r="O487" s="22"/>
      <c r="U487" s="20"/>
      <c r="V487" s="21"/>
      <c r="W487" s="22"/>
      <c r="X487" s="22"/>
      <c r="Y487" s="22"/>
      <c r="Z487" s="22"/>
      <c r="AA487" s="22"/>
      <c r="AB487" s="22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5"/>
      <c r="O488" s="25"/>
      <c r="U488" s="23"/>
      <c r="V488" s="24"/>
      <c r="W488" s="25"/>
      <c r="X488" s="25"/>
      <c r="Y488" s="25"/>
      <c r="Z488" s="25"/>
      <c r="AA488" s="25"/>
      <c r="AB488" s="25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1"/>
      <c r="N489" s="22"/>
      <c r="O489" s="22"/>
      <c r="U489" s="20"/>
      <c r="V489" s="21"/>
      <c r="W489" s="22"/>
      <c r="X489" s="22"/>
      <c r="Y489" s="22"/>
      <c r="Z489" s="22"/>
      <c r="AA489" s="22"/>
      <c r="AB489" s="22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5"/>
      <c r="O490" s="25"/>
      <c r="U490" s="23"/>
      <c r="V490" s="24"/>
      <c r="W490" s="25"/>
      <c r="X490" s="25"/>
      <c r="Y490" s="25"/>
      <c r="Z490" s="25"/>
      <c r="AA490" s="25"/>
      <c r="AB490" s="25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1"/>
      <c r="N491" s="22"/>
      <c r="O491" s="22"/>
      <c r="U491" s="20"/>
      <c r="V491" s="21"/>
      <c r="W491" s="22"/>
      <c r="X491" s="22"/>
      <c r="Y491" s="22"/>
      <c r="Z491" s="22"/>
      <c r="AA491" s="22"/>
      <c r="AB491" s="22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5"/>
      <c r="O492" s="25"/>
      <c r="U492" s="23"/>
      <c r="V492" s="24"/>
      <c r="W492" s="25"/>
      <c r="X492" s="25"/>
      <c r="Y492" s="25"/>
      <c r="Z492" s="25"/>
      <c r="AA492" s="25"/>
      <c r="AB492" s="25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1"/>
      <c r="N493" s="22"/>
      <c r="O493" s="22"/>
      <c r="U493" s="20"/>
      <c r="V493" s="21"/>
      <c r="W493" s="22"/>
      <c r="X493" s="22"/>
      <c r="Y493" s="22"/>
      <c r="Z493" s="22"/>
      <c r="AA493" s="22"/>
      <c r="AB493" s="22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5"/>
      <c r="O494" s="25"/>
      <c r="U494" s="23"/>
      <c r="V494" s="24"/>
      <c r="W494" s="25"/>
      <c r="X494" s="25"/>
      <c r="Y494" s="25"/>
      <c r="Z494" s="25"/>
      <c r="AA494" s="25"/>
      <c r="AB494" s="25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1"/>
      <c r="N495" s="22"/>
      <c r="O495" s="22"/>
      <c r="U495" s="20"/>
      <c r="V495" s="21"/>
      <c r="W495" s="22"/>
      <c r="X495" s="22"/>
      <c r="Y495" s="22"/>
      <c r="Z495" s="22"/>
      <c r="AA495" s="22"/>
      <c r="AB495" s="22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5"/>
      <c r="O496" s="25"/>
      <c r="U496" s="23"/>
      <c r="V496" s="24"/>
      <c r="W496" s="25"/>
      <c r="X496" s="25"/>
      <c r="Y496" s="25"/>
      <c r="Z496" s="25"/>
      <c r="AA496" s="25"/>
      <c r="AB496" s="25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1"/>
      <c r="N497" s="22"/>
      <c r="O497" s="22"/>
      <c r="U497" s="20"/>
      <c r="V497" s="21"/>
      <c r="W497" s="22"/>
      <c r="X497" s="22"/>
      <c r="Y497" s="22"/>
      <c r="Z497" s="22"/>
      <c r="AA497" s="22"/>
      <c r="AB497" s="22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5"/>
      <c r="O498" s="25"/>
      <c r="U498" s="23"/>
      <c r="V498" s="24"/>
      <c r="W498" s="25"/>
      <c r="X498" s="25"/>
      <c r="Y498" s="25"/>
      <c r="Z498" s="25"/>
      <c r="AA498" s="25"/>
      <c r="AB498" s="25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1"/>
      <c r="N499" s="22"/>
      <c r="O499" s="22"/>
      <c r="U499" s="20"/>
      <c r="V499" s="21"/>
      <c r="W499" s="22"/>
      <c r="X499" s="22"/>
      <c r="Y499" s="22"/>
      <c r="Z499" s="22"/>
      <c r="AA499" s="22"/>
      <c r="AB499" s="22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5"/>
      <c r="O500" s="25"/>
      <c r="U500" s="23"/>
      <c r="V500" s="24"/>
      <c r="W500" s="25"/>
      <c r="X500" s="25"/>
      <c r="Y500" s="25"/>
      <c r="Z500" s="25"/>
      <c r="AA500" s="25"/>
      <c r="AB500" s="25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1"/>
      <c r="N501" s="22"/>
      <c r="O501" s="22"/>
      <c r="U501" s="20"/>
      <c r="V501" s="21"/>
      <c r="W501" s="22"/>
      <c r="X501" s="22"/>
      <c r="Y501" s="22"/>
      <c r="Z501" s="22"/>
      <c r="AA501" s="22"/>
      <c r="AB501" s="22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5"/>
      <c r="O502" s="25"/>
      <c r="U502" s="23"/>
      <c r="V502" s="24"/>
      <c r="W502" s="25"/>
      <c r="X502" s="25"/>
      <c r="Y502" s="25"/>
      <c r="Z502" s="25"/>
      <c r="AA502" s="25"/>
      <c r="AB502" s="25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1"/>
      <c r="N503" s="22"/>
      <c r="O503" s="22"/>
      <c r="U503" s="20"/>
      <c r="V503" s="21"/>
      <c r="W503" s="22"/>
      <c r="X503" s="22"/>
      <c r="Y503" s="22"/>
      <c r="Z503" s="22"/>
      <c r="AA503" s="22"/>
      <c r="AB503" s="22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5"/>
      <c r="O504" s="25"/>
      <c r="U504" s="23"/>
      <c r="V504" s="24"/>
      <c r="W504" s="25"/>
      <c r="X504" s="25"/>
      <c r="Y504" s="25"/>
      <c r="Z504" s="25"/>
      <c r="AA504" s="25"/>
      <c r="AB504" s="25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1"/>
      <c r="N505" s="22"/>
      <c r="O505" s="22"/>
      <c r="U505" s="20"/>
      <c r="V505" s="21"/>
      <c r="W505" s="22"/>
      <c r="X505" s="22"/>
      <c r="Y505" s="22"/>
      <c r="Z505" s="22"/>
      <c r="AA505" s="22"/>
      <c r="AB505" s="22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5"/>
      <c r="O506" s="25"/>
      <c r="U506" s="23"/>
      <c r="V506" s="24"/>
      <c r="W506" s="25"/>
      <c r="X506" s="25"/>
      <c r="Y506" s="25"/>
      <c r="Z506" s="25"/>
      <c r="AA506" s="25"/>
      <c r="AB506" s="25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1"/>
      <c r="N507" s="22"/>
      <c r="O507" s="22"/>
      <c r="U507" s="20"/>
      <c r="V507" s="21"/>
      <c r="W507" s="22"/>
      <c r="X507" s="22"/>
      <c r="Y507" s="22"/>
      <c r="Z507" s="22"/>
      <c r="AA507" s="22"/>
      <c r="AB507" s="22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5"/>
      <c r="O508" s="25"/>
      <c r="U508" s="23"/>
      <c r="V508" s="24"/>
      <c r="W508" s="25"/>
      <c r="X508" s="25"/>
      <c r="Y508" s="25"/>
      <c r="Z508" s="25"/>
      <c r="AA508" s="25"/>
      <c r="AB508" s="25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1"/>
      <c r="N509" s="22"/>
      <c r="O509" s="22"/>
      <c r="U509" s="20"/>
      <c r="V509" s="21"/>
      <c r="W509" s="22"/>
      <c r="X509" s="22"/>
      <c r="Y509" s="22"/>
      <c r="Z509" s="22"/>
      <c r="AA509" s="22"/>
      <c r="AB509" s="22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5"/>
      <c r="O510" s="25"/>
      <c r="U510" s="23"/>
      <c r="V510" s="24"/>
      <c r="W510" s="25"/>
      <c r="X510" s="25"/>
      <c r="Y510" s="25"/>
      <c r="Z510" s="25"/>
      <c r="AA510" s="25"/>
      <c r="AB510" s="25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1"/>
      <c r="N511" s="22"/>
      <c r="O511" s="22"/>
      <c r="U511" s="20"/>
      <c r="V511" s="21"/>
      <c r="W511" s="22"/>
      <c r="X511" s="22"/>
      <c r="Y511" s="22"/>
      <c r="Z511" s="22"/>
      <c r="AA511" s="22"/>
      <c r="AB511" s="22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5"/>
      <c r="O512" s="25"/>
      <c r="U512" s="23"/>
      <c r="V512" s="24"/>
      <c r="W512" s="25"/>
      <c r="X512" s="25"/>
      <c r="Y512" s="25"/>
      <c r="Z512" s="25"/>
      <c r="AA512" s="25"/>
      <c r="AB512" s="25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1"/>
      <c r="N513" s="22"/>
      <c r="O513" s="22"/>
      <c r="U513" s="20"/>
      <c r="V513" s="21"/>
      <c r="W513" s="22"/>
      <c r="X513" s="22"/>
      <c r="Y513" s="22"/>
      <c r="Z513" s="22"/>
      <c r="AA513" s="22"/>
      <c r="AB513" s="22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5"/>
      <c r="O514" s="25"/>
      <c r="U514" s="23"/>
      <c r="V514" s="24"/>
      <c r="W514" s="25"/>
      <c r="X514" s="25"/>
      <c r="Y514" s="25"/>
      <c r="Z514" s="25"/>
      <c r="AA514" s="25"/>
      <c r="AB514" s="25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1"/>
      <c r="N515" s="22"/>
      <c r="O515" s="22"/>
      <c r="U515" s="20"/>
      <c r="V515" s="21"/>
      <c r="W515" s="22"/>
      <c r="X515" s="22"/>
      <c r="Y515" s="22"/>
      <c r="Z515" s="22"/>
      <c r="AA515" s="22"/>
      <c r="AB515" s="22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5"/>
      <c r="O516" s="25"/>
      <c r="U516" s="23"/>
      <c r="V516" s="24"/>
      <c r="W516" s="25"/>
      <c r="X516" s="25"/>
      <c r="Y516" s="25"/>
      <c r="Z516" s="25"/>
      <c r="AA516" s="25"/>
      <c r="AB516" s="25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1"/>
      <c r="N517" s="22"/>
      <c r="O517" s="22"/>
      <c r="U517" s="20"/>
      <c r="V517" s="21"/>
      <c r="W517" s="22"/>
      <c r="X517" s="22"/>
      <c r="Y517" s="22"/>
      <c r="Z517" s="22"/>
      <c r="AA517" s="22"/>
      <c r="AB517" s="22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5"/>
      <c r="O518" s="25"/>
      <c r="U518" s="23"/>
      <c r="V518" s="24"/>
      <c r="W518" s="25"/>
      <c r="X518" s="25"/>
      <c r="Y518" s="25"/>
      <c r="Z518" s="25"/>
      <c r="AA518" s="25"/>
      <c r="AB518" s="25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1"/>
      <c r="N519" s="22"/>
      <c r="O519" s="22"/>
      <c r="U519" s="20"/>
      <c r="V519" s="21"/>
      <c r="W519" s="22"/>
      <c r="X519" s="22"/>
      <c r="Y519" s="22"/>
      <c r="Z519" s="22"/>
      <c r="AA519" s="22"/>
      <c r="AB519" s="22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5"/>
      <c r="O520" s="25"/>
      <c r="U520" s="23"/>
      <c r="V520" s="24"/>
      <c r="W520" s="25"/>
      <c r="X520" s="25"/>
      <c r="Y520" s="25"/>
      <c r="Z520" s="25"/>
      <c r="AA520" s="25"/>
      <c r="AB520" s="25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1"/>
      <c r="N521" s="22"/>
      <c r="O521" s="22"/>
      <c r="U521" s="20"/>
      <c r="V521" s="21"/>
      <c r="W521" s="22"/>
      <c r="X521" s="22"/>
      <c r="Y521" s="22"/>
      <c r="Z521" s="22"/>
      <c r="AA521" s="22"/>
      <c r="AB521" s="22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5"/>
      <c r="O522" s="25"/>
      <c r="U522" s="23"/>
      <c r="V522" s="24"/>
      <c r="W522" s="25"/>
      <c r="X522" s="25"/>
      <c r="Y522" s="25"/>
      <c r="Z522" s="25"/>
      <c r="AA522" s="25"/>
      <c r="AB522" s="25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1"/>
      <c r="N523" s="22"/>
      <c r="O523" s="22"/>
      <c r="U523" s="20"/>
      <c r="V523" s="21"/>
      <c r="W523" s="22"/>
      <c r="X523" s="22"/>
      <c r="Y523" s="22"/>
      <c r="Z523" s="22"/>
      <c r="AA523" s="22"/>
      <c r="AB523" s="22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5"/>
      <c r="O524" s="25"/>
      <c r="U524" s="23"/>
      <c r="V524" s="24"/>
      <c r="W524" s="25"/>
      <c r="X524" s="25"/>
      <c r="Y524" s="25"/>
      <c r="Z524" s="25"/>
      <c r="AA524" s="25"/>
      <c r="AB524" s="25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1"/>
      <c r="N525" s="22"/>
      <c r="O525" s="22"/>
      <c r="U525" s="20"/>
      <c r="V525" s="21"/>
      <c r="W525" s="22"/>
      <c r="X525" s="22"/>
      <c r="Y525" s="22"/>
      <c r="Z525" s="22"/>
      <c r="AA525" s="22"/>
      <c r="AB525" s="22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5"/>
      <c r="O526" s="25"/>
      <c r="U526" s="23"/>
      <c r="V526" s="24"/>
      <c r="W526" s="25"/>
      <c r="X526" s="25"/>
      <c r="Y526" s="25"/>
      <c r="Z526" s="25"/>
      <c r="AA526" s="25"/>
      <c r="AB526" s="25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1"/>
      <c r="N527" s="22"/>
      <c r="O527" s="22"/>
      <c r="U527" s="20"/>
      <c r="V527" s="21"/>
      <c r="W527" s="22"/>
      <c r="X527" s="22"/>
      <c r="Y527" s="22"/>
      <c r="Z527" s="22"/>
      <c r="AA527" s="22"/>
      <c r="AB527" s="22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5"/>
      <c r="O528" s="25"/>
      <c r="U528" s="23"/>
      <c r="V528" s="24"/>
      <c r="W528" s="25"/>
      <c r="X528" s="25"/>
      <c r="Y528" s="25"/>
      <c r="Z528" s="25"/>
      <c r="AA528" s="25"/>
      <c r="AB528" s="25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1"/>
      <c r="N529" s="22"/>
      <c r="O529" s="22"/>
      <c r="U529" s="20"/>
      <c r="V529" s="21"/>
      <c r="W529" s="22"/>
      <c r="X529" s="22"/>
      <c r="Y529" s="22"/>
      <c r="Z529" s="22"/>
      <c r="AA529" s="22"/>
      <c r="AB529" s="22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5"/>
      <c r="O530" s="25"/>
      <c r="U530" s="23"/>
      <c r="V530" s="24"/>
      <c r="W530" s="25"/>
      <c r="X530" s="25"/>
      <c r="Y530" s="25"/>
      <c r="Z530" s="25"/>
      <c r="AA530" s="25"/>
      <c r="AB530" s="25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1"/>
      <c r="N531" s="22"/>
      <c r="O531" s="22"/>
      <c r="U531" s="20"/>
      <c r="V531" s="21"/>
      <c r="W531" s="22"/>
      <c r="X531" s="22"/>
      <c r="Y531" s="22"/>
      <c r="Z531" s="22"/>
      <c r="AA531" s="22"/>
      <c r="AB531" s="22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5"/>
      <c r="O532" s="25"/>
      <c r="U532" s="23"/>
      <c r="V532" s="24"/>
      <c r="W532" s="25"/>
      <c r="X532" s="25"/>
      <c r="Y532" s="25"/>
      <c r="Z532" s="25"/>
      <c r="AA532" s="25"/>
      <c r="AB532" s="25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1"/>
      <c r="N533" s="22"/>
      <c r="O533" s="22"/>
      <c r="U533" s="20"/>
      <c r="V533" s="21"/>
      <c r="W533" s="22"/>
      <c r="X533" s="22"/>
      <c r="Y533" s="22"/>
      <c r="Z533" s="22"/>
      <c r="AA533" s="22"/>
      <c r="AB533" s="22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5"/>
      <c r="O534" s="25"/>
      <c r="U534" s="23"/>
      <c r="V534" s="24"/>
      <c r="W534" s="25"/>
      <c r="X534" s="25"/>
      <c r="Y534" s="25"/>
      <c r="Z534" s="25"/>
      <c r="AA534" s="25"/>
      <c r="AB534" s="25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1"/>
      <c r="N535" s="22"/>
      <c r="O535" s="22"/>
      <c r="U535" s="20"/>
      <c r="V535" s="21"/>
      <c r="W535" s="22"/>
      <c r="X535" s="22"/>
      <c r="Y535" s="22"/>
      <c r="Z535" s="22"/>
      <c r="AA535" s="22"/>
      <c r="AB535" s="22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5"/>
      <c r="O536" s="25"/>
      <c r="U536" s="23"/>
      <c r="V536" s="24"/>
      <c r="W536" s="25"/>
      <c r="X536" s="25"/>
      <c r="Y536" s="25"/>
      <c r="Z536" s="25"/>
      <c r="AA536" s="25"/>
      <c r="AB536" s="25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1"/>
      <c r="N537" s="22"/>
      <c r="O537" s="22"/>
      <c r="U537" s="20"/>
      <c r="V537" s="21"/>
      <c r="W537" s="22"/>
      <c r="X537" s="22"/>
      <c r="Y537" s="22"/>
      <c r="Z537" s="22"/>
      <c r="AA537" s="22"/>
      <c r="AB537" s="22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5"/>
      <c r="O538" s="25"/>
      <c r="U538" s="23"/>
      <c r="V538" s="24"/>
      <c r="W538" s="25"/>
      <c r="X538" s="25"/>
      <c r="Y538" s="25"/>
      <c r="Z538" s="25"/>
      <c r="AA538" s="25"/>
      <c r="AB538" s="25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1"/>
      <c r="N539" s="22"/>
      <c r="O539" s="22"/>
      <c r="U539" s="20"/>
      <c r="V539" s="21"/>
      <c r="W539" s="22"/>
      <c r="X539" s="22"/>
      <c r="Y539" s="22"/>
      <c r="Z539" s="22"/>
      <c r="AA539" s="22"/>
      <c r="AB539" s="22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5"/>
      <c r="O540" s="25"/>
      <c r="U540" s="23"/>
      <c r="V540" s="24"/>
      <c r="W540" s="25"/>
      <c r="X540" s="25"/>
      <c r="Y540" s="25"/>
      <c r="Z540" s="25"/>
      <c r="AA540" s="25"/>
      <c r="AB540" s="25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1"/>
      <c r="N541" s="22"/>
      <c r="O541" s="22"/>
      <c r="U541" s="20"/>
      <c r="V541" s="21"/>
      <c r="W541" s="22"/>
      <c r="X541" s="22"/>
      <c r="Y541" s="22"/>
      <c r="Z541" s="22"/>
      <c r="AA541" s="22"/>
      <c r="AB541" s="22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5"/>
      <c r="O542" s="25"/>
      <c r="U542" s="23"/>
      <c r="V542" s="24"/>
      <c r="W542" s="25"/>
      <c r="X542" s="25"/>
      <c r="Y542" s="25"/>
      <c r="Z542" s="25"/>
      <c r="AA542" s="25"/>
      <c r="AB542" s="25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1"/>
      <c r="N543" s="22"/>
      <c r="O543" s="22"/>
      <c r="U543" s="20"/>
      <c r="V543" s="21"/>
      <c r="W543" s="22"/>
      <c r="X543" s="22"/>
      <c r="Y543" s="22"/>
      <c r="Z543" s="22"/>
      <c r="AA543" s="22"/>
      <c r="AB543" s="22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5"/>
      <c r="O544" s="25"/>
      <c r="U544" s="23"/>
      <c r="V544" s="24"/>
      <c r="W544" s="25"/>
      <c r="X544" s="25"/>
      <c r="Y544" s="25"/>
      <c r="Z544" s="25"/>
      <c r="AA544" s="25"/>
      <c r="AB544" s="25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1"/>
      <c r="N545" s="22"/>
      <c r="O545" s="22"/>
      <c r="U545" s="20"/>
      <c r="V545" s="21"/>
      <c r="W545" s="22"/>
      <c r="X545" s="22"/>
      <c r="Y545" s="22"/>
      <c r="Z545" s="22"/>
      <c r="AA545" s="22"/>
      <c r="AB545" s="22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5"/>
      <c r="O546" s="25"/>
      <c r="U546" s="23"/>
      <c r="V546" s="24"/>
      <c r="W546" s="25"/>
      <c r="X546" s="25"/>
      <c r="Y546" s="25"/>
      <c r="Z546" s="25"/>
      <c r="AA546" s="25"/>
      <c r="AB546" s="25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1"/>
      <c r="N547" s="22"/>
      <c r="O547" s="22"/>
      <c r="U547" s="20"/>
      <c r="V547" s="21"/>
      <c r="W547" s="22"/>
      <c r="X547" s="22"/>
      <c r="Y547" s="22"/>
      <c r="Z547" s="22"/>
      <c r="AA547" s="22"/>
      <c r="AB547" s="22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5"/>
      <c r="O548" s="25"/>
      <c r="U548" s="23"/>
      <c r="V548" s="24"/>
      <c r="W548" s="25"/>
      <c r="X548" s="25"/>
      <c r="Y548" s="25"/>
      <c r="Z548" s="25"/>
      <c r="AA548" s="25"/>
      <c r="AB548" s="25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1"/>
      <c r="N549" s="22"/>
      <c r="O549" s="22"/>
      <c r="U549" s="20"/>
      <c r="V549" s="21"/>
      <c r="W549" s="22"/>
      <c r="X549" s="22"/>
      <c r="Y549" s="22"/>
      <c r="Z549" s="22"/>
      <c r="AA549" s="22"/>
      <c r="AB549" s="22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5"/>
      <c r="O550" s="25"/>
      <c r="U550" s="23"/>
      <c r="V550" s="24"/>
      <c r="W550" s="25"/>
      <c r="X550" s="25"/>
      <c r="Y550" s="25"/>
      <c r="Z550" s="25"/>
      <c r="AA550" s="25"/>
      <c r="AB550" s="25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1"/>
      <c r="N551" s="22"/>
      <c r="O551" s="22"/>
      <c r="U551" s="20"/>
      <c r="V551" s="21"/>
      <c r="W551" s="22"/>
      <c r="X551" s="22"/>
      <c r="Y551" s="22"/>
      <c r="Z551" s="22"/>
      <c r="AA551" s="22"/>
      <c r="AB551" s="22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5"/>
      <c r="O552" s="25"/>
      <c r="U552" s="23"/>
      <c r="V552" s="24"/>
      <c r="W552" s="25"/>
      <c r="X552" s="25"/>
      <c r="Y552" s="25"/>
      <c r="Z552" s="25"/>
      <c r="AA552" s="25"/>
      <c r="AB552" s="25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1"/>
      <c r="N553" s="22"/>
      <c r="O553" s="22"/>
      <c r="U553" s="20"/>
      <c r="V553" s="21"/>
      <c r="W553" s="22"/>
      <c r="X553" s="22"/>
      <c r="Y553" s="22"/>
      <c r="Z553" s="22"/>
      <c r="AA553" s="22"/>
      <c r="AB553" s="22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5"/>
      <c r="O554" s="25"/>
      <c r="U554" s="23"/>
      <c r="V554" s="24"/>
      <c r="W554" s="25"/>
      <c r="X554" s="25"/>
      <c r="Y554" s="25"/>
      <c r="Z554" s="25"/>
      <c r="AA554" s="25"/>
      <c r="AB554" s="25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1"/>
      <c r="N555" s="22"/>
      <c r="O555" s="22"/>
      <c r="U555" s="20"/>
      <c r="V555" s="21"/>
      <c r="W555" s="22"/>
      <c r="X555" s="22"/>
      <c r="Y555" s="22"/>
      <c r="Z555" s="22"/>
      <c r="AA555" s="22"/>
      <c r="AB555" s="22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5"/>
      <c r="O556" s="25"/>
      <c r="U556" s="23"/>
      <c r="V556" s="24"/>
      <c r="W556" s="25"/>
      <c r="X556" s="25"/>
      <c r="Y556" s="25"/>
      <c r="Z556" s="25"/>
      <c r="AA556" s="25"/>
      <c r="AB556" s="25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1"/>
      <c r="N557" s="22"/>
      <c r="O557" s="22"/>
      <c r="U557" s="20"/>
      <c r="V557" s="21"/>
      <c r="W557" s="22"/>
      <c r="X557" s="22"/>
      <c r="Y557" s="22"/>
      <c r="Z557" s="22"/>
      <c r="AA557" s="22"/>
      <c r="AB557" s="22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5"/>
      <c r="O558" s="25"/>
      <c r="U558" s="23"/>
      <c r="V558" s="24"/>
      <c r="W558" s="25"/>
      <c r="X558" s="25"/>
      <c r="Y558" s="25"/>
      <c r="Z558" s="25"/>
      <c r="AA558" s="25"/>
      <c r="AB558" s="25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1"/>
      <c r="N559" s="22"/>
      <c r="O559" s="22"/>
      <c r="U559" s="20"/>
      <c r="V559" s="21"/>
      <c r="W559" s="22"/>
      <c r="X559" s="22"/>
      <c r="Y559" s="22"/>
      <c r="Z559" s="22"/>
      <c r="AA559" s="22"/>
      <c r="AB559" s="22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5"/>
      <c r="O560" s="25"/>
      <c r="U560" s="23"/>
      <c r="V560" s="24"/>
      <c r="W560" s="25"/>
      <c r="X560" s="25"/>
      <c r="Y560" s="25"/>
      <c r="Z560" s="25"/>
      <c r="AA560" s="25"/>
      <c r="AB560" s="25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1"/>
      <c r="N561" s="22"/>
      <c r="O561" s="22"/>
      <c r="U561" s="20"/>
      <c r="V561" s="21"/>
      <c r="W561" s="22"/>
      <c r="X561" s="22"/>
      <c r="Y561" s="22"/>
      <c r="Z561" s="22"/>
      <c r="AA561" s="22"/>
      <c r="AB561" s="22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5"/>
      <c r="O562" s="25"/>
      <c r="U562" s="23"/>
      <c r="V562" s="24"/>
      <c r="W562" s="25"/>
      <c r="X562" s="25"/>
      <c r="Y562" s="25"/>
      <c r="Z562" s="25"/>
      <c r="AA562" s="25"/>
      <c r="AB562" s="25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1"/>
      <c r="N563" s="22"/>
      <c r="O563" s="22"/>
      <c r="U563" s="20"/>
      <c r="V563" s="21"/>
      <c r="W563" s="22"/>
      <c r="X563" s="22"/>
      <c r="Y563" s="22"/>
      <c r="Z563" s="22"/>
      <c r="AA563" s="22"/>
      <c r="AB563" s="22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5"/>
      <c r="O564" s="25"/>
      <c r="U564" s="23"/>
      <c r="V564" s="24"/>
      <c r="W564" s="25"/>
      <c r="X564" s="25"/>
      <c r="Y564" s="25"/>
      <c r="Z564" s="25"/>
      <c r="AA564" s="25"/>
      <c r="AB564" s="25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1"/>
      <c r="N565" s="22"/>
      <c r="O565" s="22"/>
      <c r="U565" s="20"/>
      <c r="V565" s="21"/>
      <c r="W565" s="22"/>
      <c r="X565" s="22"/>
      <c r="Y565" s="22"/>
      <c r="Z565" s="22"/>
      <c r="AA565" s="22"/>
      <c r="AB565" s="22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5"/>
      <c r="O566" s="25"/>
      <c r="U566" s="23"/>
      <c r="V566" s="24"/>
      <c r="W566" s="25"/>
      <c r="X566" s="25"/>
      <c r="Y566" s="25"/>
      <c r="Z566" s="25"/>
      <c r="AA566" s="25"/>
      <c r="AB566" s="25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1"/>
      <c r="N567" s="22"/>
      <c r="O567" s="22"/>
      <c r="U567" s="20"/>
      <c r="V567" s="21"/>
      <c r="W567" s="22"/>
      <c r="X567" s="22"/>
      <c r="Y567" s="22"/>
      <c r="Z567" s="22"/>
      <c r="AA567" s="22"/>
      <c r="AB567" s="22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5"/>
      <c r="O568" s="25"/>
      <c r="U568" s="23"/>
      <c r="V568" s="24"/>
      <c r="W568" s="25"/>
      <c r="X568" s="25"/>
      <c r="Y568" s="25"/>
      <c r="Z568" s="25"/>
      <c r="AA568" s="25"/>
      <c r="AB568" s="25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1"/>
      <c r="N569" s="22"/>
      <c r="O569" s="22"/>
      <c r="U569" s="20"/>
      <c r="V569" s="21"/>
      <c r="W569" s="22"/>
      <c r="X569" s="22"/>
      <c r="Y569" s="22"/>
      <c r="Z569" s="22"/>
      <c r="AA569" s="22"/>
      <c r="AB569" s="22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5"/>
      <c r="O570" s="25"/>
      <c r="U570" s="23"/>
      <c r="V570" s="24"/>
      <c r="W570" s="25"/>
      <c r="X570" s="25"/>
      <c r="Y570" s="25"/>
      <c r="Z570" s="25"/>
      <c r="AA570" s="25"/>
      <c r="AB570" s="25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1"/>
      <c r="N571" s="22"/>
      <c r="O571" s="22"/>
      <c r="U571" s="20"/>
      <c r="V571" s="21"/>
      <c r="W571" s="22"/>
      <c r="X571" s="22"/>
      <c r="Y571" s="22"/>
      <c r="Z571" s="22"/>
      <c r="AA571" s="22"/>
      <c r="AB571" s="22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5"/>
      <c r="O572" s="25"/>
      <c r="U572" s="23"/>
      <c r="V572" s="24"/>
      <c r="W572" s="25"/>
      <c r="X572" s="25"/>
      <c r="Y572" s="25"/>
      <c r="Z572" s="25"/>
      <c r="AA572" s="25"/>
      <c r="AB572" s="25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1"/>
      <c r="N573" s="22"/>
      <c r="O573" s="22"/>
      <c r="U573" s="20"/>
      <c r="V573" s="21"/>
      <c r="W573" s="22"/>
      <c r="X573" s="22"/>
      <c r="Y573" s="22"/>
      <c r="Z573" s="22"/>
      <c r="AA573" s="22"/>
      <c r="AB573" s="22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5"/>
      <c r="O574" s="25"/>
      <c r="U574" s="23"/>
      <c r="V574" s="24"/>
      <c r="W574" s="25"/>
      <c r="X574" s="25"/>
      <c r="Y574" s="25"/>
      <c r="Z574" s="25"/>
      <c r="AA574" s="25"/>
      <c r="AB574" s="25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1"/>
      <c r="N575" s="22"/>
      <c r="O575" s="22"/>
      <c r="U575" s="20"/>
      <c r="V575" s="21"/>
      <c r="W575" s="22"/>
      <c r="X575" s="22"/>
      <c r="Y575" s="22"/>
      <c r="Z575" s="22"/>
      <c r="AA575" s="22"/>
      <c r="AB575" s="22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5"/>
      <c r="O576" s="25"/>
      <c r="U576" s="23"/>
      <c r="V576" s="24"/>
      <c r="W576" s="25"/>
      <c r="X576" s="25"/>
      <c r="Y576" s="25"/>
      <c r="Z576" s="25"/>
      <c r="AA576" s="25"/>
      <c r="AB576" s="25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1"/>
      <c r="N577" s="22"/>
      <c r="O577" s="22"/>
      <c r="U577" s="20"/>
      <c r="V577" s="21"/>
      <c r="W577" s="22"/>
      <c r="X577" s="22"/>
      <c r="Y577" s="22"/>
      <c r="Z577" s="22"/>
      <c r="AA577" s="22"/>
      <c r="AB577" s="22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5"/>
      <c r="O578" s="25"/>
      <c r="U578" s="23"/>
      <c r="V578" s="24"/>
      <c r="W578" s="25"/>
      <c r="X578" s="25"/>
      <c r="Y578" s="25"/>
      <c r="Z578" s="25"/>
      <c r="AA578" s="25"/>
      <c r="AB578" s="25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1"/>
      <c r="N579" s="22"/>
      <c r="O579" s="22"/>
      <c r="U579" s="20"/>
      <c r="V579" s="21"/>
      <c r="W579" s="22"/>
      <c r="X579" s="22"/>
      <c r="Y579" s="22"/>
      <c r="Z579" s="22"/>
      <c r="AA579" s="22"/>
      <c r="AB579" s="22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5"/>
      <c r="O580" s="25"/>
      <c r="U580" s="23"/>
      <c r="V580" s="24"/>
      <c r="W580" s="25"/>
      <c r="X580" s="25"/>
      <c r="Y580" s="25"/>
      <c r="Z580" s="25"/>
      <c r="AA580" s="25"/>
      <c r="AB580" s="25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1"/>
      <c r="N581" s="22"/>
      <c r="O581" s="22"/>
      <c r="U581" s="20"/>
      <c r="V581" s="21"/>
      <c r="W581" s="22"/>
      <c r="X581" s="22"/>
      <c r="Y581" s="22"/>
      <c r="Z581" s="22"/>
      <c r="AA581" s="22"/>
      <c r="AB581" s="22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5"/>
      <c r="O582" s="25"/>
      <c r="U582" s="23"/>
      <c r="V582" s="24"/>
      <c r="W582" s="25"/>
      <c r="X582" s="25"/>
      <c r="Y582" s="25"/>
      <c r="Z582" s="25"/>
      <c r="AA582" s="25"/>
      <c r="AB582" s="25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1"/>
      <c r="N583" s="22"/>
      <c r="O583" s="22"/>
      <c r="U583" s="20"/>
      <c r="V583" s="21"/>
      <c r="W583" s="22"/>
      <c r="X583" s="22"/>
      <c r="Y583" s="22"/>
      <c r="Z583" s="22"/>
      <c r="AA583" s="22"/>
      <c r="AB583" s="22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5"/>
      <c r="O584" s="25"/>
      <c r="U584" s="23"/>
      <c r="V584" s="24"/>
      <c r="W584" s="25"/>
      <c r="X584" s="25"/>
      <c r="Y584" s="25"/>
      <c r="Z584" s="25"/>
      <c r="AA584" s="25"/>
      <c r="AB584" s="25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1"/>
      <c r="N585" s="22"/>
      <c r="O585" s="22"/>
      <c r="U585" s="20"/>
      <c r="V585" s="21"/>
      <c r="W585" s="22"/>
      <c r="X585" s="22"/>
      <c r="Y585" s="22"/>
      <c r="Z585" s="22"/>
      <c r="AA585" s="22"/>
      <c r="AB585" s="22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5"/>
      <c r="O586" s="25"/>
      <c r="U586" s="23"/>
      <c r="V586" s="24"/>
      <c r="W586" s="25"/>
      <c r="X586" s="25"/>
      <c r="Y586" s="25"/>
      <c r="Z586" s="25"/>
      <c r="AA586" s="25"/>
      <c r="AB586" s="25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1"/>
      <c r="N587" s="22"/>
      <c r="O587" s="22"/>
      <c r="U587" s="20"/>
      <c r="V587" s="21"/>
      <c r="W587" s="22"/>
      <c r="X587" s="22"/>
      <c r="Y587" s="22"/>
      <c r="Z587" s="22"/>
      <c r="AA587" s="22"/>
      <c r="AB587" s="22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5"/>
      <c r="O588" s="25"/>
      <c r="U588" s="23"/>
      <c r="V588" s="24"/>
      <c r="W588" s="25"/>
      <c r="X588" s="25"/>
      <c r="Y588" s="25"/>
      <c r="Z588" s="25"/>
      <c r="AA588" s="25"/>
      <c r="AB588" s="25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1"/>
      <c r="N589" s="22"/>
      <c r="O589" s="22"/>
      <c r="U589" s="20"/>
      <c r="V589" s="21"/>
      <c r="W589" s="22"/>
      <c r="X589" s="22"/>
      <c r="Y589" s="22"/>
      <c r="Z589" s="22"/>
      <c r="AA589" s="22"/>
      <c r="AB589" s="22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5"/>
      <c r="O590" s="25"/>
      <c r="U590" s="23"/>
      <c r="V590" s="24"/>
      <c r="W590" s="25"/>
      <c r="X590" s="25"/>
      <c r="Y590" s="25"/>
      <c r="Z590" s="25"/>
      <c r="AA590" s="25"/>
      <c r="AB590" s="25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1"/>
      <c r="N591" s="22"/>
      <c r="O591" s="22"/>
      <c r="U591" s="20"/>
      <c r="V591" s="21"/>
      <c r="W591" s="22"/>
      <c r="X591" s="22"/>
      <c r="Y591" s="22"/>
      <c r="Z591" s="22"/>
      <c r="AA591" s="22"/>
      <c r="AB591" s="22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5"/>
      <c r="O592" s="25"/>
      <c r="U592" s="23"/>
      <c r="V592" s="24"/>
      <c r="W592" s="25"/>
      <c r="X592" s="25"/>
      <c r="Y592" s="25"/>
      <c r="Z592" s="25"/>
      <c r="AA592" s="25"/>
      <c r="AB592" s="25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1"/>
      <c r="N593" s="22"/>
      <c r="O593" s="22"/>
      <c r="U593" s="20"/>
      <c r="V593" s="21"/>
      <c r="W593" s="22"/>
      <c r="X593" s="22"/>
      <c r="Y593" s="22"/>
      <c r="Z593" s="22"/>
      <c r="AA593" s="22"/>
      <c r="AB593" s="22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5"/>
      <c r="O594" s="25"/>
      <c r="U594" s="23"/>
      <c r="V594" s="24"/>
      <c r="W594" s="25"/>
      <c r="X594" s="25"/>
      <c r="Y594" s="25"/>
      <c r="Z594" s="25"/>
      <c r="AA594" s="25"/>
      <c r="AB594" s="25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1"/>
      <c r="N595" s="22"/>
      <c r="O595" s="22"/>
      <c r="U595" s="20"/>
      <c r="V595" s="21"/>
      <c r="W595" s="22"/>
      <c r="X595" s="22"/>
      <c r="Y595" s="22"/>
      <c r="Z595" s="22"/>
      <c r="AA595" s="22"/>
      <c r="AB595" s="22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5"/>
      <c r="O596" s="25"/>
      <c r="U596" s="23"/>
      <c r="V596" s="24"/>
      <c r="W596" s="25"/>
      <c r="X596" s="25"/>
      <c r="Y596" s="25"/>
      <c r="Z596" s="25"/>
      <c r="AA596" s="25"/>
      <c r="AB596" s="25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1"/>
      <c r="N597" s="22"/>
      <c r="O597" s="22"/>
      <c r="U597" s="20"/>
      <c r="V597" s="21"/>
      <c r="W597" s="22"/>
      <c r="X597" s="22"/>
      <c r="Y597" s="22"/>
      <c r="Z597" s="22"/>
      <c r="AA597" s="22"/>
      <c r="AB597" s="22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5"/>
      <c r="O598" s="25"/>
      <c r="U598" s="23"/>
      <c r="V598" s="24"/>
      <c r="W598" s="25"/>
      <c r="X598" s="25"/>
      <c r="Y598" s="25"/>
      <c r="Z598" s="25"/>
      <c r="AA598" s="25"/>
      <c r="AB598" s="25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1"/>
      <c r="N599" s="22"/>
      <c r="O599" s="22"/>
      <c r="U599" s="20"/>
      <c r="V599" s="21"/>
      <c r="W599" s="22"/>
      <c r="X599" s="22"/>
      <c r="Y599" s="22"/>
      <c r="Z599" s="22"/>
      <c r="AA599" s="22"/>
      <c r="AB599" s="22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5"/>
      <c r="O600" s="25"/>
      <c r="U600" s="23"/>
      <c r="V600" s="24"/>
      <c r="W600" s="25"/>
      <c r="X600" s="25"/>
      <c r="Y600" s="25"/>
      <c r="Z600" s="25"/>
      <c r="AA600" s="25"/>
      <c r="AB600" s="25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1"/>
      <c r="N601" s="22"/>
      <c r="O601" s="22"/>
      <c r="U601" s="20"/>
      <c r="V601" s="21"/>
      <c r="W601" s="22"/>
      <c r="X601" s="22"/>
      <c r="Y601" s="22"/>
      <c r="Z601" s="22"/>
      <c r="AA601" s="22"/>
      <c r="AB601" s="22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5"/>
      <c r="O602" s="25"/>
      <c r="U602" s="23"/>
      <c r="V602" s="24"/>
      <c r="W602" s="25"/>
      <c r="X602" s="25"/>
      <c r="Y602" s="25"/>
      <c r="Z602" s="25"/>
      <c r="AA602" s="25"/>
      <c r="AB602" s="25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1"/>
      <c r="N603" s="22"/>
      <c r="O603" s="22"/>
      <c r="U603" s="20"/>
      <c r="V603" s="21"/>
      <c r="W603" s="22"/>
      <c r="X603" s="22"/>
      <c r="Y603" s="22"/>
      <c r="Z603" s="22"/>
      <c r="AA603" s="22"/>
      <c r="AB603" s="22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5"/>
      <c r="O604" s="25"/>
      <c r="U604" s="23"/>
      <c r="V604" s="24"/>
      <c r="W604" s="25"/>
      <c r="X604" s="25"/>
      <c r="Y604" s="25"/>
      <c r="Z604" s="25"/>
      <c r="AA604" s="25"/>
      <c r="AB604" s="25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1"/>
      <c r="N605" s="22"/>
      <c r="O605" s="22"/>
      <c r="U605" s="20"/>
      <c r="V605" s="21"/>
      <c r="W605" s="22"/>
      <c r="X605" s="22"/>
      <c r="Y605" s="22"/>
      <c r="Z605" s="22"/>
      <c r="AA605" s="22"/>
      <c r="AB605" s="22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5"/>
      <c r="O606" s="25"/>
      <c r="U606" s="23"/>
      <c r="V606" s="24"/>
      <c r="W606" s="25"/>
      <c r="X606" s="25"/>
      <c r="Y606" s="25"/>
      <c r="Z606" s="25"/>
      <c r="AA606" s="25"/>
      <c r="AB606" s="25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1"/>
      <c r="N607" s="22"/>
      <c r="O607" s="22"/>
      <c r="U607" s="20"/>
      <c r="V607" s="21"/>
      <c r="W607" s="22"/>
      <c r="X607" s="22"/>
      <c r="Y607" s="22"/>
      <c r="Z607" s="22"/>
      <c r="AA607" s="22"/>
      <c r="AB607" s="22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5"/>
      <c r="O608" s="25"/>
      <c r="U608" s="23"/>
      <c r="V608" s="24"/>
      <c r="W608" s="25"/>
      <c r="X608" s="25"/>
      <c r="Y608" s="25"/>
      <c r="Z608" s="25"/>
      <c r="AA608" s="25"/>
      <c r="AB608" s="25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1"/>
      <c r="N609" s="22"/>
      <c r="O609" s="22"/>
      <c r="U609" s="20"/>
      <c r="V609" s="21"/>
      <c r="W609" s="22"/>
      <c r="X609" s="22"/>
      <c r="Y609" s="22"/>
      <c r="Z609" s="22"/>
      <c r="AA609" s="22"/>
      <c r="AB609" s="22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5"/>
      <c r="O610" s="25"/>
      <c r="U610" s="23"/>
      <c r="V610" s="24"/>
      <c r="W610" s="25"/>
      <c r="X610" s="25"/>
      <c r="Y610" s="25"/>
      <c r="Z610" s="25"/>
      <c r="AA610" s="25"/>
      <c r="AB610" s="25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1"/>
      <c r="N611" s="22"/>
      <c r="O611" s="22"/>
      <c r="U611" s="20"/>
      <c r="V611" s="21"/>
      <c r="W611" s="22"/>
      <c r="X611" s="22"/>
      <c r="Y611" s="22"/>
      <c r="Z611" s="22"/>
      <c r="AA611" s="22"/>
      <c r="AB611" s="22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5"/>
      <c r="O612" s="25"/>
      <c r="U612" s="23"/>
      <c r="V612" s="24"/>
      <c r="W612" s="25"/>
      <c r="X612" s="25"/>
      <c r="Y612" s="25"/>
      <c r="Z612" s="25"/>
      <c r="AA612" s="25"/>
      <c r="AB612" s="25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1"/>
      <c r="N613" s="22"/>
      <c r="O613" s="22"/>
      <c r="U613" s="20"/>
      <c r="V613" s="21"/>
      <c r="W613" s="22"/>
      <c r="X613" s="22"/>
      <c r="Y613" s="22"/>
      <c r="Z613" s="22"/>
      <c r="AA613" s="22"/>
      <c r="AB613" s="22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5"/>
      <c r="O614" s="25"/>
      <c r="U614" s="23"/>
      <c r="V614" s="24"/>
      <c r="W614" s="25"/>
      <c r="X614" s="25"/>
      <c r="Y614" s="25"/>
      <c r="Z614" s="25"/>
      <c r="AA614" s="25"/>
      <c r="AB614" s="25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1"/>
      <c r="N615" s="22"/>
      <c r="O615" s="22"/>
      <c r="U615" s="20"/>
      <c r="V615" s="21"/>
      <c r="W615" s="22"/>
      <c r="X615" s="22"/>
      <c r="Y615" s="22"/>
      <c r="Z615" s="22"/>
      <c r="AA615" s="22"/>
      <c r="AB615" s="22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5"/>
      <c r="O616" s="25"/>
      <c r="U616" s="23"/>
      <c r="V616" s="24"/>
      <c r="W616" s="25"/>
      <c r="X616" s="25"/>
      <c r="Y616" s="25"/>
      <c r="Z616" s="25"/>
      <c r="AA616" s="25"/>
      <c r="AB616" s="25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1"/>
      <c r="N617" s="22"/>
      <c r="O617" s="22"/>
      <c r="U617" s="20"/>
      <c r="V617" s="21"/>
      <c r="W617" s="22"/>
      <c r="X617" s="22"/>
      <c r="Y617" s="22"/>
      <c r="Z617" s="22"/>
      <c r="AA617" s="22"/>
      <c r="AB617" s="22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5"/>
      <c r="O618" s="25"/>
      <c r="U618" s="23"/>
      <c r="V618" s="24"/>
      <c r="W618" s="25"/>
      <c r="X618" s="25"/>
      <c r="Y618" s="25"/>
      <c r="Z618" s="25"/>
      <c r="AA618" s="25"/>
      <c r="AB618" s="25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1"/>
      <c r="N619" s="22"/>
      <c r="O619" s="22"/>
      <c r="U619" s="20"/>
      <c r="V619" s="21"/>
      <c r="W619" s="22"/>
      <c r="X619" s="22"/>
      <c r="Y619" s="22"/>
      <c r="Z619" s="22"/>
      <c r="AA619" s="22"/>
      <c r="AB619" s="22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5"/>
      <c r="O620" s="25"/>
      <c r="U620" s="23"/>
      <c r="V620" s="24"/>
      <c r="W620" s="25"/>
      <c r="X620" s="25"/>
      <c r="Y620" s="25"/>
      <c r="Z620" s="25"/>
      <c r="AA620" s="25"/>
      <c r="AB620" s="25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1"/>
      <c r="N621" s="22"/>
      <c r="O621" s="22"/>
      <c r="U621" s="20"/>
      <c r="V621" s="21"/>
      <c r="W621" s="22"/>
      <c r="X621" s="22"/>
      <c r="Y621" s="22"/>
      <c r="Z621" s="22"/>
      <c r="AA621" s="22"/>
      <c r="AB621" s="22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5"/>
      <c r="O622" s="25"/>
      <c r="U622" s="23"/>
      <c r="V622" s="24"/>
      <c r="W622" s="25"/>
      <c r="X622" s="25"/>
      <c r="Y622" s="25"/>
      <c r="Z622" s="25"/>
      <c r="AA622" s="25"/>
      <c r="AB622" s="25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1"/>
      <c r="N623" s="22"/>
      <c r="O623" s="22"/>
      <c r="U623" s="20"/>
      <c r="V623" s="21"/>
      <c r="W623" s="22"/>
      <c r="X623" s="22"/>
      <c r="Y623" s="22"/>
      <c r="Z623" s="22"/>
      <c r="AA623" s="22"/>
      <c r="AB623" s="22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5"/>
      <c r="O624" s="25"/>
      <c r="U624" s="23"/>
      <c r="V624" s="24"/>
      <c r="W624" s="25"/>
      <c r="X624" s="25"/>
      <c r="Y624" s="25"/>
      <c r="Z624" s="25"/>
      <c r="AA624" s="25"/>
      <c r="AB624" s="25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1"/>
      <c r="N625" s="22"/>
      <c r="O625" s="22"/>
      <c r="U625" s="20"/>
      <c r="V625" s="21"/>
      <c r="W625" s="22"/>
      <c r="X625" s="22"/>
      <c r="Y625" s="22"/>
      <c r="Z625" s="22"/>
      <c r="AA625" s="22"/>
      <c r="AB625" s="22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5"/>
      <c r="O626" s="25"/>
      <c r="U626" s="23"/>
      <c r="V626" s="24"/>
      <c r="W626" s="25"/>
      <c r="X626" s="25"/>
      <c r="Y626" s="25"/>
      <c r="Z626" s="25"/>
      <c r="AA626" s="25"/>
      <c r="AB626" s="25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1"/>
      <c r="N627" s="22"/>
      <c r="O627" s="22"/>
      <c r="U627" s="20"/>
      <c r="V627" s="21"/>
      <c r="W627" s="22"/>
      <c r="X627" s="22"/>
      <c r="Y627" s="22"/>
      <c r="Z627" s="22"/>
      <c r="AA627" s="22"/>
      <c r="AB627" s="22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5"/>
      <c r="O628" s="25"/>
      <c r="U628" s="23"/>
      <c r="V628" s="24"/>
      <c r="W628" s="25"/>
      <c r="X628" s="25"/>
      <c r="Y628" s="25"/>
      <c r="Z628" s="25"/>
      <c r="AA628" s="25"/>
      <c r="AB628" s="25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1"/>
      <c r="N629" s="22"/>
      <c r="O629" s="22"/>
      <c r="U629" s="20"/>
      <c r="V629" s="21"/>
      <c r="W629" s="22"/>
      <c r="X629" s="22"/>
      <c r="Y629" s="22"/>
      <c r="Z629" s="22"/>
      <c r="AA629" s="22"/>
      <c r="AB629" s="22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5"/>
      <c r="O630" s="25"/>
      <c r="U630" s="23"/>
      <c r="V630" s="24"/>
      <c r="W630" s="25"/>
      <c r="X630" s="25"/>
      <c r="Y630" s="25"/>
      <c r="Z630" s="25"/>
      <c r="AA630" s="25"/>
      <c r="AB630" s="25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1"/>
      <c r="N631" s="22"/>
      <c r="O631" s="22"/>
      <c r="U631" s="20"/>
      <c r="V631" s="21"/>
      <c r="W631" s="22"/>
      <c r="X631" s="22"/>
      <c r="Y631" s="22"/>
      <c r="Z631" s="22"/>
      <c r="AA631" s="22"/>
      <c r="AB631" s="22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5"/>
      <c r="O632" s="25"/>
      <c r="U632" s="23"/>
      <c r="V632" s="24"/>
      <c r="W632" s="25"/>
      <c r="X632" s="25"/>
      <c r="Y632" s="25"/>
      <c r="Z632" s="25"/>
      <c r="AA632" s="25"/>
      <c r="AB632" s="25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1"/>
      <c r="N633" s="22"/>
      <c r="O633" s="22"/>
      <c r="U633" s="20"/>
      <c r="V633" s="21"/>
      <c r="W633" s="22"/>
      <c r="X633" s="22"/>
      <c r="Y633" s="22"/>
      <c r="Z633" s="22"/>
      <c r="AA633" s="22"/>
      <c r="AB633" s="22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5"/>
      <c r="O634" s="25"/>
      <c r="U634" s="23"/>
      <c r="V634" s="24"/>
      <c r="W634" s="25"/>
      <c r="X634" s="25"/>
      <c r="Y634" s="25"/>
      <c r="Z634" s="25"/>
      <c r="AA634" s="25"/>
      <c r="AB634" s="25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1"/>
      <c r="N635" s="22"/>
      <c r="O635" s="22"/>
      <c r="U635" s="20"/>
      <c r="V635" s="21"/>
      <c r="W635" s="22"/>
      <c r="X635" s="22"/>
      <c r="Y635" s="22"/>
      <c r="Z635" s="22"/>
      <c r="AA635" s="22"/>
      <c r="AB635" s="22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5"/>
      <c r="O636" s="25"/>
      <c r="U636" s="23"/>
      <c r="V636" s="24"/>
      <c r="W636" s="25"/>
      <c r="X636" s="25"/>
      <c r="Y636" s="25"/>
      <c r="Z636" s="25"/>
      <c r="AA636" s="25"/>
      <c r="AB636" s="25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1"/>
      <c r="N637" s="22"/>
      <c r="O637" s="22"/>
      <c r="U637" s="20"/>
      <c r="V637" s="21"/>
      <c r="W637" s="22"/>
      <c r="X637" s="22"/>
      <c r="Y637" s="22"/>
      <c r="Z637" s="22"/>
      <c r="AA637" s="22"/>
      <c r="AB637" s="22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5"/>
      <c r="O638" s="25"/>
      <c r="U638" s="23"/>
      <c r="V638" s="24"/>
      <c r="W638" s="25"/>
      <c r="X638" s="25"/>
      <c r="Y638" s="25"/>
      <c r="Z638" s="25"/>
      <c r="AA638" s="25"/>
      <c r="AB638" s="25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1"/>
      <c r="N639" s="22"/>
      <c r="O639" s="22"/>
      <c r="U639" s="20"/>
      <c r="V639" s="21"/>
      <c r="W639" s="22"/>
      <c r="X639" s="22"/>
      <c r="Y639" s="22"/>
      <c r="Z639" s="22"/>
      <c r="AA639" s="22"/>
      <c r="AB639" s="22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5"/>
      <c r="O640" s="25"/>
      <c r="U640" s="23"/>
      <c r="V640" s="24"/>
      <c r="W640" s="25"/>
      <c r="X640" s="25"/>
      <c r="Y640" s="25"/>
      <c r="Z640" s="25"/>
      <c r="AA640" s="25"/>
      <c r="AB640" s="25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1"/>
      <c r="N641" s="22"/>
      <c r="O641" s="22"/>
      <c r="U641" s="20"/>
      <c r="V641" s="21"/>
      <c r="W641" s="22"/>
      <c r="X641" s="22"/>
      <c r="Y641" s="22"/>
      <c r="Z641" s="22"/>
      <c r="AA641" s="22"/>
      <c r="AB641" s="22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5"/>
      <c r="O642" s="25"/>
      <c r="U642" s="23"/>
      <c r="V642" s="24"/>
      <c r="W642" s="25"/>
      <c r="X642" s="25"/>
      <c r="Y642" s="25"/>
      <c r="Z642" s="25"/>
      <c r="AA642" s="25"/>
      <c r="AB642" s="25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1"/>
      <c r="N643" s="22"/>
      <c r="O643" s="22"/>
      <c r="U643" s="20"/>
      <c r="V643" s="21"/>
      <c r="W643" s="22"/>
      <c r="X643" s="22"/>
      <c r="Y643" s="22"/>
      <c r="Z643" s="22"/>
      <c r="AA643" s="22"/>
      <c r="AB643" s="22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5"/>
      <c r="O644" s="25"/>
      <c r="U644" s="23"/>
      <c r="V644" s="24"/>
      <c r="W644" s="25"/>
      <c r="X644" s="25"/>
      <c r="Y644" s="25"/>
      <c r="Z644" s="25"/>
      <c r="AA644" s="25"/>
      <c r="AB644" s="25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1"/>
      <c r="N645" s="22"/>
      <c r="O645" s="22"/>
      <c r="U645" s="20"/>
      <c r="V645" s="21"/>
      <c r="W645" s="22"/>
      <c r="X645" s="22"/>
      <c r="Y645" s="22"/>
      <c r="Z645" s="22"/>
      <c r="AA645" s="22"/>
      <c r="AB645" s="22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5"/>
      <c r="O646" s="25"/>
      <c r="U646" s="23"/>
      <c r="V646" s="24"/>
      <c r="W646" s="25"/>
      <c r="X646" s="25"/>
      <c r="Y646" s="25"/>
      <c r="Z646" s="25"/>
      <c r="AA646" s="25"/>
      <c r="AB646" s="25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1"/>
      <c r="N647" s="22"/>
      <c r="O647" s="22"/>
      <c r="U647" s="20"/>
      <c r="V647" s="21"/>
      <c r="W647" s="22"/>
      <c r="X647" s="22"/>
      <c r="Y647" s="22"/>
      <c r="Z647" s="22"/>
      <c r="AA647" s="22"/>
      <c r="AB647" s="22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5"/>
      <c r="O648" s="25"/>
      <c r="U648" s="23"/>
      <c r="V648" s="24"/>
      <c r="W648" s="25"/>
      <c r="X648" s="25"/>
      <c r="Y648" s="25"/>
      <c r="Z648" s="25"/>
      <c r="AA648" s="25"/>
      <c r="AB648" s="25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1"/>
      <c r="N649" s="22"/>
      <c r="O649" s="22"/>
      <c r="U649" s="20"/>
      <c r="V649" s="21"/>
      <c r="W649" s="22"/>
      <c r="X649" s="22"/>
      <c r="Y649" s="22"/>
      <c r="Z649" s="22"/>
      <c r="AA649" s="22"/>
      <c r="AB649" s="22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5"/>
      <c r="O650" s="25"/>
      <c r="U650" s="23"/>
      <c r="V650" s="24"/>
      <c r="W650" s="25"/>
      <c r="X650" s="25"/>
      <c r="Y650" s="25"/>
      <c r="Z650" s="25"/>
      <c r="AA650" s="25"/>
      <c r="AB650" s="25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1"/>
      <c r="N651" s="22"/>
      <c r="O651" s="22"/>
      <c r="U651" s="20"/>
      <c r="V651" s="21"/>
      <c r="W651" s="22"/>
      <c r="X651" s="22"/>
      <c r="Y651" s="22"/>
      <c r="Z651" s="22"/>
      <c r="AA651" s="22"/>
      <c r="AB651" s="22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5"/>
      <c r="O652" s="25"/>
      <c r="U652" s="23"/>
      <c r="V652" s="24"/>
      <c r="W652" s="25"/>
      <c r="X652" s="25"/>
      <c r="Y652" s="25"/>
      <c r="Z652" s="25"/>
      <c r="AA652" s="25"/>
      <c r="AB652" s="25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1"/>
      <c r="N653" s="22"/>
      <c r="O653" s="22"/>
      <c r="U653" s="20"/>
      <c r="V653" s="21"/>
      <c r="W653" s="22"/>
      <c r="X653" s="22"/>
      <c r="Y653" s="22"/>
      <c r="Z653" s="22"/>
      <c r="AA653" s="22"/>
      <c r="AB653" s="22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5"/>
      <c r="O654" s="25"/>
      <c r="U654" s="23"/>
      <c r="V654" s="24"/>
      <c r="W654" s="25"/>
      <c r="X654" s="25"/>
      <c r="Y654" s="25"/>
      <c r="Z654" s="25"/>
      <c r="AA654" s="25"/>
      <c r="AB654" s="25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1"/>
      <c r="N655" s="22"/>
      <c r="O655" s="22"/>
      <c r="U655" s="20"/>
      <c r="V655" s="21"/>
      <c r="W655" s="22"/>
      <c r="X655" s="22"/>
      <c r="Y655" s="22"/>
      <c r="Z655" s="22"/>
      <c r="AA655" s="22"/>
      <c r="AB655" s="22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5"/>
      <c r="O656" s="25"/>
      <c r="U656" s="23"/>
      <c r="V656" s="24"/>
      <c r="W656" s="25"/>
      <c r="X656" s="25"/>
      <c r="Y656" s="25"/>
      <c r="Z656" s="25"/>
      <c r="AA656" s="25"/>
      <c r="AB656" s="25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1"/>
      <c r="N657" s="22"/>
      <c r="O657" s="22"/>
      <c r="U657" s="20"/>
      <c r="V657" s="21"/>
      <c r="W657" s="22"/>
      <c r="X657" s="22"/>
      <c r="Y657" s="22"/>
      <c r="Z657" s="22"/>
      <c r="AA657" s="22"/>
      <c r="AB657" s="22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5"/>
      <c r="O658" s="25"/>
      <c r="U658" s="23"/>
      <c r="V658" s="24"/>
      <c r="W658" s="25"/>
      <c r="X658" s="25"/>
      <c r="Y658" s="25"/>
      <c r="Z658" s="25"/>
      <c r="AA658" s="25"/>
      <c r="AB658" s="25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1"/>
      <c r="N659" s="22"/>
      <c r="O659" s="22"/>
      <c r="U659" s="20"/>
      <c r="V659" s="21"/>
      <c r="W659" s="22"/>
      <c r="X659" s="22"/>
      <c r="Y659" s="22"/>
      <c r="Z659" s="22"/>
      <c r="AA659" s="22"/>
      <c r="AB659" s="22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5"/>
      <c r="O660" s="25"/>
      <c r="U660" s="23"/>
      <c r="V660" s="24"/>
      <c r="W660" s="25"/>
      <c r="X660" s="25"/>
      <c r="Y660" s="25"/>
      <c r="Z660" s="25"/>
      <c r="AA660" s="25"/>
      <c r="AB660" s="25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1"/>
      <c r="N661" s="22"/>
      <c r="O661" s="22"/>
      <c r="U661" s="20"/>
      <c r="V661" s="21"/>
      <c r="W661" s="22"/>
      <c r="X661" s="22"/>
      <c r="Y661" s="22"/>
      <c r="Z661" s="22"/>
      <c r="AA661" s="22"/>
      <c r="AB661" s="22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5"/>
      <c r="O662" s="25"/>
      <c r="U662" s="23"/>
      <c r="V662" s="24"/>
      <c r="W662" s="25"/>
      <c r="X662" s="25"/>
      <c r="Y662" s="25"/>
      <c r="Z662" s="25"/>
      <c r="AA662" s="25"/>
      <c r="AB662" s="25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1"/>
      <c r="N663" s="22"/>
      <c r="O663" s="22"/>
      <c r="U663" s="20"/>
      <c r="V663" s="21"/>
      <c r="W663" s="22"/>
      <c r="X663" s="22"/>
      <c r="Y663" s="22"/>
      <c r="Z663" s="22"/>
      <c r="AA663" s="22"/>
      <c r="AB663" s="22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5"/>
      <c r="O664" s="25"/>
      <c r="U664" s="23"/>
      <c r="V664" s="24"/>
      <c r="W664" s="25"/>
      <c r="X664" s="25"/>
      <c r="Y664" s="25"/>
      <c r="Z664" s="25"/>
      <c r="AA664" s="25"/>
      <c r="AB664" s="25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1"/>
      <c r="N665" s="22"/>
      <c r="O665" s="22"/>
      <c r="U665" s="20"/>
      <c r="V665" s="21"/>
      <c r="W665" s="22"/>
      <c r="X665" s="22"/>
      <c r="Y665" s="22"/>
      <c r="Z665" s="22"/>
      <c r="AA665" s="22"/>
      <c r="AB665" s="22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5"/>
      <c r="O666" s="25"/>
      <c r="U666" s="23"/>
      <c r="V666" s="24"/>
      <c r="W666" s="25"/>
      <c r="X666" s="25"/>
      <c r="Y666" s="25"/>
      <c r="Z666" s="25"/>
      <c r="AA666" s="25"/>
      <c r="AB666" s="25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1"/>
      <c r="N667" s="22"/>
      <c r="O667" s="22"/>
      <c r="U667" s="20"/>
      <c r="V667" s="21"/>
      <c r="W667" s="22"/>
      <c r="X667" s="22"/>
      <c r="Y667" s="22"/>
      <c r="Z667" s="22"/>
      <c r="AA667" s="22"/>
      <c r="AB667" s="22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5"/>
      <c r="O668" s="25"/>
      <c r="U668" s="23"/>
      <c r="V668" s="24"/>
      <c r="W668" s="25"/>
      <c r="X668" s="25"/>
      <c r="Y668" s="25"/>
      <c r="Z668" s="25"/>
      <c r="AA668" s="25"/>
      <c r="AB668" s="25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1"/>
      <c r="N669" s="22"/>
      <c r="O669" s="22"/>
      <c r="U669" s="20"/>
      <c r="V669" s="21"/>
      <c r="W669" s="22"/>
      <c r="X669" s="22"/>
      <c r="Y669" s="22"/>
      <c r="Z669" s="22"/>
      <c r="AA669" s="22"/>
      <c r="AB669" s="22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5"/>
      <c r="O670" s="25"/>
      <c r="U670" s="23"/>
      <c r="V670" s="24"/>
      <c r="W670" s="25"/>
      <c r="X670" s="25"/>
      <c r="Y670" s="25"/>
      <c r="Z670" s="25"/>
      <c r="AA670" s="25"/>
      <c r="AB670" s="25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1"/>
      <c r="N671" s="22"/>
      <c r="O671" s="22"/>
      <c r="U671" s="20"/>
      <c r="V671" s="21"/>
      <c r="W671" s="22"/>
      <c r="X671" s="22"/>
      <c r="Y671" s="22"/>
      <c r="Z671" s="22"/>
      <c r="AA671" s="22"/>
      <c r="AB671" s="22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5"/>
      <c r="O672" s="25"/>
      <c r="U672" s="23"/>
      <c r="V672" s="24"/>
      <c r="W672" s="25"/>
      <c r="X672" s="25"/>
      <c r="Y672" s="25"/>
      <c r="Z672" s="25"/>
      <c r="AA672" s="25"/>
      <c r="AB672" s="25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1"/>
      <c r="N673" s="22"/>
      <c r="O673" s="22"/>
      <c r="U673" s="20"/>
      <c r="V673" s="21"/>
      <c r="W673" s="22"/>
      <c r="X673" s="22"/>
      <c r="Y673" s="22"/>
      <c r="Z673" s="22"/>
      <c r="AA673" s="22"/>
      <c r="AB673" s="22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5"/>
      <c r="O674" s="25"/>
      <c r="U674" s="23"/>
      <c r="V674" s="24"/>
      <c r="W674" s="25"/>
      <c r="X674" s="25"/>
      <c r="Y674" s="25"/>
      <c r="Z674" s="25"/>
      <c r="AA674" s="25"/>
      <c r="AB674" s="25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1"/>
      <c r="N675" s="22"/>
      <c r="O675" s="22"/>
      <c r="U675" s="20"/>
      <c r="V675" s="21"/>
      <c r="W675" s="22"/>
      <c r="X675" s="22"/>
      <c r="Y675" s="22"/>
      <c r="Z675" s="22"/>
      <c r="AA675" s="22"/>
      <c r="AB675" s="22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5"/>
      <c r="O676" s="25"/>
      <c r="U676" s="23"/>
      <c r="V676" s="24"/>
      <c r="W676" s="25"/>
      <c r="X676" s="25"/>
      <c r="Y676" s="25"/>
      <c r="Z676" s="25"/>
      <c r="AA676" s="25"/>
      <c r="AB676" s="25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1"/>
      <c r="N677" s="22"/>
      <c r="O677" s="22"/>
      <c r="U677" s="20"/>
      <c r="V677" s="21"/>
      <c r="W677" s="22"/>
      <c r="X677" s="22"/>
      <c r="Y677" s="22"/>
      <c r="Z677" s="22"/>
      <c r="AA677" s="22"/>
      <c r="AB677" s="22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5"/>
      <c r="O678" s="25"/>
      <c r="U678" s="23"/>
      <c r="V678" s="24"/>
      <c r="W678" s="25"/>
      <c r="X678" s="25"/>
      <c r="Y678" s="25"/>
      <c r="Z678" s="25"/>
      <c r="AA678" s="25"/>
      <c r="AB678" s="25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1"/>
      <c r="N679" s="22"/>
      <c r="O679" s="22"/>
      <c r="U679" s="20"/>
      <c r="V679" s="21"/>
      <c r="W679" s="22"/>
      <c r="X679" s="22"/>
      <c r="Y679" s="22"/>
      <c r="Z679" s="22"/>
      <c r="AA679" s="22"/>
      <c r="AB679" s="22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5"/>
      <c r="O680" s="25"/>
      <c r="U680" s="23"/>
      <c r="V680" s="24"/>
      <c r="W680" s="25"/>
      <c r="X680" s="25"/>
      <c r="Y680" s="25"/>
      <c r="Z680" s="25"/>
      <c r="AA680" s="25"/>
      <c r="AB680" s="25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1"/>
      <c r="N681" s="22"/>
      <c r="O681" s="22"/>
      <c r="U681" s="20"/>
      <c r="V681" s="21"/>
      <c r="W681" s="22"/>
      <c r="X681" s="22"/>
      <c r="Y681" s="22"/>
      <c r="Z681" s="22"/>
      <c r="AA681" s="22"/>
      <c r="AB681" s="22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5"/>
      <c r="O682" s="25"/>
      <c r="U682" s="23"/>
      <c r="V682" s="24"/>
      <c r="W682" s="25"/>
      <c r="X682" s="25"/>
      <c r="Y682" s="25"/>
      <c r="Z682" s="25"/>
      <c r="AA682" s="25"/>
      <c r="AB682" s="25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1"/>
      <c r="N683" s="22"/>
      <c r="O683" s="22"/>
      <c r="U683" s="20"/>
      <c r="V683" s="21"/>
      <c r="W683" s="22"/>
      <c r="X683" s="22"/>
      <c r="Y683" s="22"/>
      <c r="Z683" s="22"/>
      <c r="AA683" s="22"/>
      <c r="AB683" s="22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5"/>
      <c r="O684" s="25"/>
      <c r="U684" s="23"/>
      <c r="V684" s="24"/>
      <c r="W684" s="25"/>
      <c r="X684" s="25"/>
      <c r="Y684" s="25"/>
      <c r="Z684" s="25"/>
      <c r="AA684" s="25"/>
      <c r="AB684" s="25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1"/>
      <c r="N685" s="22"/>
      <c r="O685" s="22"/>
      <c r="U685" s="20"/>
      <c r="V685" s="21"/>
      <c r="W685" s="22"/>
      <c r="X685" s="22"/>
      <c r="Y685" s="22"/>
      <c r="Z685" s="22"/>
      <c r="AA685" s="22"/>
      <c r="AB685" s="22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5"/>
      <c r="O686" s="25"/>
      <c r="U686" s="23"/>
      <c r="V686" s="24"/>
      <c r="W686" s="25"/>
      <c r="X686" s="25"/>
      <c r="Y686" s="25"/>
      <c r="Z686" s="25"/>
      <c r="AA686" s="25"/>
      <c r="AB686" s="25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1"/>
      <c r="N687" s="22"/>
      <c r="O687" s="22"/>
      <c r="U687" s="20"/>
      <c r="V687" s="21"/>
      <c r="W687" s="22"/>
      <c r="X687" s="22"/>
      <c r="Y687" s="22"/>
      <c r="Z687" s="22"/>
      <c r="AA687" s="22"/>
      <c r="AB687" s="22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5"/>
      <c r="O688" s="25"/>
      <c r="U688" s="23"/>
      <c r="V688" s="24"/>
      <c r="W688" s="25"/>
      <c r="X688" s="25"/>
      <c r="Y688" s="25"/>
      <c r="Z688" s="25"/>
      <c r="AA688" s="25"/>
      <c r="AB688" s="25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1"/>
      <c r="N689" s="22"/>
      <c r="O689" s="22"/>
      <c r="U689" s="20"/>
      <c r="V689" s="21"/>
      <c r="W689" s="22"/>
      <c r="X689" s="22"/>
      <c r="Y689" s="22"/>
      <c r="Z689" s="22"/>
      <c r="AA689" s="22"/>
      <c r="AB689" s="22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5"/>
      <c r="O690" s="25"/>
      <c r="U690" s="23"/>
      <c r="V690" s="24"/>
      <c r="W690" s="25"/>
      <c r="X690" s="25"/>
      <c r="Y690" s="25"/>
      <c r="Z690" s="25"/>
      <c r="AA690" s="25"/>
      <c r="AB690" s="25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1"/>
      <c r="N691" s="22"/>
      <c r="O691" s="22"/>
      <c r="U691" s="20"/>
      <c r="V691" s="21"/>
      <c r="W691" s="22"/>
      <c r="X691" s="22"/>
      <c r="Y691" s="22"/>
      <c r="Z691" s="22"/>
      <c r="AA691" s="22"/>
      <c r="AB691" s="22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5"/>
      <c r="O692" s="25"/>
      <c r="U692" s="23"/>
      <c r="V692" s="24"/>
      <c r="W692" s="25"/>
      <c r="X692" s="25"/>
      <c r="Y692" s="25"/>
      <c r="Z692" s="25"/>
      <c r="AA692" s="25"/>
      <c r="AB692" s="25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1"/>
      <c r="N693" s="22"/>
      <c r="O693" s="22"/>
      <c r="U693" s="20"/>
      <c r="V693" s="21"/>
      <c r="W693" s="22"/>
      <c r="X693" s="22"/>
      <c r="Y693" s="22"/>
      <c r="Z693" s="22"/>
      <c r="AA693" s="22"/>
      <c r="AB693" s="22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5"/>
      <c r="O694" s="25"/>
      <c r="U694" s="23"/>
      <c r="V694" s="24"/>
      <c r="W694" s="25"/>
      <c r="X694" s="25"/>
      <c r="Y694" s="25"/>
      <c r="Z694" s="25"/>
      <c r="AA694" s="25"/>
      <c r="AB694" s="25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1"/>
      <c r="N695" s="22"/>
      <c r="O695" s="22"/>
      <c r="U695" s="20"/>
      <c r="V695" s="21"/>
      <c r="W695" s="22"/>
      <c r="X695" s="22"/>
      <c r="Y695" s="22"/>
      <c r="Z695" s="22"/>
      <c r="AA695" s="22"/>
      <c r="AB695" s="22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5"/>
      <c r="O696" s="25"/>
      <c r="U696" s="23"/>
      <c r="V696" s="24"/>
      <c r="W696" s="25"/>
      <c r="X696" s="25"/>
      <c r="Y696" s="25"/>
      <c r="Z696" s="25"/>
      <c r="AA696" s="25"/>
      <c r="AB696" s="25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1"/>
      <c r="N697" s="22"/>
      <c r="O697" s="22"/>
      <c r="U697" s="20"/>
      <c r="V697" s="21"/>
      <c r="W697" s="22"/>
      <c r="X697" s="22"/>
      <c r="Y697" s="22"/>
      <c r="Z697" s="22"/>
      <c r="AA697" s="22"/>
      <c r="AB697" s="22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5"/>
      <c r="O698" s="25"/>
      <c r="U698" s="23"/>
      <c r="V698" s="24"/>
      <c r="W698" s="25"/>
      <c r="X698" s="25"/>
      <c r="Y698" s="25"/>
      <c r="Z698" s="25"/>
      <c r="AA698" s="25"/>
      <c r="AB698" s="25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1"/>
      <c r="N699" s="22"/>
      <c r="O699" s="22"/>
      <c r="U699" s="20"/>
      <c r="V699" s="21"/>
      <c r="W699" s="22"/>
      <c r="X699" s="22"/>
      <c r="Y699" s="22"/>
      <c r="Z699" s="22"/>
      <c r="AA699" s="22"/>
      <c r="AB699" s="22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5"/>
      <c r="O700" s="25"/>
      <c r="U700" s="23"/>
      <c r="V700" s="24"/>
      <c r="W700" s="25"/>
      <c r="X700" s="25"/>
      <c r="Y700" s="25"/>
      <c r="Z700" s="25"/>
      <c r="AA700" s="25"/>
      <c r="AB700" s="25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1"/>
      <c r="N701" s="22"/>
      <c r="O701" s="22"/>
      <c r="U701" s="20"/>
      <c r="V701" s="21"/>
      <c r="W701" s="22"/>
      <c r="X701" s="22"/>
      <c r="Y701" s="22"/>
      <c r="Z701" s="22"/>
      <c r="AA701" s="22"/>
      <c r="AB701" s="22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5"/>
      <c r="O702" s="25"/>
      <c r="U702" s="23"/>
      <c r="V702" s="24"/>
      <c r="W702" s="25"/>
      <c r="X702" s="25"/>
      <c r="Y702" s="25"/>
      <c r="Z702" s="25"/>
      <c r="AA702" s="25"/>
      <c r="AB702" s="25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1"/>
      <c r="N703" s="22"/>
      <c r="O703" s="22"/>
      <c r="U703" s="20"/>
      <c r="V703" s="21"/>
      <c r="W703" s="22"/>
      <c r="X703" s="22"/>
      <c r="Y703" s="22"/>
      <c r="Z703" s="22"/>
      <c r="AA703" s="22"/>
      <c r="AB703" s="22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5"/>
      <c r="O704" s="25"/>
      <c r="U704" s="23"/>
      <c r="V704" s="24"/>
      <c r="W704" s="25"/>
      <c r="X704" s="25"/>
      <c r="Y704" s="25"/>
      <c r="Z704" s="25"/>
      <c r="AA704" s="25"/>
      <c r="AB704" s="25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1"/>
      <c r="N705" s="22"/>
      <c r="O705" s="22"/>
      <c r="U705" s="20"/>
      <c r="V705" s="21"/>
      <c r="W705" s="22"/>
      <c r="X705" s="22"/>
      <c r="Y705" s="22"/>
      <c r="Z705" s="22"/>
      <c r="AA705" s="22"/>
      <c r="AB705" s="22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5"/>
      <c r="O706" s="25"/>
      <c r="U706" s="23"/>
      <c r="V706" s="24"/>
      <c r="W706" s="25"/>
      <c r="X706" s="25"/>
      <c r="Y706" s="25"/>
      <c r="Z706" s="25"/>
      <c r="AA706" s="25"/>
      <c r="AB706" s="25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1"/>
      <c r="N707" s="22"/>
      <c r="O707" s="22"/>
      <c r="U707" s="20"/>
      <c r="V707" s="21"/>
      <c r="W707" s="22"/>
      <c r="X707" s="22"/>
      <c r="Y707" s="22"/>
      <c r="Z707" s="22"/>
      <c r="AA707" s="22"/>
      <c r="AB707" s="22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5"/>
      <c r="O708" s="25"/>
      <c r="U708" s="23"/>
      <c r="V708" s="24"/>
      <c r="W708" s="25"/>
      <c r="X708" s="25"/>
      <c r="Y708" s="25"/>
      <c r="Z708" s="25"/>
      <c r="AA708" s="25"/>
      <c r="AB708" s="25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1"/>
      <c r="N709" s="22"/>
      <c r="O709" s="22"/>
      <c r="U709" s="20"/>
      <c r="V709" s="21"/>
      <c r="W709" s="22"/>
      <c r="X709" s="22"/>
      <c r="Y709" s="22"/>
      <c r="Z709" s="22"/>
      <c r="AA709" s="22"/>
      <c r="AB709" s="22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5"/>
      <c r="O710" s="25"/>
      <c r="U710" s="23"/>
      <c r="V710" s="24"/>
      <c r="W710" s="25"/>
      <c r="X710" s="25"/>
      <c r="Y710" s="25"/>
      <c r="Z710" s="25"/>
      <c r="AA710" s="25"/>
      <c r="AB710" s="25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1"/>
      <c r="N711" s="22"/>
      <c r="O711" s="22"/>
      <c r="U711" s="20"/>
      <c r="V711" s="21"/>
      <c r="W711" s="22"/>
      <c r="X711" s="22"/>
      <c r="Y711" s="22"/>
      <c r="Z711" s="22"/>
      <c r="AA711" s="22"/>
      <c r="AB711" s="22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5"/>
      <c r="O712" s="25"/>
      <c r="U712" s="23"/>
      <c r="V712" s="24"/>
      <c r="W712" s="25"/>
      <c r="X712" s="25"/>
      <c r="Y712" s="25"/>
      <c r="Z712" s="25"/>
      <c r="AA712" s="25"/>
      <c r="AB712" s="25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1"/>
      <c r="N713" s="22"/>
      <c r="O713" s="22"/>
      <c r="U713" s="20"/>
      <c r="V713" s="21"/>
      <c r="W713" s="22"/>
      <c r="X713" s="22"/>
      <c r="Y713" s="22"/>
      <c r="Z713" s="22"/>
      <c r="AA713" s="22"/>
      <c r="AB713" s="22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5"/>
      <c r="O714" s="25"/>
      <c r="U714" s="23"/>
      <c r="V714" s="24"/>
      <c r="W714" s="25"/>
      <c r="X714" s="25"/>
      <c r="Y714" s="25"/>
      <c r="Z714" s="25"/>
      <c r="AA714" s="25"/>
      <c r="AB714" s="25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1"/>
      <c r="N715" s="22"/>
      <c r="O715" s="22"/>
      <c r="U715" s="20"/>
      <c r="V715" s="21"/>
      <c r="W715" s="22"/>
      <c r="X715" s="22"/>
      <c r="Y715" s="22"/>
      <c r="Z715" s="22"/>
      <c r="AA715" s="22"/>
      <c r="AB715" s="22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5"/>
      <c r="O716" s="25"/>
      <c r="U716" s="23"/>
      <c r="V716" s="24"/>
      <c r="W716" s="25"/>
      <c r="X716" s="25"/>
      <c r="Y716" s="25"/>
      <c r="Z716" s="25"/>
      <c r="AA716" s="25"/>
      <c r="AB716" s="25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1"/>
      <c r="N717" s="22"/>
      <c r="O717" s="22"/>
      <c r="U717" s="20"/>
      <c r="V717" s="21"/>
      <c r="W717" s="22"/>
      <c r="X717" s="22"/>
      <c r="Y717" s="22"/>
      <c r="Z717" s="22"/>
      <c r="AA717" s="22"/>
      <c r="AB717" s="22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5"/>
      <c r="O718" s="25"/>
      <c r="U718" s="23"/>
      <c r="V718" s="24"/>
      <c r="W718" s="25"/>
      <c r="X718" s="25"/>
      <c r="Y718" s="25"/>
      <c r="Z718" s="25"/>
      <c r="AA718" s="25"/>
      <c r="AB718" s="25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1"/>
      <c r="N719" s="22"/>
      <c r="O719" s="22"/>
      <c r="U719" s="20"/>
      <c r="V719" s="21"/>
      <c r="W719" s="22"/>
      <c r="X719" s="22"/>
      <c r="Y719" s="22"/>
      <c r="Z719" s="22"/>
      <c r="AA719" s="22"/>
      <c r="AB719" s="22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5"/>
      <c r="O720" s="25"/>
      <c r="U720" s="23"/>
      <c r="V720" s="24"/>
      <c r="W720" s="25"/>
      <c r="X720" s="25"/>
      <c r="Y720" s="25"/>
      <c r="Z720" s="25"/>
      <c r="AA720" s="25"/>
      <c r="AB720" s="25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1"/>
      <c r="N721" s="22"/>
      <c r="O721" s="22"/>
      <c r="U721" s="20"/>
      <c r="V721" s="21"/>
      <c r="W721" s="22"/>
      <c r="X721" s="22"/>
      <c r="Y721" s="22"/>
      <c r="Z721" s="22"/>
      <c r="AA721" s="22"/>
      <c r="AB721" s="22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5"/>
      <c r="O722" s="25"/>
      <c r="U722" s="23"/>
      <c r="V722" s="24"/>
      <c r="W722" s="25"/>
      <c r="X722" s="25"/>
      <c r="Y722" s="25"/>
      <c r="Z722" s="25"/>
      <c r="AA722" s="25"/>
      <c r="AB722" s="25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1"/>
      <c r="N723" s="22"/>
      <c r="O723" s="22"/>
      <c r="U723" s="20"/>
      <c r="V723" s="21"/>
      <c r="W723" s="22"/>
      <c r="X723" s="22"/>
      <c r="Y723" s="22"/>
      <c r="Z723" s="22"/>
      <c r="AA723" s="22"/>
      <c r="AB723" s="22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5"/>
      <c r="O724" s="25"/>
      <c r="U724" s="23"/>
      <c r="V724" s="24"/>
      <c r="W724" s="25"/>
      <c r="X724" s="25"/>
      <c r="Y724" s="25"/>
      <c r="Z724" s="25"/>
      <c r="AA724" s="25"/>
      <c r="AB724" s="25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1"/>
      <c r="N725" s="22"/>
      <c r="O725" s="22"/>
      <c r="U725" s="20"/>
      <c r="V725" s="21"/>
      <c r="W725" s="22"/>
      <c r="X725" s="22"/>
      <c r="Y725" s="22"/>
      <c r="Z725" s="22"/>
      <c r="AA725" s="22"/>
      <c r="AB725" s="22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5"/>
      <c r="O726" s="25"/>
      <c r="U726" s="23"/>
      <c r="V726" s="24"/>
      <c r="W726" s="25"/>
      <c r="X726" s="25"/>
      <c r="Y726" s="25"/>
      <c r="Z726" s="25"/>
      <c r="AA726" s="25"/>
      <c r="AB726" s="25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1"/>
      <c r="N727" s="22"/>
      <c r="O727" s="22"/>
      <c r="U727" s="20"/>
      <c r="V727" s="21"/>
      <c r="W727" s="22"/>
      <c r="X727" s="22"/>
      <c r="Y727" s="22"/>
      <c r="Z727" s="22"/>
      <c r="AA727" s="22"/>
      <c r="AB727" s="22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5"/>
      <c r="O728" s="25"/>
      <c r="U728" s="23"/>
      <c r="V728" s="24"/>
      <c r="W728" s="25"/>
      <c r="X728" s="25"/>
      <c r="Y728" s="25"/>
      <c r="Z728" s="25"/>
      <c r="AA728" s="25"/>
      <c r="AB728" s="25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1"/>
      <c r="N729" s="22"/>
      <c r="O729" s="22"/>
      <c r="U729" s="20"/>
      <c r="V729" s="21"/>
      <c r="W729" s="22"/>
      <c r="X729" s="22"/>
      <c r="Y729" s="22"/>
      <c r="Z729" s="22"/>
      <c r="AA729" s="22"/>
      <c r="AB729" s="22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5"/>
      <c r="O730" s="25"/>
      <c r="U730" s="23"/>
      <c r="V730" s="24"/>
      <c r="W730" s="25"/>
      <c r="X730" s="25"/>
      <c r="Y730" s="25"/>
      <c r="Z730" s="25"/>
      <c r="AA730" s="25"/>
      <c r="AB730" s="25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1"/>
      <c r="N731" s="22"/>
      <c r="O731" s="22"/>
      <c r="U731" s="20"/>
      <c r="V731" s="21"/>
      <c r="W731" s="22"/>
      <c r="X731" s="22"/>
      <c r="Y731" s="22"/>
      <c r="Z731" s="22"/>
      <c r="AA731" s="22"/>
      <c r="AB731" s="22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5"/>
      <c r="O732" s="25"/>
      <c r="U732" s="23"/>
      <c r="V732" s="24"/>
      <c r="W732" s="25"/>
      <c r="X732" s="25"/>
      <c r="Y732" s="25"/>
      <c r="Z732" s="25"/>
      <c r="AA732" s="25"/>
      <c r="AB732" s="25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1"/>
      <c r="N733" s="22"/>
      <c r="O733" s="22"/>
      <c r="U733" s="20"/>
      <c r="V733" s="21"/>
      <c r="W733" s="22"/>
      <c r="X733" s="22"/>
      <c r="Y733" s="22"/>
      <c r="Z733" s="22"/>
      <c r="AA733" s="22"/>
      <c r="AB733" s="22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5"/>
      <c r="O734" s="25"/>
      <c r="U734" s="23"/>
      <c r="V734" s="24"/>
      <c r="W734" s="25"/>
      <c r="X734" s="25"/>
      <c r="Y734" s="25"/>
      <c r="Z734" s="25"/>
      <c r="AA734" s="25"/>
      <c r="AB734" s="25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1"/>
      <c r="N735" s="22"/>
      <c r="O735" s="22"/>
      <c r="U735" s="20"/>
      <c r="V735" s="21"/>
      <c r="W735" s="22"/>
      <c r="X735" s="22"/>
      <c r="Y735" s="22"/>
      <c r="Z735" s="22"/>
      <c r="AA735" s="22"/>
      <c r="AB735" s="22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5"/>
      <c r="O736" s="25"/>
      <c r="U736" s="23"/>
      <c r="V736" s="24"/>
      <c r="W736" s="25"/>
      <c r="X736" s="25"/>
      <c r="Y736" s="25"/>
      <c r="Z736" s="25"/>
      <c r="AA736" s="25"/>
      <c r="AB736" s="25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1"/>
      <c r="N737" s="22"/>
      <c r="O737" s="22"/>
      <c r="U737" s="20"/>
      <c r="V737" s="21"/>
      <c r="W737" s="22"/>
      <c r="X737" s="22"/>
      <c r="Y737" s="22"/>
      <c r="Z737" s="22"/>
      <c r="AA737" s="22"/>
      <c r="AB737" s="22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5"/>
      <c r="O738" s="25"/>
      <c r="U738" s="23"/>
      <c r="V738" s="24"/>
      <c r="W738" s="25"/>
      <c r="X738" s="25"/>
      <c r="Y738" s="25"/>
      <c r="Z738" s="25"/>
      <c r="AA738" s="25"/>
      <c r="AB738" s="25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1"/>
      <c r="N739" s="22"/>
      <c r="O739" s="22"/>
      <c r="U739" s="20"/>
      <c r="V739" s="21"/>
      <c r="W739" s="22"/>
      <c r="X739" s="22"/>
      <c r="Y739" s="22"/>
      <c r="Z739" s="22"/>
      <c r="AA739" s="22"/>
      <c r="AB739" s="22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5"/>
      <c r="O740" s="25"/>
      <c r="U740" s="23"/>
      <c r="V740" s="24"/>
      <c r="W740" s="25"/>
      <c r="X740" s="25"/>
      <c r="Y740" s="25"/>
      <c r="Z740" s="25"/>
      <c r="AA740" s="25"/>
      <c r="AB740" s="25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1"/>
      <c r="N741" s="22"/>
      <c r="O741" s="22"/>
      <c r="U741" s="20"/>
      <c r="V741" s="21"/>
      <c r="W741" s="22"/>
      <c r="X741" s="22"/>
      <c r="Y741" s="22"/>
      <c r="Z741" s="22"/>
      <c r="AA741" s="22"/>
      <c r="AB741" s="22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5"/>
      <c r="O742" s="25"/>
      <c r="U742" s="23"/>
      <c r="V742" s="24"/>
      <c r="W742" s="25"/>
      <c r="X742" s="25"/>
      <c r="Y742" s="25"/>
      <c r="Z742" s="25"/>
      <c r="AA742" s="25"/>
      <c r="AB742" s="25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1"/>
      <c r="N743" s="22"/>
      <c r="O743" s="22"/>
      <c r="U743" s="20"/>
      <c r="V743" s="21"/>
      <c r="W743" s="22"/>
      <c r="X743" s="22"/>
      <c r="Y743" s="22"/>
      <c r="Z743" s="22"/>
      <c r="AA743" s="22"/>
      <c r="AB743" s="22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5"/>
      <c r="O744" s="25"/>
      <c r="U744" s="23"/>
      <c r="V744" s="24"/>
      <c r="W744" s="25"/>
      <c r="X744" s="25"/>
      <c r="Y744" s="25"/>
      <c r="Z744" s="25"/>
      <c r="AA744" s="25"/>
      <c r="AB744" s="25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1"/>
      <c r="N745" s="22"/>
      <c r="O745" s="22"/>
      <c r="U745" s="20"/>
      <c r="V745" s="21"/>
      <c r="W745" s="22"/>
      <c r="X745" s="22"/>
      <c r="Y745" s="22"/>
      <c r="Z745" s="22"/>
      <c r="AA745" s="22"/>
      <c r="AB745" s="22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5"/>
      <c r="O746" s="25"/>
      <c r="U746" s="23"/>
      <c r="V746" s="24"/>
      <c r="W746" s="25"/>
      <c r="X746" s="25"/>
      <c r="Y746" s="25"/>
      <c r="Z746" s="25"/>
      <c r="AA746" s="25"/>
      <c r="AB746" s="25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1"/>
      <c r="N747" s="22"/>
      <c r="O747" s="22"/>
      <c r="U747" s="20"/>
      <c r="V747" s="21"/>
      <c r="W747" s="22"/>
      <c r="X747" s="22"/>
      <c r="Y747" s="22"/>
      <c r="Z747" s="22"/>
      <c r="AA747" s="22"/>
      <c r="AB747" s="22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5"/>
      <c r="O748" s="25"/>
      <c r="U748" s="23"/>
      <c r="V748" s="24"/>
      <c r="W748" s="25"/>
      <c r="X748" s="25"/>
      <c r="Y748" s="25"/>
      <c r="Z748" s="25"/>
      <c r="AA748" s="25"/>
      <c r="AB748" s="25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1"/>
      <c r="N749" s="22"/>
      <c r="O749" s="22"/>
      <c r="U749" s="20"/>
      <c r="V749" s="21"/>
      <c r="W749" s="22"/>
      <c r="X749" s="22"/>
      <c r="Y749" s="22"/>
      <c r="Z749" s="22"/>
      <c r="AA749" s="22"/>
      <c r="AB749" s="22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5"/>
      <c r="O750" s="25"/>
      <c r="U750" s="23"/>
      <c r="V750" s="24"/>
      <c r="W750" s="25"/>
      <c r="X750" s="25"/>
      <c r="Y750" s="25"/>
      <c r="Z750" s="25"/>
      <c r="AA750" s="25"/>
      <c r="AB750" s="25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1"/>
      <c r="N751" s="22"/>
      <c r="O751" s="22"/>
      <c r="U751" s="20"/>
      <c r="V751" s="21"/>
      <c r="W751" s="22"/>
      <c r="X751" s="22"/>
      <c r="Y751" s="22"/>
      <c r="Z751" s="22"/>
      <c r="AA751" s="22"/>
      <c r="AB751" s="22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5"/>
      <c r="O752" s="25"/>
      <c r="U752" s="23"/>
      <c r="V752" s="24"/>
      <c r="W752" s="25"/>
      <c r="X752" s="25"/>
      <c r="Y752" s="25"/>
      <c r="Z752" s="25"/>
      <c r="AA752" s="25"/>
      <c r="AB752" s="25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1"/>
      <c r="N753" s="22"/>
      <c r="O753" s="22"/>
      <c r="U753" s="20"/>
      <c r="V753" s="21"/>
      <c r="W753" s="22"/>
      <c r="X753" s="22"/>
      <c r="Y753" s="22"/>
      <c r="Z753" s="22"/>
      <c r="AA753" s="22"/>
      <c r="AB753" s="22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5"/>
      <c r="O754" s="25"/>
      <c r="U754" s="23"/>
      <c r="V754" s="24"/>
      <c r="W754" s="25"/>
      <c r="X754" s="25"/>
      <c r="Y754" s="25"/>
      <c r="Z754" s="25"/>
      <c r="AA754" s="25"/>
      <c r="AB754" s="25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1"/>
      <c r="N755" s="22"/>
      <c r="O755" s="22"/>
      <c r="U755" s="20"/>
      <c r="V755" s="21"/>
      <c r="W755" s="22"/>
      <c r="X755" s="22"/>
      <c r="Y755" s="22"/>
      <c r="Z755" s="22"/>
      <c r="AA755" s="22"/>
      <c r="AB755" s="22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5"/>
      <c r="O756" s="25"/>
      <c r="U756" s="23"/>
      <c r="V756" s="24"/>
      <c r="W756" s="25"/>
      <c r="X756" s="25"/>
      <c r="Y756" s="25"/>
      <c r="Z756" s="25"/>
      <c r="AA756" s="25"/>
      <c r="AB756" s="25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1"/>
      <c r="N757" s="22"/>
      <c r="O757" s="22"/>
      <c r="U757" s="20"/>
      <c r="V757" s="21"/>
      <c r="W757" s="22"/>
      <c r="X757" s="22"/>
      <c r="Y757" s="22"/>
      <c r="Z757" s="22"/>
      <c r="AA757" s="22"/>
      <c r="AB757" s="22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5"/>
      <c r="O758" s="25"/>
      <c r="U758" s="23"/>
      <c r="V758" s="24"/>
      <c r="W758" s="25"/>
      <c r="X758" s="25"/>
      <c r="Y758" s="25"/>
      <c r="Z758" s="25"/>
      <c r="AA758" s="25"/>
      <c r="AB758" s="25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1"/>
      <c r="N759" s="22"/>
      <c r="O759" s="22"/>
      <c r="U759" s="20"/>
      <c r="V759" s="21"/>
      <c r="W759" s="22"/>
      <c r="X759" s="22"/>
      <c r="Y759" s="22"/>
      <c r="Z759" s="22"/>
      <c r="AA759" s="22"/>
      <c r="AB759" s="22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5"/>
      <c r="O760" s="25"/>
      <c r="U760" s="23"/>
      <c r="V760" s="24"/>
      <c r="W760" s="25"/>
      <c r="X760" s="25"/>
      <c r="Y760" s="25"/>
      <c r="Z760" s="25"/>
      <c r="AA760" s="25"/>
      <c r="AB760" s="25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1"/>
      <c r="N761" s="22"/>
      <c r="O761" s="22"/>
      <c r="U761" s="20"/>
      <c r="V761" s="21"/>
      <c r="W761" s="22"/>
      <c r="X761" s="22"/>
      <c r="Y761" s="22"/>
      <c r="Z761" s="22"/>
      <c r="AA761" s="22"/>
      <c r="AB761" s="22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5"/>
      <c r="O762" s="25"/>
      <c r="U762" s="23"/>
      <c r="V762" s="24"/>
      <c r="W762" s="25"/>
      <c r="X762" s="25"/>
      <c r="Y762" s="25"/>
      <c r="Z762" s="25"/>
      <c r="AA762" s="25"/>
      <c r="AB762" s="25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1"/>
      <c r="N763" s="22"/>
      <c r="O763" s="22"/>
      <c r="U763" s="20"/>
      <c r="V763" s="21"/>
      <c r="W763" s="22"/>
      <c r="X763" s="22"/>
      <c r="Y763" s="22"/>
      <c r="Z763" s="22"/>
      <c r="AA763" s="22"/>
      <c r="AB763" s="22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5"/>
      <c r="O764" s="25"/>
      <c r="U764" s="23"/>
      <c r="V764" s="24"/>
      <c r="W764" s="25"/>
      <c r="X764" s="25"/>
      <c r="Y764" s="25"/>
      <c r="Z764" s="25"/>
      <c r="AA764" s="25"/>
      <c r="AB764" s="25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1"/>
      <c r="N765" s="22"/>
      <c r="O765" s="22"/>
      <c r="U765" s="20"/>
      <c r="V765" s="21"/>
      <c r="W765" s="22"/>
      <c r="X765" s="22"/>
      <c r="Y765" s="22"/>
      <c r="Z765" s="22"/>
      <c r="AA765" s="22"/>
      <c r="AB765" s="22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5"/>
      <c r="O766" s="25"/>
      <c r="U766" s="23"/>
      <c r="V766" s="24"/>
      <c r="W766" s="25"/>
      <c r="X766" s="25"/>
      <c r="Y766" s="25"/>
      <c r="Z766" s="25"/>
      <c r="AA766" s="25"/>
      <c r="AB766" s="25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1"/>
      <c r="N767" s="22"/>
      <c r="O767" s="22"/>
      <c r="U767" s="20"/>
      <c r="V767" s="21"/>
      <c r="W767" s="22"/>
      <c r="X767" s="22"/>
      <c r="Y767" s="22"/>
      <c r="Z767" s="22"/>
      <c r="AA767" s="22"/>
      <c r="AB767" s="22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5"/>
      <c r="O768" s="25"/>
      <c r="U768" s="23"/>
      <c r="V768" s="24"/>
      <c r="W768" s="25"/>
      <c r="X768" s="25"/>
      <c r="Y768" s="25"/>
      <c r="Z768" s="25"/>
      <c r="AA768" s="25"/>
      <c r="AB768" s="25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1"/>
      <c r="N769" s="22"/>
      <c r="O769" s="22"/>
      <c r="U769" s="20"/>
      <c r="V769" s="21"/>
      <c r="W769" s="22"/>
      <c r="X769" s="22"/>
      <c r="Y769" s="22"/>
      <c r="Z769" s="22"/>
      <c r="AA769" s="22"/>
      <c r="AB769" s="22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5"/>
      <c r="O770" s="25"/>
      <c r="U770" s="23"/>
      <c r="V770" s="24"/>
      <c r="W770" s="25"/>
      <c r="X770" s="25"/>
      <c r="Y770" s="25"/>
      <c r="Z770" s="25"/>
      <c r="AA770" s="25"/>
      <c r="AB770" s="25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1"/>
      <c r="N771" s="22"/>
      <c r="O771" s="22"/>
      <c r="U771" s="20"/>
      <c r="V771" s="21"/>
      <c r="W771" s="22"/>
      <c r="X771" s="22"/>
      <c r="Y771" s="22"/>
      <c r="Z771" s="22"/>
      <c r="AA771" s="22"/>
      <c r="AB771" s="22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5"/>
      <c r="O772" s="25"/>
      <c r="U772" s="23"/>
      <c r="V772" s="24"/>
      <c r="W772" s="25"/>
      <c r="X772" s="25"/>
      <c r="Y772" s="25"/>
      <c r="Z772" s="25"/>
      <c r="AA772" s="25"/>
      <c r="AB772" s="25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1"/>
      <c r="N773" s="22"/>
      <c r="O773" s="22"/>
      <c r="U773" s="20"/>
      <c r="V773" s="21"/>
      <c r="W773" s="22"/>
      <c r="X773" s="22"/>
      <c r="Y773" s="22"/>
      <c r="Z773" s="22"/>
      <c r="AA773" s="22"/>
      <c r="AB773" s="22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5"/>
      <c r="O774" s="25"/>
      <c r="U774" s="23"/>
      <c r="V774" s="24"/>
      <c r="W774" s="25"/>
      <c r="X774" s="25"/>
      <c r="Y774" s="25"/>
      <c r="Z774" s="25"/>
      <c r="AA774" s="25"/>
      <c r="AB774" s="25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1"/>
      <c r="N775" s="22"/>
      <c r="O775" s="22"/>
      <c r="U775" s="20"/>
      <c r="V775" s="21"/>
      <c r="W775" s="22"/>
      <c r="X775" s="22"/>
      <c r="Y775" s="22"/>
      <c r="Z775" s="22"/>
      <c r="AA775" s="22"/>
      <c r="AB775" s="22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5"/>
      <c r="O776" s="25"/>
      <c r="U776" s="23"/>
      <c r="V776" s="24"/>
      <c r="W776" s="25"/>
      <c r="X776" s="25"/>
      <c r="Y776" s="25"/>
      <c r="Z776" s="25"/>
      <c r="AA776" s="25"/>
      <c r="AB776" s="25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1"/>
      <c r="N777" s="22"/>
      <c r="O777" s="22"/>
      <c r="U777" s="20"/>
      <c r="V777" s="21"/>
      <c r="W777" s="22"/>
      <c r="X777" s="22"/>
      <c r="Y777" s="22"/>
      <c r="Z777" s="22"/>
      <c r="AA777" s="22"/>
      <c r="AB777" s="22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5"/>
      <c r="O778" s="25"/>
      <c r="U778" s="23"/>
      <c r="V778" s="24"/>
      <c r="W778" s="25"/>
      <c r="X778" s="25"/>
      <c r="Y778" s="25"/>
      <c r="Z778" s="25"/>
      <c r="AA778" s="25"/>
      <c r="AB778" s="25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1"/>
      <c r="N779" s="22"/>
      <c r="O779" s="22"/>
      <c r="U779" s="20"/>
      <c r="V779" s="21"/>
      <c r="W779" s="22"/>
      <c r="X779" s="22"/>
      <c r="Y779" s="22"/>
      <c r="Z779" s="22"/>
      <c r="AA779" s="22"/>
      <c r="AB779" s="22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5"/>
      <c r="O780" s="25"/>
      <c r="U780" s="23"/>
      <c r="V780" s="24"/>
      <c r="W780" s="25"/>
      <c r="X780" s="25"/>
      <c r="Y780" s="25"/>
      <c r="Z780" s="25"/>
      <c r="AA780" s="25"/>
      <c r="AB780" s="25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1"/>
      <c r="N781" s="22"/>
      <c r="O781" s="22"/>
      <c r="U781" s="20"/>
      <c r="V781" s="21"/>
      <c r="W781" s="22"/>
      <c r="X781" s="22"/>
      <c r="Y781" s="22"/>
      <c r="Z781" s="22"/>
      <c r="AA781" s="22"/>
      <c r="AB781" s="22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5"/>
      <c r="O782" s="25"/>
      <c r="U782" s="23"/>
      <c r="V782" s="24"/>
      <c r="W782" s="25"/>
      <c r="X782" s="25"/>
      <c r="Y782" s="25"/>
      <c r="Z782" s="25"/>
      <c r="AA782" s="25"/>
      <c r="AB782" s="25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1"/>
      <c r="N783" s="22"/>
      <c r="O783" s="22"/>
      <c r="U783" s="20"/>
      <c r="V783" s="21"/>
      <c r="W783" s="22"/>
      <c r="X783" s="22"/>
      <c r="Y783" s="22"/>
      <c r="Z783" s="22"/>
      <c r="AA783" s="22"/>
      <c r="AB783" s="22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5"/>
      <c r="O784" s="25"/>
      <c r="U784" s="23"/>
      <c r="V784" s="24"/>
      <c r="W784" s="25"/>
      <c r="X784" s="25"/>
      <c r="Y784" s="25"/>
      <c r="Z784" s="25"/>
      <c r="AA784" s="25"/>
      <c r="AB784" s="25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1"/>
      <c r="N785" s="22"/>
      <c r="O785" s="22"/>
      <c r="U785" s="20"/>
      <c r="V785" s="21"/>
      <c r="W785" s="22"/>
      <c r="X785" s="22"/>
      <c r="Y785" s="22"/>
      <c r="Z785" s="22"/>
      <c r="AA785" s="22"/>
      <c r="AB785" s="22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5"/>
      <c r="O786" s="25"/>
      <c r="U786" s="23"/>
      <c r="V786" s="24"/>
      <c r="W786" s="25"/>
      <c r="X786" s="25"/>
      <c r="Y786" s="25"/>
      <c r="Z786" s="25"/>
      <c r="AA786" s="25"/>
      <c r="AB786" s="25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1"/>
      <c r="N787" s="22"/>
      <c r="O787" s="22"/>
      <c r="U787" s="20"/>
      <c r="V787" s="21"/>
      <c r="W787" s="22"/>
      <c r="X787" s="22"/>
      <c r="Y787" s="22"/>
      <c r="Z787" s="22"/>
      <c r="AA787" s="22"/>
      <c r="AB787" s="22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5"/>
      <c r="O788" s="25"/>
      <c r="U788" s="23"/>
      <c r="V788" s="24"/>
      <c r="W788" s="25"/>
      <c r="X788" s="25"/>
      <c r="Y788" s="25"/>
      <c r="Z788" s="25"/>
      <c r="AA788" s="25"/>
      <c r="AB788" s="25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1"/>
      <c r="N789" s="22"/>
      <c r="O789" s="22"/>
      <c r="U789" s="20"/>
      <c r="V789" s="21"/>
      <c r="W789" s="22"/>
      <c r="X789" s="22"/>
      <c r="Y789" s="22"/>
      <c r="Z789" s="22"/>
      <c r="AA789" s="22"/>
      <c r="AB789" s="22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5"/>
      <c r="O790" s="25"/>
      <c r="U790" s="23"/>
      <c r="V790" s="24"/>
      <c r="W790" s="25"/>
      <c r="X790" s="25"/>
      <c r="Y790" s="25"/>
      <c r="Z790" s="25"/>
      <c r="AA790" s="25"/>
      <c r="AB790" s="25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1"/>
      <c r="N791" s="22"/>
      <c r="O791" s="22"/>
      <c r="U791" s="20"/>
      <c r="V791" s="21"/>
      <c r="W791" s="22"/>
      <c r="X791" s="22"/>
      <c r="Y791" s="22"/>
      <c r="Z791" s="22"/>
      <c r="AA791" s="22"/>
      <c r="AB791" s="22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5"/>
      <c r="O792" s="25"/>
      <c r="U792" s="23"/>
      <c r="V792" s="24"/>
      <c r="W792" s="25"/>
      <c r="X792" s="25"/>
      <c r="Y792" s="25"/>
      <c r="Z792" s="25"/>
      <c r="AA792" s="25"/>
      <c r="AB792" s="25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1"/>
      <c r="N793" s="22"/>
      <c r="O793" s="22"/>
      <c r="U793" s="20"/>
      <c r="V793" s="21"/>
      <c r="W793" s="22"/>
      <c r="X793" s="22"/>
      <c r="Y793" s="22"/>
      <c r="Z793" s="22"/>
      <c r="AA793" s="22"/>
      <c r="AB793" s="22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5"/>
      <c r="O794" s="25"/>
      <c r="U794" s="23"/>
      <c r="V794" s="24"/>
      <c r="W794" s="25"/>
      <c r="X794" s="25"/>
      <c r="Y794" s="25"/>
      <c r="Z794" s="25"/>
      <c r="AA794" s="25"/>
      <c r="AB794" s="25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1"/>
      <c r="N795" s="22"/>
      <c r="O795" s="22"/>
      <c r="U795" s="20"/>
      <c r="V795" s="21"/>
      <c r="W795" s="22"/>
      <c r="X795" s="22"/>
      <c r="Y795" s="22"/>
      <c r="Z795" s="22"/>
      <c r="AA795" s="22"/>
      <c r="AB795" s="22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5"/>
      <c r="O796" s="25"/>
      <c r="U796" s="23"/>
      <c r="V796" s="24"/>
      <c r="W796" s="25"/>
      <c r="X796" s="25"/>
      <c r="Y796" s="25"/>
      <c r="Z796" s="25"/>
      <c r="AA796" s="25"/>
      <c r="AB796" s="25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1"/>
      <c r="N797" s="22"/>
      <c r="O797" s="22"/>
      <c r="U797" s="20"/>
      <c r="V797" s="21"/>
      <c r="W797" s="22"/>
      <c r="X797" s="22"/>
      <c r="Y797" s="22"/>
      <c r="Z797" s="22"/>
      <c r="AA797" s="22"/>
      <c r="AB797" s="22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5"/>
      <c r="O798" s="25"/>
      <c r="U798" s="23"/>
      <c r="V798" s="24"/>
      <c r="W798" s="25"/>
      <c r="X798" s="25"/>
      <c r="Y798" s="25"/>
      <c r="Z798" s="25"/>
      <c r="AA798" s="25"/>
      <c r="AB798" s="25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1"/>
      <c r="N799" s="22"/>
      <c r="O799" s="22"/>
      <c r="U799" s="20"/>
      <c r="V799" s="21"/>
      <c r="W799" s="22"/>
      <c r="X799" s="22"/>
      <c r="Y799" s="22"/>
      <c r="Z799" s="22"/>
      <c r="AA799" s="22"/>
      <c r="AB799" s="22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5"/>
      <c r="O800" s="25"/>
      <c r="U800" s="23"/>
      <c r="V800" s="24"/>
      <c r="W800" s="25"/>
      <c r="X800" s="25"/>
      <c r="Y800" s="25"/>
      <c r="Z800" s="25"/>
      <c r="AA800" s="25"/>
      <c r="AB800" s="25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1"/>
      <c r="N801" s="22"/>
      <c r="O801" s="22"/>
      <c r="U801" s="20"/>
      <c r="V801" s="21"/>
      <c r="W801" s="22"/>
      <c r="X801" s="22"/>
      <c r="Y801" s="22"/>
      <c r="Z801" s="22"/>
      <c r="AA801" s="22"/>
      <c r="AB801" s="22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5"/>
      <c r="O802" s="25"/>
      <c r="U802" s="23"/>
      <c r="V802" s="24"/>
      <c r="W802" s="25"/>
      <c r="X802" s="25"/>
      <c r="Y802" s="25"/>
      <c r="Z802" s="25"/>
      <c r="AA802" s="25"/>
      <c r="AB802" s="25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1"/>
      <c r="N803" s="22"/>
      <c r="O803" s="22"/>
      <c r="U803" s="20"/>
      <c r="V803" s="21"/>
      <c r="W803" s="22"/>
      <c r="X803" s="22"/>
      <c r="Y803" s="22"/>
      <c r="Z803" s="22"/>
      <c r="AA803" s="22"/>
      <c r="AB803" s="22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5"/>
      <c r="O804" s="25"/>
      <c r="U804" s="23"/>
      <c r="V804" s="24"/>
      <c r="W804" s="25"/>
      <c r="X804" s="25"/>
      <c r="Y804" s="25"/>
      <c r="Z804" s="25"/>
      <c r="AA804" s="25"/>
      <c r="AB804" s="25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1"/>
      <c r="N805" s="22"/>
      <c r="O805" s="22"/>
      <c r="U805" s="20"/>
      <c r="V805" s="21"/>
      <c r="W805" s="22"/>
      <c r="X805" s="22"/>
      <c r="Y805" s="22"/>
      <c r="Z805" s="22"/>
      <c r="AA805" s="22"/>
      <c r="AB805" s="22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5"/>
      <c r="O806" s="25"/>
      <c r="U806" s="23"/>
      <c r="V806" s="24"/>
      <c r="W806" s="25"/>
      <c r="X806" s="25"/>
      <c r="Y806" s="25"/>
      <c r="Z806" s="25"/>
      <c r="AA806" s="25"/>
      <c r="AB806" s="25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1"/>
      <c r="N807" s="22"/>
      <c r="O807" s="22"/>
      <c r="U807" s="20"/>
      <c r="V807" s="21"/>
      <c r="W807" s="22"/>
      <c r="X807" s="22"/>
      <c r="Y807" s="22"/>
      <c r="Z807" s="22"/>
      <c r="AA807" s="22"/>
      <c r="AB807" s="22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5"/>
      <c r="O808" s="25"/>
      <c r="U808" s="23"/>
      <c r="V808" s="24"/>
      <c r="W808" s="25"/>
      <c r="X808" s="25"/>
      <c r="Y808" s="25"/>
      <c r="Z808" s="25"/>
      <c r="AA808" s="25"/>
      <c r="AB808" s="25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1"/>
      <c r="N809" s="22"/>
      <c r="O809" s="22"/>
      <c r="U809" s="20"/>
      <c r="V809" s="21"/>
      <c r="W809" s="22"/>
      <c r="X809" s="22"/>
      <c r="Y809" s="22"/>
      <c r="Z809" s="22"/>
      <c r="AA809" s="22"/>
      <c r="AB809" s="22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5"/>
      <c r="O810" s="25"/>
      <c r="U810" s="23"/>
      <c r="V810" s="24"/>
      <c r="W810" s="25"/>
      <c r="X810" s="25"/>
      <c r="Y810" s="25"/>
      <c r="Z810" s="25"/>
      <c r="AA810" s="25"/>
      <c r="AB810" s="25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1"/>
      <c r="N811" s="22"/>
      <c r="O811" s="22"/>
      <c r="U811" s="20"/>
      <c r="V811" s="21"/>
      <c r="W811" s="22"/>
      <c r="X811" s="22"/>
      <c r="Y811" s="22"/>
      <c r="Z811" s="22"/>
      <c r="AA811" s="22"/>
      <c r="AB811" s="22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5"/>
      <c r="O812" s="25"/>
      <c r="U812" s="23"/>
      <c r="V812" s="24"/>
      <c r="W812" s="25"/>
      <c r="X812" s="25"/>
      <c r="Y812" s="25"/>
      <c r="Z812" s="25"/>
      <c r="AA812" s="25"/>
      <c r="AB812" s="25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1"/>
      <c r="N813" s="22"/>
      <c r="O813" s="22"/>
      <c r="U813" s="20"/>
      <c r="V813" s="21"/>
      <c r="W813" s="22"/>
      <c r="X813" s="22"/>
      <c r="Y813" s="22"/>
      <c r="Z813" s="22"/>
      <c r="AA813" s="22"/>
      <c r="AB813" s="22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5"/>
      <c r="O814" s="25"/>
      <c r="U814" s="23"/>
      <c r="V814" s="24"/>
      <c r="W814" s="25"/>
      <c r="X814" s="25"/>
      <c r="Y814" s="25"/>
      <c r="Z814" s="25"/>
      <c r="AA814" s="25"/>
      <c r="AB814" s="25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1"/>
      <c r="N815" s="22"/>
      <c r="O815" s="22"/>
      <c r="U815" s="20"/>
      <c r="V815" s="21"/>
      <c r="W815" s="22"/>
      <c r="X815" s="22"/>
      <c r="Y815" s="22"/>
      <c r="Z815" s="22"/>
      <c r="AA815" s="22"/>
      <c r="AB815" s="22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5"/>
      <c r="O816" s="25"/>
      <c r="U816" s="23"/>
      <c r="V816" s="24"/>
      <c r="W816" s="25"/>
      <c r="X816" s="25"/>
      <c r="Y816" s="25"/>
      <c r="Z816" s="25"/>
      <c r="AA816" s="25"/>
      <c r="AB816" s="25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1"/>
      <c r="N817" s="22"/>
      <c r="O817" s="22"/>
      <c r="U817" s="20"/>
      <c r="V817" s="21"/>
      <c r="W817" s="22"/>
      <c r="X817" s="22"/>
      <c r="Y817" s="22"/>
      <c r="Z817" s="22"/>
      <c r="AA817" s="22"/>
      <c r="AB817" s="22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5"/>
      <c r="O818" s="25"/>
      <c r="U818" s="23"/>
      <c r="V818" s="24"/>
      <c r="W818" s="25"/>
      <c r="X818" s="25"/>
      <c r="Y818" s="25"/>
      <c r="Z818" s="25"/>
      <c r="AA818" s="25"/>
      <c r="AB818" s="25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1"/>
      <c r="N819" s="22"/>
      <c r="O819" s="22"/>
      <c r="U819" s="20"/>
      <c r="V819" s="21"/>
      <c r="W819" s="22"/>
      <c r="X819" s="22"/>
      <c r="Y819" s="22"/>
      <c r="Z819" s="22"/>
      <c r="AA819" s="22"/>
      <c r="AB819" s="22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5"/>
      <c r="O820" s="25"/>
      <c r="U820" s="23"/>
      <c r="V820" s="24"/>
      <c r="W820" s="25"/>
      <c r="X820" s="25"/>
      <c r="Y820" s="25"/>
      <c r="Z820" s="25"/>
      <c r="AA820" s="25"/>
      <c r="AB820" s="25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1"/>
      <c r="N821" s="22"/>
      <c r="O821" s="22"/>
      <c r="U821" s="20"/>
      <c r="V821" s="21"/>
      <c r="W821" s="22"/>
      <c r="X821" s="22"/>
      <c r="Y821" s="22"/>
      <c r="Z821" s="22"/>
      <c r="AA821" s="22"/>
      <c r="AB821" s="22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5"/>
      <c r="O822" s="25"/>
      <c r="U822" s="23"/>
      <c r="V822" s="24"/>
      <c r="W822" s="25"/>
      <c r="X822" s="25"/>
      <c r="Y822" s="25"/>
      <c r="Z822" s="25"/>
      <c r="AA822" s="25"/>
      <c r="AB822" s="25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1"/>
      <c r="N823" s="22"/>
      <c r="O823" s="22"/>
      <c r="U823" s="20"/>
      <c r="V823" s="21"/>
      <c r="W823" s="22"/>
      <c r="X823" s="22"/>
      <c r="Y823" s="22"/>
      <c r="Z823" s="22"/>
      <c r="AA823" s="22"/>
      <c r="AB823" s="22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5"/>
      <c r="O824" s="25"/>
      <c r="U824" s="23"/>
      <c r="V824" s="24"/>
      <c r="W824" s="25"/>
      <c r="X824" s="25"/>
      <c r="Y824" s="25"/>
      <c r="Z824" s="25"/>
      <c r="AA824" s="25"/>
      <c r="AB824" s="25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1"/>
      <c r="N825" s="22"/>
      <c r="O825" s="22"/>
      <c r="U825" s="20"/>
      <c r="V825" s="21"/>
      <c r="W825" s="22"/>
      <c r="X825" s="22"/>
      <c r="Y825" s="22"/>
      <c r="Z825" s="22"/>
      <c r="AA825" s="22"/>
      <c r="AB825" s="22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5"/>
      <c r="O826" s="25"/>
      <c r="U826" s="23"/>
      <c r="V826" s="24"/>
      <c r="W826" s="25"/>
      <c r="X826" s="25"/>
      <c r="Y826" s="25"/>
      <c r="Z826" s="25"/>
      <c r="AA826" s="25"/>
      <c r="AB826" s="25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1"/>
      <c r="N827" s="22"/>
      <c r="O827" s="22"/>
      <c r="U827" s="20"/>
      <c r="V827" s="21"/>
      <c r="W827" s="22"/>
      <c r="X827" s="22"/>
      <c r="Y827" s="22"/>
      <c r="Z827" s="22"/>
      <c r="AA827" s="22"/>
      <c r="AB827" s="22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5"/>
      <c r="O828" s="25"/>
      <c r="U828" s="23"/>
      <c r="V828" s="24"/>
      <c r="W828" s="25"/>
      <c r="X828" s="25"/>
      <c r="Y828" s="25"/>
      <c r="Z828" s="25"/>
      <c r="AA828" s="25"/>
      <c r="AB828" s="25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1"/>
      <c r="N829" s="22"/>
      <c r="O829" s="22"/>
      <c r="U829" s="20"/>
      <c r="V829" s="21"/>
      <c r="W829" s="22"/>
      <c r="X829" s="22"/>
      <c r="Y829" s="22"/>
      <c r="Z829" s="22"/>
      <c r="AA829" s="22"/>
      <c r="AB829" s="22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5"/>
      <c r="O830" s="25"/>
      <c r="U830" s="23"/>
      <c r="V830" s="24"/>
      <c r="W830" s="25"/>
      <c r="X830" s="25"/>
      <c r="Y830" s="25"/>
      <c r="Z830" s="25"/>
      <c r="AA830" s="25"/>
      <c r="AB830" s="25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1"/>
      <c r="N831" s="22"/>
      <c r="O831" s="22"/>
      <c r="U831" s="20"/>
      <c r="V831" s="21"/>
      <c r="W831" s="22"/>
      <c r="X831" s="22"/>
      <c r="Y831" s="22"/>
      <c r="Z831" s="22"/>
      <c r="AA831" s="22"/>
      <c r="AB831" s="22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5"/>
      <c r="O832" s="25"/>
      <c r="U832" s="23"/>
      <c r="V832" s="24"/>
      <c r="W832" s="25"/>
      <c r="X832" s="25"/>
      <c r="Y832" s="25"/>
      <c r="Z832" s="25"/>
      <c r="AA832" s="25"/>
      <c r="AB832" s="25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1"/>
      <c r="N833" s="22"/>
      <c r="O833" s="22"/>
      <c r="U833" s="20"/>
      <c r="V833" s="21"/>
      <c r="W833" s="22"/>
      <c r="X833" s="22"/>
      <c r="Y833" s="22"/>
      <c r="Z833" s="22"/>
      <c r="AA833" s="22"/>
      <c r="AB833" s="22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5"/>
      <c r="O834" s="25"/>
      <c r="U834" s="23"/>
      <c r="V834" s="24"/>
      <c r="W834" s="25"/>
      <c r="X834" s="25"/>
      <c r="Y834" s="25"/>
      <c r="Z834" s="25"/>
      <c r="AA834" s="25"/>
      <c r="AB834" s="25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1"/>
      <c r="N835" s="22"/>
      <c r="O835" s="22"/>
      <c r="U835" s="20"/>
      <c r="V835" s="21"/>
      <c r="W835" s="22"/>
      <c r="X835" s="22"/>
      <c r="Y835" s="22"/>
      <c r="Z835" s="22"/>
      <c r="AA835" s="22"/>
      <c r="AB835" s="22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5"/>
      <c r="O836" s="25"/>
      <c r="U836" s="23"/>
      <c r="V836" s="24"/>
      <c r="W836" s="25"/>
      <c r="X836" s="25"/>
      <c r="Y836" s="25"/>
      <c r="Z836" s="25"/>
      <c r="AA836" s="25"/>
      <c r="AB836" s="25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1"/>
      <c r="N837" s="22"/>
      <c r="O837" s="22"/>
      <c r="U837" s="20"/>
      <c r="V837" s="21"/>
      <c r="W837" s="22"/>
      <c r="X837" s="22"/>
      <c r="Y837" s="22"/>
      <c r="Z837" s="22"/>
      <c r="AA837" s="22"/>
      <c r="AB837" s="22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5"/>
      <c r="O838" s="25"/>
      <c r="U838" s="23"/>
      <c r="V838" s="24"/>
      <c r="W838" s="25"/>
      <c r="X838" s="25"/>
      <c r="Y838" s="25"/>
      <c r="Z838" s="25"/>
      <c r="AA838" s="25"/>
      <c r="AB838" s="25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1"/>
      <c r="N839" s="22"/>
      <c r="O839" s="22"/>
      <c r="U839" s="20"/>
      <c r="V839" s="21"/>
      <c r="W839" s="22"/>
      <c r="X839" s="22"/>
      <c r="Y839" s="22"/>
      <c r="Z839" s="22"/>
      <c r="AA839" s="22"/>
      <c r="AB839" s="22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5"/>
      <c r="O840" s="25"/>
      <c r="U840" s="23"/>
      <c r="V840" s="24"/>
      <c r="W840" s="25"/>
      <c r="X840" s="25"/>
      <c r="Y840" s="25"/>
      <c r="Z840" s="25"/>
      <c r="AA840" s="25"/>
      <c r="AB840" s="25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1"/>
      <c r="N841" s="22"/>
      <c r="O841" s="22"/>
      <c r="U841" s="20"/>
      <c r="V841" s="21"/>
      <c r="W841" s="22"/>
      <c r="X841" s="22"/>
      <c r="Y841" s="22"/>
      <c r="Z841" s="22"/>
      <c r="AA841" s="22"/>
      <c r="AB841" s="22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5"/>
      <c r="O842" s="25"/>
      <c r="U842" s="23"/>
      <c r="V842" s="24"/>
      <c r="W842" s="25"/>
      <c r="X842" s="25"/>
      <c r="Y842" s="25"/>
      <c r="Z842" s="25"/>
      <c r="AA842" s="25"/>
      <c r="AB842" s="25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1"/>
      <c r="N843" s="22"/>
      <c r="O843" s="22"/>
      <c r="U843" s="20"/>
      <c r="V843" s="21"/>
      <c r="W843" s="22"/>
      <c r="X843" s="22"/>
      <c r="Y843" s="22"/>
      <c r="Z843" s="22"/>
      <c r="AA843" s="22"/>
      <c r="AB843" s="22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5"/>
      <c r="O844" s="25"/>
      <c r="U844" s="23"/>
      <c r="V844" s="24"/>
      <c r="W844" s="25"/>
      <c r="X844" s="25"/>
      <c r="Y844" s="25"/>
      <c r="Z844" s="25"/>
      <c r="AA844" s="25"/>
      <c r="AB844" s="25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1"/>
      <c r="N845" s="22"/>
      <c r="O845" s="22"/>
      <c r="U845" s="20"/>
      <c r="V845" s="21"/>
      <c r="W845" s="22"/>
      <c r="X845" s="22"/>
      <c r="Y845" s="22"/>
      <c r="Z845" s="22"/>
      <c r="AA845" s="22"/>
      <c r="AB845" s="22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5"/>
      <c r="O846" s="25"/>
      <c r="U846" s="23"/>
      <c r="V846" s="24"/>
      <c r="W846" s="25"/>
      <c r="X846" s="25"/>
      <c r="Y846" s="25"/>
      <c r="Z846" s="25"/>
      <c r="AA846" s="25"/>
      <c r="AB846" s="25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1"/>
      <c r="N847" s="22"/>
      <c r="O847" s="22"/>
      <c r="U847" s="20"/>
      <c r="V847" s="21"/>
      <c r="W847" s="22"/>
      <c r="X847" s="22"/>
      <c r="Y847" s="22"/>
      <c r="Z847" s="22"/>
      <c r="AA847" s="22"/>
      <c r="AB847" s="22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5"/>
      <c r="O848" s="25"/>
      <c r="U848" s="23"/>
      <c r="V848" s="24"/>
      <c r="W848" s="25"/>
      <c r="X848" s="25"/>
      <c r="Y848" s="25"/>
      <c r="Z848" s="25"/>
      <c r="AA848" s="25"/>
      <c r="AB848" s="25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1"/>
      <c r="N849" s="22"/>
      <c r="O849" s="22"/>
      <c r="U849" s="20"/>
      <c r="V849" s="21"/>
      <c r="W849" s="22"/>
      <c r="X849" s="22"/>
      <c r="Y849" s="22"/>
      <c r="Z849" s="22"/>
      <c r="AA849" s="22"/>
      <c r="AB849" s="22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5"/>
      <c r="O850" s="25"/>
      <c r="U850" s="23"/>
      <c r="V850" s="24"/>
      <c r="W850" s="25"/>
      <c r="X850" s="25"/>
      <c r="Y850" s="25"/>
      <c r="Z850" s="25"/>
      <c r="AA850" s="25"/>
      <c r="AB850" s="25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1"/>
      <c r="N851" s="22"/>
      <c r="O851" s="22"/>
      <c r="U851" s="20"/>
      <c r="V851" s="21"/>
      <c r="W851" s="22"/>
      <c r="X851" s="22"/>
      <c r="Y851" s="22"/>
      <c r="Z851" s="22"/>
      <c r="AA851" s="22"/>
      <c r="AB851" s="22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5"/>
      <c r="O852" s="25"/>
      <c r="U852" s="23"/>
      <c r="V852" s="24"/>
      <c r="W852" s="25"/>
      <c r="X852" s="25"/>
      <c r="Y852" s="25"/>
      <c r="Z852" s="25"/>
      <c r="AA852" s="25"/>
      <c r="AB852" s="25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1"/>
      <c r="N853" s="22"/>
      <c r="O853" s="22"/>
      <c r="U853" s="20"/>
      <c r="V853" s="21"/>
      <c r="W853" s="22"/>
      <c r="X853" s="22"/>
      <c r="Y853" s="22"/>
      <c r="Z853" s="22"/>
      <c r="AA853" s="22"/>
      <c r="AB853" s="22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5"/>
      <c r="O854" s="25"/>
      <c r="U854" s="23"/>
      <c r="V854" s="24"/>
      <c r="W854" s="25"/>
      <c r="X854" s="25"/>
      <c r="Y854" s="25"/>
      <c r="Z854" s="25"/>
      <c r="AA854" s="25"/>
      <c r="AB854" s="25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1"/>
      <c r="N855" s="22"/>
      <c r="O855" s="22"/>
      <c r="U855" s="20"/>
      <c r="V855" s="21"/>
      <c r="W855" s="22"/>
      <c r="X855" s="22"/>
      <c r="Y855" s="22"/>
      <c r="Z855" s="22"/>
      <c r="AA855" s="22"/>
      <c r="AB855" s="22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5"/>
      <c r="O856" s="25"/>
      <c r="U856" s="23"/>
      <c r="V856" s="24"/>
      <c r="W856" s="25"/>
      <c r="X856" s="25"/>
      <c r="Y856" s="25"/>
      <c r="Z856" s="25"/>
      <c r="AA856" s="25"/>
      <c r="AB856" s="25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1"/>
      <c r="N857" s="22"/>
      <c r="O857" s="22"/>
      <c r="U857" s="20"/>
      <c r="V857" s="21"/>
      <c r="W857" s="22"/>
      <c r="X857" s="22"/>
      <c r="Y857" s="22"/>
      <c r="Z857" s="22"/>
      <c r="AA857" s="22"/>
      <c r="AB857" s="22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5"/>
      <c r="O858" s="25"/>
      <c r="U858" s="23"/>
      <c r="V858" s="24"/>
      <c r="W858" s="25"/>
      <c r="X858" s="25"/>
      <c r="Y858" s="25"/>
      <c r="Z858" s="25"/>
      <c r="AA858" s="25"/>
      <c r="AB858" s="25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1"/>
      <c r="N859" s="22"/>
      <c r="O859" s="22"/>
      <c r="U859" s="20"/>
      <c r="V859" s="21"/>
      <c r="W859" s="22"/>
      <c r="X859" s="22"/>
      <c r="Y859" s="22"/>
      <c r="Z859" s="22"/>
      <c r="AA859" s="22"/>
      <c r="AB859" s="22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5"/>
      <c r="O860" s="25"/>
      <c r="U860" s="23"/>
      <c r="V860" s="24"/>
      <c r="W860" s="25"/>
      <c r="X860" s="25"/>
      <c r="Y860" s="25"/>
      <c r="Z860" s="25"/>
      <c r="AA860" s="25"/>
      <c r="AB860" s="25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1"/>
      <c r="N861" s="22"/>
      <c r="O861" s="22"/>
      <c r="U861" s="20"/>
      <c r="V861" s="21"/>
      <c r="W861" s="22"/>
      <c r="X861" s="22"/>
      <c r="Y861" s="22"/>
      <c r="Z861" s="22"/>
      <c r="AA861" s="22"/>
      <c r="AB861" s="22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5"/>
      <c r="O862" s="25"/>
      <c r="U862" s="23"/>
      <c r="V862" s="24"/>
      <c r="W862" s="25"/>
      <c r="X862" s="25"/>
      <c r="Y862" s="25"/>
      <c r="Z862" s="25"/>
      <c r="AA862" s="25"/>
      <c r="AB862" s="25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1"/>
      <c r="N863" s="22"/>
      <c r="O863" s="22"/>
      <c r="U863" s="20"/>
      <c r="V863" s="21"/>
      <c r="W863" s="22"/>
      <c r="X863" s="22"/>
      <c r="Y863" s="22"/>
      <c r="Z863" s="22"/>
      <c r="AA863" s="22"/>
      <c r="AB863" s="22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5"/>
      <c r="O864" s="25"/>
      <c r="U864" s="23"/>
      <c r="V864" s="24"/>
      <c r="W864" s="25"/>
      <c r="X864" s="25"/>
      <c r="Y864" s="25"/>
      <c r="Z864" s="25"/>
      <c r="AA864" s="25"/>
      <c r="AB864" s="25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1"/>
      <c r="N865" s="22"/>
      <c r="O865" s="22"/>
      <c r="U865" s="20"/>
      <c r="V865" s="21"/>
      <c r="W865" s="22"/>
      <c r="X865" s="22"/>
      <c r="Y865" s="22"/>
      <c r="Z865" s="22"/>
      <c r="AA865" s="22"/>
      <c r="AB865" s="22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5"/>
      <c r="O866" s="25"/>
      <c r="U866" s="23"/>
      <c r="V866" s="24"/>
      <c r="W866" s="25"/>
      <c r="X866" s="25"/>
      <c r="Y866" s="25"/>
      <c r="Z866" s="25"/>
      <c r="AA866" s="25"/>
      <c r="AB866" s="25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1"/>
      <c r="N867" s="22"/>
      <c r="O867" s="22"/>
      <c r="U867" s="20"/>
      <c r="V867" s="21"/>
      <c r="W867" s="22"/>
      <c r="X867" s="22"/>
      <c r="Y867" s="22"/>
      <c r="Z867" s="22"/>
      <c r="AA867" s="22"/>
      <c r="AB867" s="22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5"/>
      <c r="O868" s="25"/>
      <c r="U868" s="23"/>
      <c r="V868" s="24"/>
      <c r="W868" s="25"/>
      <c r="X868" s="25"/>
      <c r="Y868" s="25"/>
      <c r="Z868" s="25"/>
      <c r="AA868" s="25"/>
      <c r="AB868" s="25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1"/>
      <c r="N869" s="22"/>
      <c r="O869" s="22"/>
      <c r="U869" s="20"/>
      <c r="V869" s="21"/>
      <c r="W869" s="22"/>
      <c r="X869" s="22"/>
      <c r="Y869" s="22"/>
      <c r="Z869" s="22"/>
      <c r="AA869" s="22"/>
      <c r="AB869" s="22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5"/>
      <c r="O870" s="25"/>
      <c r="U870" s="23"/>
      <c r="V870" s="24"/>
      <c r="W870" s="25"/>
      <c r="X870" s="25"/>
      <c r="Y870" s="25"/>
      <c r="Z870" s="25"/>
      <c r="AA870" s="25"/>
      <c r="AB870" s="25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1"/>
      <c r="N871" s="22"/>
      <c r="O871" s="22"/>
      <c r="U871" s="20"/>
      <c r="V871" s="21"/>
      <c r="W871" s="22"/>
      <c r="X871" s="22"/>
      <c r="Y871" s="22"/>
      <c r="Z871" s="22"/>
      <c r="AA871" s="22"/>
      <c r="AB871" s="22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5"/>
      <c r="O872" s="25"/>
      <c r="U872" s="23"/>
      <c r="V872" s="24"/>
      <c r="W872" s="25"/>
      <c r="X872" s="25"/>
      <c r="Y872" s="25"/>
      <c r="Z872" s="25"/>
      <c r="AA872" s="25"/>
      <c r="AB872" s="25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1"/>
      <c r="N873" s="22"/>
      <c r="O873" s="22"/>
      <c r="U873" s="20"/>
      <c r="V873" s="21"/>
      <c r="W873" s="22"/>
      <c r="X873" s="22"/>
      <c r="Y873" s="22"/>
      <c r="Z873" s="22"/>
      <c r="AA873" s="22"/>
      <c r="AB873" s="22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5"/>
      <c r="O874" s="25"/>
      <c r="U874" s="23"/>
      <c r="V874" s="24"/>
      <c r="W874" s="25"/>
      <c r="X874" s="25"/>
      <c r="Y874" s="25"/>
      <c r="Z874" s="25"/>
      <c r="AA874" s="25"/>
      <c r="AB874" s="25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1"/>
      <c r="N875" s="22"/>
      <c r="O875" s="22"/>
      <c r="U875" s="20"/>
      <c r="V875" s="21"/>
      <c r="W875" s="22"/>
      <c r="X875" s="22"/>
      <c r="Y875" s="22"/>
      <c r="Z875" s="22"/>
      <c r="AA875" s="22"/>
      <c r="AB875" s="22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5"/>
      <c r="O876" s="25"/>
      <c r="U876" s="23"/>
      <c r="V876" s="24"/>
      <c r="W876" s="25"/>
      <c r="X876" s="25"/>
      <c r="Y876" s="25"/>
      <c r="Z876" s="25"/>
      <c r="AA876" s="25"/>
      <c r="AB876" s="25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1"/>
      <c r="N877" s="22"/>
      <c r="O877" s="22"/>
      <c r="U877" s="20"/>
      <c r="V877" s="21"/>
      <c r="W877" s="22"/>
      <c r="X877" s="22"/>
      <c r="Y877" s="22"/>
      <c r="Z877" s="22"/>
      <c r="AA877" s="22"/>
      <c r="AB877" s="22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5"/>
      <c r="O878" s="25"/>
      <c r="U878" s="23"/>
      <c r="V878" s="24"/>
      <c r="W878" s="25"/>
      <c r="X878" s="25"/>
      <c r="Y878" s="25"/>
      <c r="Z878" s="25"/>
      <c r="AA878" s="25"/>
      <c r="AB878" s="25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1"/>
      <c r="N879" s="22"/>
      <c r="O879" s="22"/>
      <c r="U879" s="20"/>
      <c r="V879" s="21"/>
      <c r="W879" s="22"/>
      <c r="X879" s="22"/>
      <c r="Y879" s="22"/>
      <c r="Z879" s="22"/>
      <c r="AA879" s="22"/>
      <c r="AB879" s="22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5"/>
      <c r="O880" s="25"/>
      <c r="U880" s="23"/>
      <c r="V880" s="24"/>
      <c r="W880" s="25"/>
      <c r="X880" s="25"/>
      <c r="Y880" s="25"/>
      <c r="Z880" s="25"/>
      <c r="AA880" s="25"/>
      <c r="AB880" s="25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1"/>
      <c r="N881" s="22"/>
      <c r="O881" s="22"/>
      <c r="U881" s="20"/>
      <c r="V881" s="21"/>
      <c r="W881" s="22"/>
      <c r="X881" s="22"/>
      <c r="Y881" s="22"/>
      <c r="Z881" s="22"/>
      <c r="AA881" s="22"/>
      <c r="AB881" s="22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5"/>
      <c r="O882" s="25"/>
      <c r="U882" s="23"/>
      <c r="V882" s="24"/>
      <c r="W882" s="25"/>
      <c r="X882" s="25"/>
      <c r="Y882" s="25"/>
      <c r="Z882" s="25"/>
      <c r="AA882" s="25"/>
      <c r="AB882" s="25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1"/>
      <c r="N883" s="22"/>
      <c r="O883" s="22"/>
      <c r="U883" s="20"/>
      <c r="V883" s="21"/>
      <c r="W883" s="22"/>
      <c r="X883" s="22"/>
      <c r="Y883" s="22"/>
      <c r="Z883" s="22"/>
      <c r="AA883" s="22"/>
      <c r="AB883" s="22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5"/>
      <c r="O884" s="25"/>
      <c r="U884" s="23"/>
      <c r="V884" s="24"/>
      <c r="W884" s="25"/>
      <c r="X884" s="25"/>
      <c r="Y884" s="25"/>
      <c r="Z884" s="25"/>
      <c r="AA884" s="25"/>
      <c r="AB884" s="25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1"/>
      <c r="N885" s="22"/>
      <c r="O885" s="22"/>
      <c r="U885" s="20"/>
      <c r="V885" s="21"/>
      <c r="W885" s="22"/>
      <c r="X885" s="22"/>
      <c r="Y885" s="22"/>
      <c r="Z885" s="22"/>
      <c r="AA885" s="22"/>
      <c r="AB885" s="22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5"/>
      <c r="O886" s="25"/>
      <c r="U886" s="23"/>
      <c r="V886" s="24"/>
      <c r="W886" s="25"/>
      <c r="X886" s="25"/>
      <c r="Y886" s="25"/>
      <c r="Z886" s="25"/>
      <c r="AA886" s="25"/>
      <c r="AB886" s="25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1"/>
      <c r="N887" s="22"/>
      <c r="O887" s="22"/>
      <c r="U887" s="20"/>
      <c r="V887" s="21"/>
      <c r="W887" s="22"/>
      <c r="X887" s="22"/>
      <c r="Y887" s="22"/>
      <c r="Z887" s="22"/>
      <c r="AA887" s="22"/>
      <c r="AB887" s="22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5"/>
      <c r="O888" s="25"/>
      <c r="U888" s="23"/>
      <c r="V888" s="24"/>
      <c r="W888" s="25"/>
      <c r="X888" s="25"/>
      <c r="Y888" s="25"/>
      <c r="Z888" s="25"/>
      <c r="AA888" s="25"/>
      <c r="AB888" s="25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1"/>
      <c r="N889" s="22"/>
      <c r="O889" s="22"/>
      <c r="U889" s="20"/>
      <c r="V889" s="21"/>
      <c r="W889" s="22"/>
      <c r="X889" s="22"/>
      <c r="Y889" s="22"/>
      <c r="Z889" s="22"/>
      <c r="AA889" s="22"/>
      <c r="AB889" s="22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5"/>
      <c r="O890" s="25"/>
      <c r="U890" s="23"/>
      <c r="V890" s="24"/>
      <c r="W890" s="25"/>
      <c r="X890" s="25"/>
      <c r="Y890" s="25"/>
      <c r="Z890" s="25"/>
      <c r="AA890" s="25"/>
      <c r="AB890" s="25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1"/>
      <c r="N891" s="22"/>
      <c r="O891" s="22"/>
      <c r="U891" s="20"/>
      <c r="V891" s="21"/>
      <c r="W891" s="22"/>
      <c r="X891" s="22"/>
      <c r="Y891" s="22"/>
      <c r="Z891" s="22"/>
      <c r="AA891" s="22"/>
      <c r="AB891" s="22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5"/>
      <c r="O892" s="25"/>
      <c r="U892" s="23"/>
      <c r="V892" s="24"/>
      <c r="W892" s="25"/>
      <c r="X892" s="25"/>
      <c r="Y892" s="25"/>
      <c r="Z892" s="25"/>
      <c r="AA892" s="25"/>
      <c r="AB892" s="25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1"/>
      <c r="N893" s="22"/>
      <c r="O893" s="22"/>
      <c r="U893" s="20"/>
      <c r="V893" s="21"/>
      <c r="W893" s="22"/>
      <c r="X893" s="22"/>
      <c r="Y893" s="22"/>
      <c r="Z893" s="22"/>
      <c r="AA893" s="22"/>
      <c r="AB893" s="22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5"/>
      <c r="O894" s="25"/>
      <c r="U894" s="23"/>
      <c r="V894" s="24"/>
      <c r="W894" s="25"/>
      <c r="X894" s="25"/>
      <c r="Y894" s="25"/>
      <c r="Z894" s="25"/>
      <c r="AA894" s="25"/>
      <c r="AB894" s="25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1"/>
      <c r="N895" s="22"/>
      <c r="O895" s="22"/>
      <c r="U895" s="20"/>
      <c r="V895" s="21"/>
      <c r="W895" s="22"/>
      <c r="X895" s="22"/>
      <c r="Y895" s="22"/>
      <c r="Z895" s="22"/>
      <c r="AA895" s="22"/>
      <c r="AB895" s="22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5"/>
      <c r="O896" s="25"/>
      <c r="U896" s="23"/>
      <c r="V896" s="24"/>
      <c r="W896" s="25"/>
      <c r="X896" s="25"/>
      <c r="Y896" s="25"/>
      <c r="Z896" s="25"/>
      <c r="AA896" s="25"/>
      <c r="AB896" s="25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1"/>
      <c r="N897" s="22"/>
      <c r="O897" s="22"/>
      <c r="U897" s="20"/>
      <c r="V897" s="21"/>
      <c r="W897" s="22"/>
      <c r="X897" s="22"/>
      <c r="Y897" s="22"/>
      <c r="Z897" s="22"/>
      <c r="AA897" s="22"/>
      <c r="AB897" s="22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5"/>
      <c r="O898" s="25"/>
      <c r="U898" s="23"/>
      <c r="V898" s="24"/>
      <c r="W898" s="25"/>
      <c r="X898" s="25"/>
      <c r="Y898" s="25"/>
      <c r="Z898" s="25"/>
      <c r="AA898" s="25"/>
      <c r="AB898" s="25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1"/>
      <c r="N899" s="22"/>
      <c r="O899" s="22"/>
      <c r="U899" s="20"/>
      <c r="V899" s="21"/>
      <c r="W899" s="22"/>
      <c r="X899" s="22"/>
      <c r="Y899" s="22"/>
      <c r="Z899" s="22"/>
      <c r="AA899" s="22"/>
      <c r="AB899" s="22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5"/>
      <c r="O900" s="25"/>
      <c r="U900" s="23"/>
      <c r="V900" s="24"/>
      <c r="W900" s="25"/>
      <c r="X900" s="25"/>
      <c r="Y900" s="25"/>
      <c r="Z900" s="25"/>
      <c r="AA900" s="25"/>
      <c r="AB900" s="25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1"/>
      <c r="N901" s="22"/>
      <c r="O901" s="22"/>
      <c r="U901" s="20"/>
      <c r="V901" s="21"/>
      <c r="W901" s="22"/>
      <c r="X901" s="22"/>
      <c r="Y901" s="22"/>
      <c r="Z901" s="22"/>
      <c r="AA901" s="22"/>
      <c r="AB901" s="22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5"/>
      <c r="O902" s="25"/>
      <c r="U902" s="23"/>
      <c r="V902" s="24"/>
      <c r="W902" s="25"/>
      <c r="X902" s="25"/>
      <c r="Y902" s="25"/>
      <c r="Z902" s="25"/>
      <c r="AA902" s="25"/>
      <c r="AB902" s="25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1"/>
      <c r="N903" s="22"/>
      <c r="O903" s="22"/>
      <c r="U903" s="20"/>
      <c r="V903" s="21"/>
      <c r="W903" s="22"/>
      <c r="X903" s="22"/>
      <c r="Y903" s="22"/>
      <c r="Z903" s="22"/>
      <c r="AA903" s="22"/>
      <c r="AB903" s="22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5"/>
      <c r="O904" s="25"/>
      <c r="U904" s="23"/>
      <c r="V904" s="24"/>
      <c r="W904" s="25"/>
      <c r="X904" s="25"/>
      <c r="Y904" s="25"/>
      <c r="Z904" s="25"/>
      <c r="AA904" s="25"/>
      <c r="AB904" s="25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1"/>
      <c r="N905" s="22"/>
      <c r="O905" s="22"/>
      <c r="U905" s="20"/>
      <c r="V905" s="21"/>
      <c r="W905" s="22"/>
      <c r="X905" s="22"/>
      <c r="Y905" s="22"/>
      <c r="Z905" s="22"/>
      <c r="AA905" s="22"/>
      <c r="AB905" s="22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5"/>
      <c r="O906" s="25"/>
      <c r="U906" s="23"/>
      <c r="V906" s="24"/>
      <c r="W906" s="25"/>
      <c r="X906" s="25"/>
      <c r="Y906" s="25"/>
      <c r="Z906" s="25"/>
      <c r="AA906" s="25"/>
      <c r="AB906" s="25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1"/>
      <c r="N907" s="22"/>
      <c r="O907" s="22"/>
      <c r="U907" s="20"/>
      <c r="V907" s="21"/>
      <c r="W907" s="22"/>
      <c r="X907" s="22"/>
      <c r="Y907" s="22"/>
      <c r="Z907" s="22"/>
      <c r="AA907" s="22"/>
      <c r="AB907" s="22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5"/>
      <c r="O908" s="25"/>
      <c r="U908" s="23"/>
      <c r="V908" s="24"/>
      <c r="W908" s="25"/>
      <c r="X908" s="25"/>
      <c r="Y908" s="25"/>
      <c r="Z908" s="25"/>
      <c r="AA908" s="25"/>
      <c r="AB908" s="25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1"/>
      <c r="N909" s="22"/>
      <c r="O909" s="22"/>
      <c r="U909" s="20"/>
      <c r="V909" s="21"/>
      <c r="W909" s="22"/>
      <c r="X909" s="22"/>
      <c r="Y909" s="22"/>
      <c r="Z909" s="22"/>
      <c r="AA909" s="22"/>
      <c r="AB909" s="22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5"/>
      <c r="O910" s="25"/>
      <c r="U910" s="23"/>
      <c r="V910" s="24"/>
      <c r="W910" s="25"/>
      <c r="X910" s="25"/>
      <c r="Y910" s="25"/>
      <c r="Z910" s="25"/>
      <c r="AA910" s="25"/>
      <c r="AB910" s="25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1"/>
      <c r="N911" s="22"/>
      <c r="O911" s="22"/>
      <c r="U911" s="20"/>
      <c r="V911" s="21"/>
      <c r="W911" s="22"/>
      <c r="X911" s="22"/>
      <c r="Y911" s="22"/>
      <c r="Z911" s="22"/>
      <c r="AA911" s="22"/>
      <c r="AB911" s="22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5"/>
      <c r="O912" s="25"/>
      <c r="U912" s="23"/>
      <c r="V912" s="24"/>
      <c r="W912" s="25"/>
      <c r="X912" s="25"/>
      <c r="Y912" s="25"/>
      <c r="Z912" s="25"/>
      <c r="AA912" s="25"/>
      <c r="AB912" s="25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1"/>
      <c r="N913" s="22"/>
      <c r="O913" s="22"/>
      <c r="U913" s="20"/>
      <c r="V913" s="21"/>
      <c r="W913" s="22"/>
      <c r="X913" s="22"/>
      <c r="Y913" s="22"/>
      <c r="Z913" s="22"/>
      <c r="AA913" s="22"/>
      <c r="AB913" s="22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5"/>
      <c r="O914" s="25"/>
      <c r="U914" s="23"/>
      <c r="V914" s="24"/>
      <c r="W914" s="25"/>
      <c r="X914" s="25"/>
      <c r="Y914" s="25"/>
      <c r="Z914" s="25"/>
      <c r="AA914" s="25"/>
      <c r="AB914" s="25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1"/>
      <c r="N915" s="22"/>
      <c r="O915" s="22"/>
      <c r="U915" s="20"/>
      <c r="V915" s="21"/>
      <c r="W915" s="22"/>
      <c r="X915" s="22"/>
      <c r="Y915" s="22"/>
      <c r="Z915" s="22"/>
      <c r="AA915" s="22"/>
      <c r="AB915" s="22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5"/>
      <c r="O916" s="25"/>
      <c r="U916" s="23"/>
      <c r="V916" s="24"/>
      <c r="W916" s="25"/>
      <c r="X916" s="25"/>
      <c r="Y916" s="25"/>
      <c r="Z916" s="25"/>
      <c r="AA916" s="25"/>
      <c r="AB916" s="25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1"/>
      <c r="N917" s="22"/>
      <c r="O917" s="22"/>
      <c r="U917" s="20"/>
      <c r="V917" s="21"/>
      <c r="W917" s="22"/>
      <c r="X917" s="22"/>
      <c r="Y917" s="22"/>
      <c r="Z917" s="22"/>
      <c r="AA917" s="22"/>
      <c r="AB917" s="22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5"/>
      <c r="O918" s="25"/>
      <c r="U918" s="23"/>
      <c r="V918" s="24"/>
      <c r="W918" s="25"/>
      <c r="X918" s="25"/>
      <c r="Y918" s="25"/>
      <c r="Z918" s="25"/>
      <c r="AA918" s="25"/>
      <c r="AB918" s="25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1"/>
      <c r="N919" s="22"/>
      <c r="O919" s="22"/>
      <c r="U919" s="20"/>
      <c r="V919" s="21"/>
      <c r="W919" s="22"/>
      <c r="X919" s="22"/>
      <c r="Y919" s="22"/>
      <c r="Z919" s="22"/>
      <c r="AA919" s="22"/>
      <c r="AB919" s="22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5"/>
      <c r="O920" s="25"/>
      <c r="U920" s="23"/>
      <c r="V920" s="24"/>
      <c r="W920" s="25"/>
      <c r="X920" s="25"/>
      <c r="Y920" s="25"/>
      <c r="Z920" s="25"/>
      <c r="AA920" s="25"/>
      <c r="AB920" s="25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1"/>
      <c r="N921" s="22"/>
      <c r="O921" s="22"/>
      <c r="U921" s="20"/>
      <c r="V921" s="21"/>
      <c r="W921" s="22"/>
      <c r="X921" s="22"/>
      <c r="Y921" s="22"/>
      <c r="Z921" s="22"/>
      <c r="AA921" s="22"/>
      <c r="AB921" s="22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5"/>
      <c r="O922" s="25"/>
      <c r="U922" s="23"/>
      <c r="V922" s="24"/>
      <c r="W922" s="25"/>
      <c r="X922" s="25"/>
      <c r="Y922" s="25"/>
      <c r="Z922" s="25"/>
      <c r="AA922" s="25"/>
      <c r="AB922" s="25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1"/>
      <c r="N923" s="22"/>
      <c r="O923" s="22"/>
      <c r="U923" s="20"/>
      <c r="V923" s="21"/>
      <c r="W923" s="22"/>
      <c r="X923" s="22"/>
      <c r="Y923" s="22"/>
      <c r="Z923" s="22"/>
      <c r="AA923" s="22"/>
      <c r="AB923" s="22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5"/>
      <c r="O924" s="25"/>
      <c r="U924" s="23"/>
      <c r="V924" s="24"/>
      <c r="W924" s="25"/>
      <c r="X924" s="25"/>
      <c r="Y924" s="25"/>
      <c r="Z924" s="25"/>
      <c r="AA924" s="25"/>
      <c r="AB924" s="25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1"/>
      <c r="N925" s="22"/>
      <c r="O925" s="22"/>
      <c r="U925" s="20"/>
      <c r="V925" s="21"/>
      <c r="W925" s="22"/>
      <c r="X925" s="22"/>
      <c r="Y925" s="22"/>
      <c r="Z925" s="22"/>
      <c r="AA925" s="22"/>
      <c r="AB925" s="22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5"/>
      <c r="O926" s="25"/>
      <c r="U926" s="23"/>
      <c r="V926" s="24"/>
      <c r="W926" s="25"/>
      <c r="X926" s="25"/>
      <c r="Y926" s="25"/>
      <c r="Z926" s="25"/>
      <c r="AA926" s="25"/>
      <c r="AB926" s="25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1"/>
      <c r="N927" s="22"/>
      <c r="O927" s="22"/>
      <c r="U927" s="20"/>
      <c r="V927" s="21"/>
      <c r="W927" s="22"/>
      <c r="X927" s="22"/>
      <c r="Y927" s="22"/>
      <c r="Z927" s="22"/>
      <c r="AA927" s="22"/>
      <c r="AB927" s="22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5"/>
      <c r="O928" s="25"/>
      <c r="U928" s="23"/>
      <c r="V928" s="24"/>
      <c r="W928" s="25"/>
      <c r="X928" s="25"/>
      <c r="Y928" s="25"/>
      <c r="Z928" s="25"/>
      <c r="AA928" s="25"/>
      <c r="AB928" s="25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1"/>
      <c r="N929" s="22"/>
      <c r="O929" s="22"/>
      <c r="U929" s="20"/>
      <c r="V929" s="21"/>
      <c r="W929" s="22"/>
      <c r="X929" s="22"/>
      <c r="Y929" s="22"/>
      <c r="Z929" s="22"/>
      <c r="AA929" s="22"/>
      <c r="AB929" s="22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5"/>
      <c r="O930" s="25"/>
      <c r="U930" s="23"/>
      <c r="V930" s="24"/>
      <c r="W930" s="25"/>
      <c r="X930" s="25"/>
      <c r="Y930" s="25"/>
      <c r="Z930" s="25"/>
      <c r="AA930" s="25"/>
      <c r="AB930" s="25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1"/>
      <c r="N931" s="22"/>
      <c r="O931" s="22"/>
      <c r="U931" s="20"/>
      <c r="V931" s="21"/>
      <c r="W931" s="22"/>
      <c r="X931" s="22"/>
      <c r="Y931" s="22"/>
      <c r="Z931" s="22"/>
      <c r="AA931" s="22"/>
      <c r="AB931" s="22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5"/>
      <c r="O932" s="25"/>
      <c r="U932" s="23"/>
      <c r="V932" s="24"/>
      <c r="W932" s="25"/>
      <c r="X932" s="25"/>
      <c r="Y932" s="25"/>
      <c r="Z932" s="25"/>
      <c r="AA932" s="25"/>
      <c r="AB932" s="25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1"/>
      <c r="N933" s="22"/>
      <c r="O933" s="22"/>
      <c r="U933" s="20"/>
      <c r="V933" s="21"/>
      <c r="W933" s="22"/>
      <c r="X933" s="22"/>
      <c r="Y933" s="22"/>
      <c r="Z933" s="22"/>
      <c r="AA933" s="22"/>
      <c r="AB933" s="22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5"/>
      <c r="O934" s="25"/>
      <c r="U934" s="23"/>
      <c r="V934" s="24"/>
      <c r="W934" s="25"/>
      <c r="X934" s="25"/>
      <c r="Y934" s="25"/>
      <c r="Z934" s="25"/>
      <c r="AA934" s="25"/>
      <c r="AB934" s="25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1"/>
      <c r="N935" s="22"/>
      <c r="O935" s="22"/>
      <c r="U935" s="20"/>
      <c r="V935" s="21"/>
      <c r="W935" s="22"/>
      <c r="X935" s="22"/>
      <c r="Y935" s="22"/>
      <c r="Z935" s="22"/>
      <c r="AA935" s="22"/>
      <c r="AB935" s="22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5"/>
      <c r="O936" s="25"/>
      <c r="U936" s="23"/>
      <c r="V936" s="24"/>
      <c r="W936" s="25"/>
      <c r="X936" s="25"/>
      <c r="Y936" s="25"/>
      <c r="Z936" s="25"/>
      <c r="AA936" s="25"/>
      <c r="AB936" s="25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1"/>
      <c r="N937" s="22"/>
      <c r="O937" s="22"/>
      <c r="U937" s="20"/>
      <c r="V937" s="21"/>
      <c r="W937" s="22"/>
      <c r="X937" s="22"/>
      <c r="Y937" s="22"/>
      <c r="Z937" s="22"/>
      <c r="AA937" s="22"/>
      <c r="AB937" s="22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5"/>
      <c r="O938" s="25"/>
      <c r="U938" s="23"/>
      <c r="V938" s="24"/>
      <c r="W938" s="25"/>
      <c r="X938" s="25"/>
      <c r="Y938" s="25"/>
      <c r="Z938" s="25"/>
      <c r="AA938" s="25"/>
      <c r="AB938" s="25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1"/>
      <c r="N939" s="22"/>
      <c r="O939" s="22"/>
      <c r="U939" s="20"/>
      <c r="V939" s="21"/>
      <c r="W939" s="22"/>
      <c r="X939" s="22"/>
      <c r="Y939" s="22"/>
      <c r="Z939" s="22"/>
      <c r="AA939" s="22"/>
      <c r="AB939" s="22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5"/>
      <c r="O940" s="25"/>
      <c r="U940" s="23"/>
      <c r="V940" s="24"/>
      <c r="W940" s="25"/>
      <c r="X940" s="25"/>
      <c r="Y940" s="25"/>
      <c r="Z940" s="25"/>
      <c r="AA940" s="25"/>
      <c r="AB940" s="25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1"/>
      <c r="N941" s="22"/>
      <c r="O941" s="22"/>
      <c r="U941" s="20"/>
      <c r="V941" s="21"/>
      <c r="W941" s="22"/>
      <c r="X941" s="22"/>
      <c r="Y941" s="22"/>
      <c r="Z941" s="22"/>
      <c r="AA941" s="22"/>
      <c r="AB941" s="22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5"/>
      <c r="O942" s="25"/>
      <c r="U942" s="23"/>
      <c r="V942" s="24"/>
      <c r="W942" s="25"/>
      <c r="X942" s="25"/>
      <c r="Y942" s="25"/>
      <c r="Z942" s="25"/>
      <c r="AA942" s="25"/>
      <c r="AB942" s="25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1"/>
      <c r="N943" s="22"/>
      <c r="O943" s="22"/>
      <c r="U943" s="20"/>
      <c r="V943" s="21"/>
      <c r="W943" s="22"/>
      <c r="X943" s="22"/>
      <c r="Y943" s="22"/>
      <c r="Z943" s="22"/>
      <c r="AA943" s="22"/>
      <c r="AB943" s="22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5"/>
      <c r="O944" s="25"/>
      <c r="U944" s="23"/>
      <c r="V944" s="24"/>
      <c r="W944" s="25"/>
      <c r="X944" s="25"/>
      <c r="Y944" s="25"/>
      <c r="Z944" s="25"/>
      <c r="AA944" s="25"/>
      <c r="AB944" s="25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1"/>
      <c r="N945" s="22"/>
      <c r="O945" s="22"/>
      <c r="U945" s="20"/>
      <c r="V945" s="21"/>
      <c r="W945" s="22"/>
      <c r="X945" s="22"/>
      <c r="Y945" s="22"/>
      <c r="Z945" s="22"/>
      <c r="AA945" s="22"/>
      <c r="AB945" s="22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5"/>
      <c r="O946" s="25"/>
      <c r="U946" s="23"/>
      <c r="V946" s="24"/>
      <c r="W946" s="25"/>
      <c r="X946" s="25"/>
      <c r="Y946" s="25"/>
      <c r="Z946" s="25"/>
      <c r="AA946" s="25"/>
      <c r="AB946" s="25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1"/>
      <c r="N947" s="22"/>
      <c r="O947" s="22"/>
      <c r="U947" s="20"/>
      <c r="V947" s="21"/>
      <c r="W947" s="22"/>
      <c r="X947" s="22"/>
      <c r="Y947" s="22"/>
      <c r="Z947" s="22"/>
      <c r="AA947" s="22"/>
      <c r="AB947" s="22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5"/>
      <c r="O948" s="25"/>
      <c r="U948" s="23"/>
      <c r="V948" s="24"/>
      <c r="W948" s="25"/>
      <c r="X948" s="25"/>
      <c r="Y948" s="25"/>
      <c r="Z948" s="25"/>
      <c r="AA948" s="25"/>
      <c r="AB948" s="25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1"/>
      <c r="N949" s="22"/>
      <c r="O949" s="22"/>
      <c r="U949" s="20"/>
      <c r="V949" s="21"/>
      <c r="W949" s="22"/>
      <c r="X949" s="22"/>
      <c r="Y949" s="22"/>
      <c r="Z949" s="22"/>
      <c r="AA949" s="22"/>
      <c r="AB949" s="22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5"/>
      <c r="O950" s="25"/>
      <c r="U950" s="23"/>
      <c r="V950" s="24"/>
      <c r="W950" s="25"/>
      <c r="X950" s="25"/>
      <c r="Y950" s="25"/>
      <c r="Z950" s="25"/>
      <c r="AA950" s="25"/>
      <c r="AB950" s="25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1"/>
      <c r="N951" s="22"/>
      <c r="O951" s="22"/>
      <c r="U951" s="20"/>
      <c r="V951" s="21"/>
      <c r="W951" s="22"/>
      <c r="X951" s="22"/>
      <c r="Y951" s="22"/>
      <c r="Z951" s="22"/>
      <c r="AA951" s="22"/>
      <c r="AB951" s="22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5"/>
      <c r="O952" s="25"/>
      <c r="U952" s="23"/>
      <c r="V952" s="24"/>
      <c r="W952" s="25"/>
      <c r="X952" s="25"/>
      <c r="Y952" s="25"/>
      <c r="Z952" s="25"/>
      <c r="AA952" s="25"/>
      <c r="AB952" s="25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1"/>
      <c r="N953" s="22"/>
      <c r="O953" s="22"/>
      <c r="U953" s="20"/>
      <c r="V953" s="21"/>
      <c r="W953" s="22"/>
      <c r="X953" s="22"/>
      <c r="Y953" s="22"/>
      <c r="Z953" s="22"/>
      <c r="AA953" s="22"/>
      <c r="AB953" s="22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5"/>
      <c r="O954" s="25"/>
      <c r="U954" s="23"/>
      <c r="V954" s="24"/>
      <c r="W954" s="25"/>
      <c r="X954" s="25"/>
      <c r="Y954" s="25"/>
      <c r="Z954" s="25"/>
      <c r="AA954" s="25"/>
      <c r="AB954" s="25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1"/>
      <c r="N955" s="22"/>
      <c r="O955" s="22"/>
      <c r="U955" s="20"/>
      <c r="V955" s="21"/>
      <c r="W955" s="22"/>
      <c r="X955" s="22"/>
      <c r="Y955" s="22"/>
      <c r="Z955" s="22"/>
      <c r="AA955" s="22"/>
      <c r="AB955" s="22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5"/>
      <c r="O956" s="25"/>
      <c r="U956" s="23"/>
      <c r="V956" s="24"/>
      <c r="W956" s="25"/>
      <c r="X956" s="25"/>
      <c r="Y956" s="25"/>
      <c r="Z956" s="25"/>
      <c r="AA956" s="25"/>
      <c r="AB956" s="25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1"/>
      <c r="N957" s="22"/>
      <c r="O957" s="22"/>
      <c r="U957" s="20"/>
      <c r="V957" s="21"/>
      <c r="W957" s="22"/>
      <c r="X957" s="22"/>
      <c r="Y957" s="22"/>
      <c r="Z957" s="22"/>
      <c r="AA957" s="22"/>
      <c r="AB957" s="22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5"/>
      <c r="O958" s="25"/>
      <c r="U958" s="23"/>
      <c r="V958" s="24"/>
      <c r="W958" s="25"/>
      <c r="X958" s="25"/>
      <c r="Y958" s="25"/>
      <c r="Z958" s="25"/>
      <c r="AA958" s="25"/>
      <c r="AB958" s="25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1"/>
      <c r="N959" s="22"/>
      <c r="O959" s="22"/>
      <c r="U959" s="20"/>
      <c r="V959" s="21"/>
      <c r="W959" s="22"/>
      <c r="X959" s="22"/>
      <c r="Y959" s="22"/>
      <c r="Z959" s="22"/>
      <c r="AA959" s="22"/>
      <c r="AB959" s="22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5"/>
      <c r="O960" s="25"/>
      <c r="U960" s="23"/>
      <c r="V960" s="24"/>
      <c r="W960" s="25"/>
      <c r="X960" s="25"/>
      <c r="Y960" s="25"/>
      <c r="Z960" s="25"/>
      <c r="AA960" s="25"/>
      <c r="AB960" s="25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1"/>
      <c r="N961" s="22"/>
      <c r="O961" s="22"/>
      <c r="U961" s="20"/>
      <c r="V961" s="21"/>
      <c r="W961" s="22"/>
      <c r="X961" s="22"/>
      <c r="Y961" s="22"/>
      <c r="Z961" s="22"/>
      <c r="AA961" s="22"/>
      <c r="AB961" s="22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5"/>
      <c r="O962" s="25"/>
      <c r="U962" s="23"/>
      <c r="V962" s="24"/>
      <c r="W962" s="25"/>
      <c r="X962" s="25"/>
      <c r="Y962" s="25"/>
      <c r="Z962" s="25"/>
      <c r="AA962" s="25"/>
      <c r="AB962" s="25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1"/>
      <c r="N963" s="22"/>
      <c r="O963" s="22"/>
      <c r="U963" s="20"/>
      <c r="V963" s="21"/>
      <c r="W963" s="22"/>
      <c r="X963" s="22"/>
      <c r="Y963" s="22"/>
      <c r="Z963" s="22"/>
      <c r="AA963" s="22"/>
      <c r="AB963" s="22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5"/>
      <c r="O964" s="25"/>
      <c r="U964" s="23"/>
      <c r="V964" s="24"/>
      <c r="W964" s="25"/>
      <c r="X964" s="25"/>
      <c r="Y964" s="25"/>
      <c r="Z964" s="25"/>
      <c r="AA964" s="25"/>
      <c r="AB964" s="25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1"/>
      <c r="N965" s="22"/>
      <c r="O965" s="22"/>
      <c r="U965" s="20"/>
      <c r="V965" s="21"/>
      <c r="W965" s="22"/>
      <c r="X965" s="22"/>
      <c r="Y965" s="22"/>
      <c r="Z965" s="22"/>
      <c r="AA965" s="22"/>
      <c r="AB965" s="22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5"/>
      <c r="O966" s="25"/>
      <c r="U966" s="23"/>
      <c r="V966" s="24"/>
      <c r="W966" s="25"/>
      <c r="X966" s="25"/>
      <c r="Y966" s="25"/>
      <c r="Z966" s="25"/>
      <c r="AA966" s="25"/>
      <c r="AB966" s="25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1"/>
      <c r="N967" s="22"/>
      <c r="O967" s="22"/>
      <c r="U967" s="20"/>
      <c r="V967" s="21"/>
      <c r="W967" s="22"/>
      <c r="X967" s="22"/>
      <c r="Y967" s="22"/>
      <c r="Z967" s="22"/>
      <c r="AA967" s="22"/>
      <c r="AB967" s="22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5"/>
      <c r="O968" s="25"/>
      <c r="U968" s="23"/>
      <c r="V968" s="24"/>
      <c r="W968" s="25"/>
      <c r="X968" s="25"/>
      <c r="Y968" s="25"/>
      <c r="Z968" s="25"/>
      <c r="AA968" s="25"/>
      <c r="AB968" s="25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1"/>
      <c r="N969" s="22"/>
      <c r="O969" s="22"/>
      <c r="U969" s="20"/>
      <c r="V969" s="21"/>
      <c r="W969" s="22"/>
      <c r="X969" s="22"/>
      <c r="Y969" s="22"/>
      <c r="Z969" s="22"/>
      <c r="AA969" s="22"/>
      <c r="AB969" s="22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5"/>
      <c r="O970" s="25"/>
      <c r="U970" s="23"/>
      <c r="V970" s="24"/>
      <c r="W970" s="25"/>
      <c r="X970" s="25"/>
      <c r="Y970" s="25"/>
      <c r="Z970" s="25"/>
      <c r="AA970" s="25"/>
      <c r="AB970" s="25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1"/>
      <c r="N971" s="22"/>
      <c r="O971" s="22"/>
      <c r="U971" s="20"/>
      <c r="V971" s="21"/>
      <c r="W971" s="22"/>
      <c r="X971" s="22"/>
      <c r="Y971" s="22"/>
      <c r="Z971" s="22"/>
      <c r="AA971" s="22"/>
      <c r="AB971" s="22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5"/>
      <c r="O972" s="25"/>
      <c r="U972" s="23"/>
      <c r="V972" s="24"/>
      <c r="W972" s="25"/>
      <c r="X972" s="25"/>
      <c r="Y972" s="25"/>
      <c r="Z972" s="25"/>
      <c r="AA972" s="25"/>
      <c r="AB972" s="25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1"/>
      <c r="N973" s="22"/>
      <c r="O973" s="22"/>
      <c r="U973" s="20"/>
      <c r="V973" s="21"/>
      <c r="W973" s="22"/>
      <c r="X973" s="22"/>
      <c r="Y973" s="22"/>
      <c r="Z973" s="22"/>
      <c r="AA973" s="22"/>
      <c r="AB973" s="22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5"/>
      <c r="O974" s="25"/>
      <c r="U974" s="23"/>
      <c r="V974" s="24"/>
      <c r="W974" s="25"/>
      <c r="X974" s="25"/>
      <c r="Y974" s="25"/>
      <c r="Z974" s="25"/>
      <c r="AA974" s="25"/>
      <c r="AB974" s="25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1"/>
      <c r="N975" s="22"/>
      <c r="O975" s="22"/>
      <c r="U975" s="20"/>
      <c r="V975" s="21"/>
      <c r="W975" s="22"/>
      <c r="X975" s="22"/>
      <c r="Y975" s="22"/>
      <c r="Z975" s="22"/>
      <c r="AA975" s="22"/>
      <c r="AB975" s="22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5"/>
      <c r="O976" s="25"/>
      <c r="U976" s="23"/>
      <c r="V976" s="24"/>
      <c r="W976" s="25"/>
      <c r="X976" s="25"/>
      <c r="Y976" s="25"/>
      <c r="Z976" s="25"/>
      <c r="AA976" s="25"/>
      <c r="AB976" s="25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1"/>
      <c r="N977" s="22"/>
      <c r="O977" s="22"/>
      <c r="U977" s="20"/>
      <c r="V977" s="21"/>
      <c r="W977" s="22"/>
      <c r="X977" s="22"/>
      <c r="Y977" s="22"/>
      <c r="Z977" s="22"/>
      <c r="AA977" s="22"/>
      <c r="AB977" s="22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5"/>
      <c r="O978" s="25"/>
      <c r="U978" s="23"/>
      <c r="V978" s="24"/>
      <c r="W978" s="25"/>
      <c r="X978" s="25"/>
      <c r="Y978" s="25"/>
      <c r="Z978" s="25"/>
      <c r="AA978" s="25"/>
      <c r="AB978" s="25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1"/>
      <c r="N979" s="22"/>
      <c r="O979" s="22"/>
      <c r="U979" s="20"/>
      <c r="V979" s="21"/>
      <c r="W979" s="22"/>
      <c r="X979" s="22"/>
      <c r="Y979" s="22"/>
      <c r="Z979" s="22"/>
      <c r="AA979" s="22"/>
      <c r="AB979" s="22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5"/>
      <c r="O980" s="25"/>
      <c r="U980" s="23"/>
      <c r="V980" s="24"/>
      <c r="W980" s="25"/>
      <c r="X980" s="25"/>
      <c r="Y980" s="25"/>
      <c r="Z980" s="25"/>
      <c r="AA980" s="25"/>
      <c r="AB980" s="25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1"/>
      <c r="N981" s="22"/>
      <c r="O981" s="22"/>
      <c r="U981" s="20"/>
      <c r="V981" s="21"/>
      <c r="W981" s="22"/>
      <c r="X981" s="22"/>
      <c r="Y981" s="22"/>
      <c r="Z981" s="22"/>
      <c r="AA981" s="22"/>
      <c r="AB981" s="22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5"/>
      <c r="O982" s="25"/>
      <c r="U982" s="23"/>
      <c r="V982" s="24"/>
      <c r="W982" s="25"/>
      <c r="X982" s="25"/>
      <c r="Y982" s="25"/>
      <c r="Z982" s="25"/>
      <c r="AA982" s="25"/>
      <c r="AB982" s="25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1"/>
      <c r="N983" s="22"/>
      <c r="O983" s="22"/>
      <c r="U983" s="20"/>
      <c r="V983" s="21"/>
      <c r="W983" s="22"/>
      <c r="X983" s="22"/>
      <c r="Y983" s="22"/>
      <c r="Z983" s="22"/>
      <c r="AA983" s="22"/>
      <c r="AB983" s="22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5"/>
      <c r="O984" s="25"/>
      <c r="U984" s="23"/>
      <c r="V984" s="24"/>
      <c r="W984" s="25"/>
      <c r="X984" s="25"/>
      <c r="Y984" s="25"/>
      <c r="Z984" s="25"/>
      <c r="AA984" s="25"/>
      <c r="AB984" s="25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1"/>
      <c r="N985" s="22"/>
      <c r="O985" s="22"/>
      <c r="U985" s="20"/>
      <c r="V985" s="21"/>
      <c r="W985" s="22"/>
      <c r="X985" s="22"/>
      <c r="Y985" s="22"/>
      <c r="Z985" s="22"/>
      <c r="AA985" s="22"/>
      <c r="AB985" s="22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5"/>
      <c r="O986" s="25"/>
      <c r="U986" s="23"/>
      <c r="V986" s="24"/>
      <c r="W986" s="25"/>
      <c r="X986" s="25"/>
      <c r="Y986" s="25"/>
      <c r="Z986" s="25"/>
      <c r="AA986" s="25"/>
      <c r="AB986" s="25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1"/>
      <c r="N987" s="22"/>
      <c r="O987" s="22"/>
      <c r="U987" s="20"/>
      <c r="V987" s="21"/>
      <c r="W987" s="22"/>
      <c r="X987" s="22"/>
      <c r="Y987" s="22"/>
      <c r="Z987" s="22"/>
      <c r="AA987" s="22"/>
      <c r="AB987" s="22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5"/>
      <c r="O988" s="25"/>
      <c r="U988" s="23"/>
      <c r="V988" s="24"/>
      <c r="W988" s="25"/>
      <c r="X988" s="25"/>
      <c r="Y988" s="25"/>
      <c r="Z988" s="25"/>
      <c r="AA988" s="25"/>
      <c r="AB988" s="25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1"/>
      <c r="N989" s="22"/>
      <c r="O989" s="22"/>
      <c r="U989" s="20"/>
      <c r="V989" s="21"/>
      <c r="W989" s="22"/>
      <c r="X989" s="22"/>
      <c r="Y989" s="22"/>
      <c r="Z989" s="22"/>
      <c r="AA989" s="22"/>
      <c r="AB989" s="22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5"/>
      <c r="O990" s="25"/>
      <c r="U990" s="23"/>
      <c r="V990" s="24"/>
      <c r="W990" s="25"/>
      <c r="X990" s="25"/>
      <c r="Y990" s="25"/>
      <c r="Z990" s="25"/>
      <c r="AA990" s="25"/>
      <c r="AB990" s="25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1"/>
      <c r="N991" s="22"/>
      <c r="O991" s="22"/>
      <c r="U991" s="20"/>
      <c r="V991" s="21"/>
      <c r="W991" s="22"/>
      <c r="X991" s="22"/>
      <c r="Y991" s="22"/>
      <c r="Z991" s="22"/>
      <c r="AA991" s="22"/>
      <c r="AB991" s="22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5"/>
      <c r="O992" s="25"/>
      <c r="U992" s="23"/>
      <c r="V992" s="24"/>
      <c r="W992" s="25"/>
      <c r="X992" s="25"/>
      <c r="Y992" s="25"/>
      <c r="Z992" s="25"/>
      <c r="AA992" s="25"/>
      <c r="AB992" s="25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1"/>
      <c r="N993" s="22"/>
      <c r="O993" s="22"/>
      <c r="U993" s="20"/>
      <c r="V993" s="21"/>
      <c r="W993" s="22"/>
      <c r="X993" s="22"/>
      <c r="Y993" s="22"/>
      <c r="Z993" s="22"/>
      <c r="AA993" s="22"/>
      <c r="AB993" s="22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5"/>
      <c r="O994" s="25"/>
      <c r="U994" s="23"/>
      <c r="V994" s="24"/>
      <c r="W994" s="25"/>
      <c r="X994" s="25"/>
      <c r="Y994" s="25"/>
      <c r="Z994" s="25"/>
      <c r="AA994" s="25"/>
      <c r="AB994" s="25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1"/>
      <c r="N995" s="22"/>
      <c r="O995" s="22"/>
      <c r="U995" s="20"/>
      <c r="V995" s="21"/>
      <c r="W995" s="22"/>
      <c r="X995" s="22"/>
      <c r="Y995" s="22"/>
      <c r="Z995" s="22"/>
      <c r="AA995" s="22"/>
      <c r="AB995" s="22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5"/>
      <c r="O996" s="25"/>
      <c r="U996" s="23"/>
      <c r="V996" s="24"/>
      <c r="W996" s="25"/>
      <c r="X996" s="25"/>
      <c r="Y996" s="25"/>
      <c r="Z996" s="25"/>
      <c r="AA996" s="25"/>
      <c r="AB996" s="25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1"/>
      <c r="N997" s="22"/>
      <c r="O997" s="22"/>
      <c r="U997" s="20"/>
      <c r="V997" s="21"/>
      <c r="W997" s="22"/>
      <c r="X997" s="22"/>
      <c r="Y997" s="22"/>
      <c r="Z997" s="22"/>
      <c r="AA997" s="22"/>
      <c r="AB997" s="22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5"/>
      <c r="O998" s="25"/>
      <c r="U998" s="23"/>
      <c r="V998" s="24"/>
      <c r="W998" s="25"/>
      <c r="X998" s="25"/>
      <c r="Y998" s="25"/>
      <c r="Z998" s="25"/>
      <c r="AA998" s="25"/>
      <c r="AB998" s="25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1"/>
      <c r="N999" s="22"/>
      <c r="O999" s="22"/>
      <c r="U999" s="20"/>
      <c r="V999" s="21"/>
      <c r="W999" s="22"/>
      <c r="X999" s="22"/>
      <c r="Y999" s="22"/>
      <c r="Z999" s="22"/>
      <c r="AA999" s="22"/>
      <c r="AB999" s="22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5"/>
      <c r="O1000" s="25"/>
      <c r="U1000" s="23"/>
      <c r="V1000" s="24"/>
      <c r="W1000" s="25"/>
      <c r="X1000" s="25"/>
      <c r="Y1000" s="25"/>
      <c r="Z1000" s="25"/>
      <c r="AA1000" s="25"/>
      <c r="AB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13"/>
    <col customWidth="1" min="3" max="3" width="8.38"/>
    <col customWidth="1" min="4" max="4" width="8.5"/>
  </cols>
  <sheetData>
    <row r="1">
      <c r="A1" s="26" t="s">
        <v>16</v>
      </c>
      <c r="B1" s="26" t="s">
        <v>17</v>
      </c>
      <c r="C1" s="26" t="s">
        <v>184</v>
      </c>
      <c r="D1" s="27" t="s">
        <v>185</v>
      </c>
    </row>
    <row r="2">
      <c r="A2" s="28" t="s">
        <v>186</v>
      </c>
      <c r="B2" s="28" t="s">
        <v>187</v>
      </c>
      <c r="C2" s="28">
        <v>1956.0</v>
      </c>
      <c r="D2" s="29">
        <v>68.0</v>
      </c>
    </row>
    <row r="3">
      <c r="A3" s="28" t="s">
        <v>188</v>
      </c>
      <c r="B3" s="28" t="s">
        <v>189</v>
      </c>
      <c r="C3" s="28">
        <v>1941.0</v>
      </c>
      <c r="D3" s="29">
        <v>83.0</v>
      </c>
    </row>
    <row r="4">
      <c r="A4" s="28" t="s">
        <v>190</v>
      </c>
      <c r="B4" s="28" t="s">
        <v>191</v>
      </c>
      <c r="C4" s="28">
        <v>1953.0</v>
      </c>
      <c r="D4" s="29">
        <v>71.0</v>
      </c>
    </row>
    <row r="5">
      <c r="A5" s="28" t="s">
        <v>192</v>
      </c>
      <c r="B5" s="28" t="s">
        <v>193</v>
      </c>
      <c r="C5" s="28">
        <v>1924.0</v>
      </c>
      <c r="D5" s="29">
        <v>100.0</v>
      </c>
    </row>
    <row r="6">
      <c r="A6" s="28" t="s">
        <v>194</v>
      </c>
      <c r="B6" s="28" t="s">
        <v>195</v>
      </c>
      <c r="C6" s="28">
        <v>1912.0</v>
      </c>
      <c r="D6" s="29">
        <v>112.0</v>
      </c>
    </row>
    <row r="7">
      <c r="A7" s="28" t="s">
        <v>196</v>
      </c>
      <c r="B7" s="28" t="s">
        <v>191</v>
      </c>
      <c r="C7" s="28">
        <v>2010.0</v>
      </c>
      <c r="D7" s="29">
        <v>12.0</v>
      </c>
    </row>
    <row r="8">
      <c r="A8" s="28" t="s">
        <v>197</v>
      </c>
      <c r="B8" s="28" t="s">
        <v>189</v>
      </c>
      <c r="C8" s="28">
        <v>1942.0</v>
      </c>
      <c r="D8" s="29">
        <v>80.0</v>
      </c>
    </row>
    <row r="9">
      <c r="A9" s="28" t="s">
        <v>198</v>
      </c>
      <c r="B9" s="28" t="s">
        <v>199</v>
      </c>
      <c r="C9" s="28">
        <v>1974.0</v>
      </c>
      <c r="D9" s="29">
        <v>48.0</v>
      </c>
    </row>
    <row r="10">
      <c r="A10" s="28" t="s">
        <v>200</v>
      </c>
      <c r="B10" s="28" t="s">
        <v>201</v>
      </c>
      <c r="C10" s="28">
        <v>2008.0</v>
      </c>
      <c r="D10" s="29">
        <v>16.0</v>
      </c>
    </row>
    <row r="11">
      <c r="A11" s="28" t="s">
        <v>202</v>
      </c>
      <c r="B11" s="28" t="s">
        <v>203</v>
      </c>
      <c r="C11" s="28">
        <v>1977.0</v>
      </c>
      <c r="D11" s="29">
        <v>45.0</v>
      </c>
    </row>
    <row r="12">
      <c r="A12" s="28" t="s">
        <v>204</v>
      </c>
      <c r="B12" s="28" t="s">
        <v>205</v>
      </c>
      <c r="C12" s="28">
        <v>2002.0</v>
      </c>
      <c r="D12" s="29">
        <v>20.0</v>
      </c>
    </row>
    <row r="13">
      <c r="A13" s="28" t="s">
        <v>206</v>
      </c>
      <c r="B13" s="28" t="s">
        <v>207</v>
      </c>
      <c r="C13" s="28">
        <v>2008.0</v>
      </c>
      <c r="D13" s="29">
        <v>16.0</v>
      </c>
    </row>
    <row r="14">
      <c r="A14" s="28" t="s">
        <v>208</v>
      </c>
      <c r="B14" s="28" t="s">
        <v>191</v>
      </c>
      <c r="C14" s="28">
        <v>2014.0</v>
      </c>
      <c r="D14" s="29">
        <v>10.0</v>
      </c>
    </row>
    <row r="15">
      <c r="A15" s="28" t="s">
        <v>209</v>
      </c>
      <c r="B15" s="28" t="s">
        <v>195</v>
      </c>
      <c r="C15" s="28">
        <v>1999.0</v>
      </c>
      <c r="D15" s="29">
        <v>23.0</v>
      </c>
    </row>
    <row r="16">
      <c r="A16" s="28" t="s">
        <v>210</v>
      </c>
      <c r="B16" s="28" t="s">
        <v>187</v>
      </c>
      <c r="C16" s="28">
        <v>1941.0</v>
      </c>
      <c r="D16" s="29">
        <v>83.0</v>
      </c>
    </row>
    <row r="17">
      <c r="A17" s="28" t="s">
        <v>211</v>
      </c>
      <c r="B17" s="28" t="s">
        <v>212</v>
      </c>
      <c r="C17" s="28">
        <v>1968.0</v>
      </c>
      <c r="D17" s="29">
        <v>54.0</v>
      </c>
    </row>
    <row r="18">
      <c r="A18" s="28" t="s">
        <v>213</v>
      </c>
      <c r="B18" s="28" t="s">
        <v>214</v>
      </c>
      <c r="C18" s="28">
        <v>1937.0</v>
      </c>
      <c r="D18" s="29">
        <v>85.0</v>
      </c>
    </row>
    <row r="19">
      <c r="A19" s="28" t="s">
        <v>215</v>
      </c>
      <c r="B19" s="28" t="s">
        <v>216</v>
      </c>
      <c r="C19" s="28">
        <v>1979.0</v>
      </c>
      <c r="D19" s="29">
        <v>43.0</v>
      </c>
    </row>
    <row r="20">
      <c r="A20" s="28" t="s">
        <v>217</v>
      </c>
      <c r="B20" s="28" t="s">
        <v>218</v>
      </c>
      <c r="C20" s="28">
        <v>1972.0</v>
      </c>
      <c r="D20" s="29">
        <v>50.0</v>
      </c>
    </row>
    <row r="21">
      <c r="A21" s="28" t="s">
        <v>219</v>
      </c>
      <c r="B21" s="28" t="s">
        <v>201</v>
      </c>
      <c r="C21" s="28">
        <v>1943.0</v>
      </c>
      <c r="D21" s="29">
        <v>79.0</v>
      </c>
    </row>
    <row r="22">
      <c r="A22" s="28" t="s">
        <v>220</v>
      </c>
      <c r="B22" s="28" t="s">
        <v>221</v>
      </c>
      <c r="C22" s="28">
        <v>1992.0</v>
      </c>
      <c r="D22" s="29">
        <v>30.0</v>
      </c>
    </row>
    <row r="23">
      <c r="A23" s="28" t="s">
        <v>222</v>
      </c>
      <c r="B23" s="28" t="s">
        <v>223</v>
      </c>
      <c r="C23" s="28">
        <v>1948.0</v>
      </c>
      <c r="D23" s="29">
        <v>76.0</v>
      </c>
    </row>
    <row r="24">
      <c r="A24" s="28" t="s">
        <v>224</v>
      </c>
      <c r="B24" s="28" t="s">
        <v>221</v>
      </c>
      <c r="C24" s="28">
        <v>1934.0</v>
      </c>
      <c r="D24" s="29">
        <v>88.0</v>
      </c>
    </row>
    <row r="25">
      <c r="A25" s="28" t="s">
        <v>225</v>
      </c>
      <c r="B25" s="28" t="s">
        <v>226</v>
      </c>
      <c r="C25" s="28">
        <v>2003.0</v>
      </c>
      <c r="D25" s="29">
        <v>19.0</v>
      </c>
    </row>
    <row r="26">
      <c r="A26" s="28" t="s">
        <v>227</v>
      </c>
      <c r="B26" s="28" t="s">
        <v>228</v>
      </c>
      <c r="C26" s="28">
        <v>2007.0</v>
      </c>
      <c r="D26" s="29">
        <v>15.0</v>
      </c>
    </row>
    <row r="27">
      <c r="A27" s="28" t="s">
        <v>229</v>
      </c>
      <c r="B27" s="28" t="s">
        <v>230</v>
      </c>
      <c r="C27" s="28">
        <v>1995.0</v>
      </c>
      <c r="D27" s="29">
        <v>27.0</v>
      </c>
    </row>
    <row r="28">
      <c r="A28" s="28" t="s">
        <v>231</v>
      </c>
      <c r="B28" s="28" t="s">
        <v>232</v>
      </c>
      <c r="C28" s="28">
        <v>1968.0</v>
      </c>
      <c r="D28" s="29">
        <v>54.0</v>
      </c>
    </row>
    <row r="29">
      <c r="A29" s="28" t="s">
        <v>233</v>
      </c>
      <c r="B29" s="28" t="s">
        <v>226</v>
      </c>
      <c r="C29" s="28">
        <v>1995.0</v>
      </c>
      <c r="D29" s="29">
        <v>27.0</v>
      </c>
    </row>
    <row r="30">
      <c r="A30" s="28" t="s">
        <v>234</v>
      </c>
      <c r="B30" s="28" t="s">
        <v>235</v>
      </c>
      <c r="C30" s="28">
        <v>2000.0</v>
      </c>
      <c r="D30" s="29">
        <v>22.0</v>
      </c>
    </row>
    <row r="31">
      <c r="A31" s="28" t="s">
        <v>236</v>
      </c>
      <c r="B31" s="28" t="s">
        <v>237</v>
      </c>
      <c r="C31" s="28">
        <v>1998.0</v>
      </c>
      <c r="D31" s="29">
        <v>24.0</v>
      </c>
    </row>
    <row r="32">
      <c r="A32" s="28" t="s">
        <v>238</v>
      </c>
      <c r="B32" s="28" t="s">
        <v>191</v>
      </c>
      <c r="C32" s="28">
        <v>2010.0</v>
      </c>
      <c r="D32" s="29">
        <v>12.0</v>
      </c>
    </row>
    <row r="33">
      <c r="A33" s="28" t="s">
        <v>239</v>
      </c>
      <c r="B33" s="28" t="s">
        <v>235</v>
      </c>
      <c r="C33" s="28">
        <v>1966.0</v>
      </c>
      <c r="D33" s="29">
        <v>56.0</v>
      </c>
    </row>
    <row r="34">
      <c r="A34" s="28" t="s">
        <v>240</v>
      </c>
      <c r="B34" s="28" t="s">
        <v>201</v>
      </c>
      <c r="C34" s="28">
        <v>1808.0</v>
      </c>
      <c r="D34" s="29">
        <v>216.0</v>
      </c>
    </row>
    <row r="35">
      <c r="A35" s="28" t="s">
        <v>241</v>
      </c>
      <c r="B35" s="28" t="s">
        <v>242</v>
      </c>
      <c r="C35" s="28">
        <v>2011.0</v>
      </c>
      <c r="D35" s="29">
        <v>11.0</v>
      </c>
    </row>
    <row r="36">
      <c r="A36" s="28" t="s">
        <v>243</v>
      </c>
      <c r="B36" s="28" t="s">
        <v>187</v>
      </c>
      <c r="C36" s="28">
        <v>1901.0</v>
      </c>
      <c r="D36" s="29">
        <v>121.0</v>
      </c>
    </row>
    <row r="37">
      <c r="A37" s="28" t="s">
        <v>244</v>
      </c>
      <c r="B37" s="28" t="s">
        <v>195</v>
      </c>
      <c r="C37" s="28">
        <v>1936.0</v>
      </c>
      <c r="D37" s="29">
        <v>86.0</v>
      </c>
    </row>
    <row r="38">
      <c r="A38" s="28" t="s">
        <v>245</v>
      </c>
      <c r="B38" s="28" t="s">
        <v>221</v>
      </c>
      <c r="C38" s="28">
        <v>1953.0</v>
      </c>
      <c r="D38" s="29">
        <v>71.0</v>
      </c>
    </row>
    <row r="39">
      <c r="A39" s="28" t="s">
        <v>246</v>
      </c>
      <c r="B39" s="28" t="s">
        <v>223</v>
      </c>
      <c r="C39" s="28">
        <v>1957.0</v>
      </c>
      <c r="D39" s="29">
        <v>67.0</v>
      </c>
    </row>
    <row r="40">
      <c r="A40" s="28" t="s">
        <v>247</v>
      </c>
      <c r="B40" s="28" t="s">
        <v>187</v>
      </c>
      <c r="C40" s="28">
        <v>1901.0</v>
      </c>
      <c r="D40" s="29">
        <v>121.0</v>
      </c>
    </row>
    <row r="41">
      <c r="A41" s="28" t="s">
        <v>248</v>
      </c>
      <c r="B41" s="28" t="s">
        <v>195</v>
      </c>
      <c r="C41" s="28">
        <v>2010.0</v>
      </c>
      <c r="D41" s="29">
        <v>12.0</v>
      </c>
    </row>
    <row r="42">
      <c r="A42" s="28" t="s">
        <v>249</v>
      </c>
      <c r="B42" s="28" t="s">
        <v>195</v>
      </c>
      <c r="C42" s="28">
        <v>1954.0</v>
      </c>
      <c r="D42" s="29">
        <v>70.0</v>
      </c>
    </row>
    <row r="43">
      <c r="A43" s="28" t="s">
        <v>250</v>
      </c>
      <c r="B43" s="28" t="s">
        <v>251</v>
      </c>
      <c r="C43" s="28">
        <v>1983.0</v>
      </c>
      <c r="D43" s="29">
        <v>39.0</v>
      </c>
    </row>
    <row r="44">
      <c r="A44" s="28" t="s">
        <v>252</v>
      </c>
      <c r="B44" s="28" t="s">
        <v>221</v>
      </c>
      <c r="C44" s="28">
        <v>1980.0</v>
      </c>
      <c r="D44" s="29">
        <v>42.0</v>
      </c>
    </row>
    <row r="45">
      <c r="A45" s="28" t="s">
        <v>253</v>
      </c>
      <c r="B45" s="28" t="s">
        <v>254</v>
      </c>
      <c r="C45" s="28">
        <v>1999.0</v>
      </c>
      <c r="D45" s="29">
        <v>23.0</v>
      </c>
    </row>
    <row r="46">
      <c r="A46" s="28" t="s">
        <v>255</v>
      </c>
      <c r="B46" s="28" t="s">
        <v>256</v>
      </c>
      <c r="C46" s="28">
        <v>2012.0</v>
      </c>
      <c r="D46" s="29">
        <v>10.0</v>
      </c>
    </row>
    <row r="47">
      <c r="A47" s="28" t="s">
        <v>257</v>
      </c>
      <c r="B47" s="28" t="s">
        <v>258</v>
      </c>
      <c r="C47" s="28">
        <v>1954.0</v>
      </c>
      <c r="D47" s="29">
        <v>70.0</v>
      </c>
    </row>
    <row r="48">
      <c r="A48" s="28" t="s">
        <v>259</v>
      </c>
      <c r="B48" s="28" t="s">
        <v>237</v>
      </c>
      <c r="C48" s="28">
        <v>1983.0</v>
      </c>
      <c r="D48" s="29">
        <v>39.0</v>
      </c>
    </row>
    <row r="49">
      <c r="A49" s="28" t="s">
        <v>260</v>
      </c>
      <c r="B49" s="28" t="s">
        <v>195</v>
      </c>
      <c r="C49" s="28">
        <v>1952.0</v>
      </c>
      <c r="D49" s="29">
        <v>72.0</v>
      </c>
    </row>
    <row r="50">
      <c r="A50" s="28" t="s">
        <v>261</v>
      </c>
      <c r="B50" s="28" t="s">
        <v>195</v>
      </c>
      <c r="C50" s="28">
        <v>1962.0</v>
      </c>
      <c r="D50" s="29">
        <v>62.0</v>
      </c>
    </row>
    <row r="51">
      <c r="A51" s="28" t="s">
        <v>262</v>
      </c>
      <c r="B51" s="28" t="s">
        <v>195</v>
      </c>
      <c r="C51" s="28">
        <v>2007.0</v>
      </c>
      <c r="D51" s="29">
        <v>17.0</v>
      </c>
    </row>
    <row r="52">
      <c r="A52" s="28" t="s">
        <v>263</v>
      </c>
      <c r="B52" s="28" t="s">
        <v>264</v>
      </c>
      <c r="C52" s="28">
        <v>1961.0</v>
      </c>
      <c r="D52" s="29">
        <v>63.0</v>
      </c>
    </row>
    <row r="53">
      <c r="A53" s="28" t="s">
        <v>265</v>
      </c>
      <c r="B53" s="28" t="s">
        <v>266</v>
      </c>
      <c r="C53" s="28">
        <v>1977.0</v>
      </c>
      <c r="D53" s="29">
        <v>47.0</v>
      </c>
    </row>
    <row r="54">
      <c r="A54" s="28" t="s">
        <v>131</v>
      </c>
      <c r="B54" s="28" t="s">
        <v>267</v>
      </c>
      <c r="C54" s="28">
        <v>2000.0</v>
      </c>
      <c r="D54" s="29">
        <v>22.0</v>
      </c>
    </row>
    <row r="55">
      <c r="A55" s="28" t="s">
        <v>268</v>
      </c>
      <c r="B55" s="28" t="s">
        <v>269</v>
      </c>
      <c r="C55" s="28">
        <v>1998.0</v>
      </c>
      <c r="D55" s="29">
        <v>24.0</v>
      </c>
    </row>
    <row r="56">
      <c r="A56" s="28" t="s">
        <v>270</v>
      </c>
      <c r="B56" s="28" t="s">
        <v>212</v>
      </c>
      <c r="C56" s="28">
        <v>1964.0</v>
      </c>
      <c r="D56" s="29">
        <v>60.0</v>
      </c>
    </row>
    <row r="57">
      <c r="A57" s="28" t="s">
        <v>271</v>
      </c>
      <c r="B57" s="28" t="s">
        <v>195</v>
      </c>
      <c r="C57" s="28">
        <v>1999.0</v>
      </c>
      <c r="D57" s="29">
        <v>23.0</v>
      </c>
    </row>
    <row r="58">
      <c r="A58" s="28" t="s">
        <v>272</v>
      </c>
      <c r="B58" s="28" t="s">
        <v>195</v>
      </c>
      <c r="C58" s="28">
        <v>1998.0</v>
      </c>
      <c r="D58" s="29">
        <v>24.0</v>
      </c>
    </row>
    <row r="59">
      <c r="A59" s="28" t="s">
        <v>273</v>
      </c>
      <c r="B59" s="28" t="s">
        <v>195</v>
      </c>
      <c r="C59" s="28">
        <v>1960.0</v>
      </c>
      <c r="D59" s="29">
        <v>64.0</v>
      </c>
    </row>
    <row r="60">
      <c r="A60" s="28" t="s">
        <v>274</v>
      </c>
      <c r="B60" s="28" t="s">
        <v>256</v>
      </c>
      <c r="C60" s="28">
        <v>1939.0</v>
      </c>
      <c r="D60" s="29">
        <v>83.0</v>
      </c>
    </row>
    <row r="61">
      <c r="A61" s="28" t="s">
        <v>275</v>
      </c>
      <c r="B61" s="28" t="s">
        <v>276</v>
      </c>
      <c r="C61" s="28">
        <v>2002.0</v>
      </c>
      <c r="D61" s="29">
        <v>20.0</v>
      </c>
    </row>
    <row r="62">
      <c r="A62" s="28" t="s">
        <v>277</v>
      </c>
      <c r="B62" s="28" t="s">
        <v>216</v>
      </c>
      <c r="C62" s="28">
        <v>1979.0</v>
      </c>
      <c r="D62" s="29">
        <v>43.0</v>
      </c>
    </row>
    <row r="63">
      <c r="A63" s="28" t="s">
        <v>278</v>
      </c>
      <c r="B63" s="28" t="s">
        <v>203</v>
      </c>
      <c r="C63" s="28">
        <v>1926.0</v>
      </c>
      <c r="D63" s="29">
        <v>98.0</v>
      </c>
    </row>
    <row r="64">
      <c r="A64" s="28" t="s">
        <v>279</v>
      </c>
      <c r="B64" s="28" t="s">
        <v>223</v>
      </c>
      <c r="C64" s="28">
        <v>1966.0</v>
      </c>
      <c r="D64" s="29">
        <v>56.0</v>
      </c>
    </row>
    <row r="65">
      <c r="A65" s="28" t="s">
        <v>280</v>
      </c>
      <c r="B65" s="28" t="s">
        <v>281</v>
      </c>
      <c r="C65" s="28">
        <v>1907.0</v>
      </c>
      <c r="D65" s="29">
        <v>115.0</v>
      </c>
    </row>
    <row r="66">
      <c r="A66" s="28" t="s">
        <v>282</v>
      </c>
      <c r="B66" s="28" t="s">
        <v>216</v>
      </c>
      <c r="C66" s="28">
        <v>1962.0</v>
      </c>
      <c r="D66" s="29">
        <v>62.0</v>
      </c>
    </row>
    <row r="67">
      <c r="A67" s="28" t="s">
        <v>283</v>
      </c>
      <c r="B67" s="28" t="s">
        <v>284</v>
      </c>
      <c r="C67" s="28">
        <v>1969.0</v>
      </c>
      <c r="D67" s="29">
        <v>53.0</v>
      </c>
    </row>
    <row r="68">
      <c r="A68" s="28" t="s">
        <v>285</v>
      </c>
      <c r="B68" s="28" t="s">
        <v>286</v>
      </c>
      <c r="C68" s="28">
        <v>1969.0</v>
      </c>
      <c r="D68" s="29">
        <v>53.0</v>
      </c>
    </row>
    <row r="69">
      <c r="A69" s="28" t="s">
        <v>287</v>
      </c>
      <c r="B69" s="28" t="s">
        <v>223</v>
      </c>
      <c r="C69" s="28">
        <v>1974.0</v>
      </c>
      <c r="D69" s="29">
        <v>48.0</v>
      </c>
    </row>
    <row r="70">
      <c r="A70" s="28" t="s">
        <v>288</v>
      </c>
      <c r="B70" s="28" t="s">
        <v>289</v>
      </c>
      <c r="C70" s="28">
        <v>1890.0</v>
      </c>
      <c r="D70" s="29">
        <v>134.0</v>
      </c>
    </row>
    <row r="71">
      <c r="A71" s="28" t="s">
        <v>290</v>
      </c>
      <c r="B71" s="28" t="s">
        <v>291</v>
      </c>
      <c r="C71" s="28">
        <v>2001.0</v>
      </c>
      <c r="D71" s="30"/>
    </row>
    <row r="73">
      <c r="A73" s="6" t="s">
        <v>292</v>
      </c>
      <c r="B73" s="6" t="s">
        <v>293</v>
      </c>
      <c r="C73" s="6">
        <v>1937.0</v>
      </c>
      <c r="D73" s="6">
        <v>85.0</v>
      </c>
    </row>
    <row r="74">
      <c r="A74" s="6" t="s">
        <v>294</v>
      </c>
      <c r="B74" s="6" t="s">
        <v>203</v>
      </c>
      <c r="C74" s="6">
        <v>1979.0</v>
      </c>
      <c r="D74" s="6">
        <v>43.0</v>
      </c>
    </row>
    <row r="75">
      <c r="A75" s="6" t="s">
        <v>295</v>
      </c>
      <c r="B75" s="6" t="s">
        <v>296</v>
      </c>
    </row>
    <row r="76">
      <c r="A76" s="6" t="s">
        <v>297</v>
      </c>
      <c r="B76" s="6" t="s">
        <v>223</v>
      </c>
      <c r="C76" s="6">
        <v>1975.0</v>
      </c>
      <c r="D76" s="6">
        <v>49.0</v>
      </c>
    </row>
    <row r="77">
      <c r="A77" s="6" t="s">
        <v>298</v>
      </c>
      <c r="B77" s="6" t="s">
        <v>223</v>
      </c>
      <c r="C77" s="6">
        <v>1952.0</v>
      </c>
      <c r="D77" s="6">
        <v>72.0</v>
      </c>
    </row>
    <row r="78">
      <c r="A78" s="6" t="s">
        <v>299</v>
      </c>
      <c r="B78" s="6" t="s">
        <v>300</v>
      </c>
      <c r="C78" s="6">
        <v>1973.0</v>
      </c>
      <c r="D78" s="6">
        <v>49.0</v>
      </c>
    </row>
    <row r="79">
      <c r="A79" s="6" t="s">
        <v>301</v>
      </c>
      <c r="B79" s="6" t="s">
        <v>302</v>
      </c>
      <c r="C79" s="6">
        <v>1972.0</v>
      </c>
      <c r="D79" s="6">
        <v>50.0</v>
      </c>
    </row>
    <row r="80">
      <c r="A80" s="6" t="s">
        <v>303</v>
      </c>
      <c r="B80" s="6" t="s">
        <v>207</v>
      </c>
      <c r="C80" s="6">
        <v>2001.0</v>
      </c>
      <c r="D80" s="6">
        <v>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1" t="s">
        <v>304</v>
      </c>
      <c r="B1" s="31" t="s">
        <v>305</v>
      </c>
    </row>
    <row r="2">
      <c r="A2" s="32" t="s">
        <v>49</v>
      </c>
      <c r="B2" s="33">
        <v>2.35665566E8</v>
      </c>
    </row>
    <row r="3">
      <c r="A3" s="32" t="s">
        <v>131</v>
      </c>
      <c r="B3" s="33">
        <v>5.32616595E8</v>
      </c>
    </row>
    <row r="4">
      <c r="A4" s="32" t="s">
        <v>154</v>
      </c>
      <c r="B4" s="33">
        <v>1.76733968E8</v>
      </c>
    </row>
    <row r="5">
      <c r="A5" s="32" t="s">
        <v>113</v>
      </c>
      <c r="B5" s="33">
        <v>4.394245879E9</v>
      </c>
    </row>
    <row r="6">
      <c r="A6" s="32" t="s">
        <v>61</v>
      </c>
      <c r="B6" s="33">
        <v>6.2305891E7</v>
      </c>
    </row>
    <row r="7">
      <c r="A7" s="32" t="s">
        <v>162</v>
      </c>
      <c r="B7" s="33">
        <v>1.349217892E9</v>
      </c>
    </row>
    <row r="8">
      <c r="A8" s="32" t="s">
        <v>47</v>
      </c>
      <c r="B8" s="33">
        <v>3.27593725E8</v>
      </c>
    </row>
    <row r="9">
      <c r="A9" s="32" t="s">
        <v>164</v>
      </c>
      <c r="B9" s="33">
        <v>5.60279011E9</v>
      </c>
    </row>
    <row r="10">
      <c r="A10" s="32" t="s">
        <v>115</v>
      </c>
      <c r="B10" s="33">
        <v>6.71750768E8</v>
      </c>
    </row>
    <row r="11">
      <c r="A11" s="32" t="s">
        <v>101</v>
      </c>
      <c r="B11" s="33">
        <v>1.500728902E9</v>
      </c>
    </row>
    <row r="12">
      <c r="A12" s="32" t="s">
        <v>63</v>
      </c>
      <c r="B12" s="33">
        <v>5.146576868E9</v>
      </c>
    </row>
    <row r="13">
      <c r="A13" s="32" t="s">
        <v>81</v>
      </c>
      <c r="B13" s="33">
        <v>2.51003438E8</v>
      </c>
    </row>
    <row r="14">
      <c r="A14" s="32" t="s">
        <v>89</v>
      </c>
      <c r="B14" s="33">
        <v>1.420949112E9</v>
      </c>
    </row>
    <row r="15">
      <c r="A15" s="32" t="s">
        <v>45</v>
      </c>
      <c r="B15" s="33">
        <v>2.65877867E8</v>
      </c>
    </row>
    <row r="16">
      <c r="A16" s="32" t="s">
        <v>69</v>
      </c>
      <c r="B16" s="33">
        <v>1.677525446E9</v>
      </c>
    </row>
    <row r="17">
      <c r="A17" s="32" t="s">
        <v>306</v>
      </c>
      <c r="B17" s="33">
        <v>1.150645866E9</v>
      </c>
    </row>
    <row r="18">
      <c r="A18" s="32" t="s">
        <v>174</v>
      </c>
      <c r="B18" s="33">
        <v>5.33990587E8</v>
      </c>
    </row>
    <row r="19">
      <c r="A19" s="32" t="s">
        <v>176</v>
      </c>
      <c r="B19" s="33">
        <v>9.4843047E7</v>
      </c>
    </row>
    <row r="20">
      <c r="A20" s="32" t="s">
        <v>133</v>
      </c>
      <c r="B20" s="33">
        <v>9.95335937E8</v>
      </c>
    </row>
    <row r="21">
      <c r="A21" s="32" t="s">
        <v>121</v>
      </c>
      <c r="B21" s="33">
        <v>1.437415777E9</v>
      </c>
    </row>
    <row r="22">
      <c r="A22" s="32" t="s">
        <v>75</v>
      </c>
      <c r="B22" s="33">
        <v>1.095462329E9</v>
      </c>
    </row>
    <row r="23">
      <c r="A23" s="32" t="s">
        <v>135</v>
      </c>
      <c r="B23" s="33">
        <v>1.81492098E9</v>
      </c>
    </row>
    <row r="24">
      <c r="A24" s="32" t="s">
        <v>107</v>
      </c>
      <c r="B24" s="33">
        <v>1.67933529E9</v>
      </c>
    </row>
    <row r="25">
      <c r="A25" s="32" t="s">
        <v>95</v>
      </c>
      <c r="B25" s="33">
        <v>1.168097881E9</v>
      </c>
    </row>
    <row r="26">
      <c r="A26" s="32" t="s">
        <v>31</v>
      </c>
      <c r="B26" s="33">
        <v>1.87732538E8</v>
      </c>
    </row>
    <row r="27">
      <c r="A27" s="32" t="s">
        <v>25</v>
      </c>
      <c r="B27" s="33">
        <v>1.110559345E9</v>
      </c>
    </row>
    <row r="28">
      <c r="A28" s="32" t="s">
        <v>180</v>
      </c>
      <c r="B28" s="33">
        <v>5.25582771E8</v>
      </c>
    </row>
    <row r="29">
      <c r="A29" s="32" t="s">
        <v>156</v>
      </c>
      <c r="B29" s="33">
        <v>2.65784616E8</v>
      </c>
    </row>
    <row r="30">
      <c r="A30" s="32" t="s">
        <v>77</v>
      </c>
      <c r="B30" s="33">
        <v>3.0276824E8</v>
      </c>
    </row>
    <row r="31">
      <c r="A31" s="32" t="s">
        <v>145</v>
      </c>
      <c r="B31" s="33">
        <v>1.980568384E9</v>
      </c>
    </row>
    <row r="32">
      <c r="A32" s="32" t="s">
        <v>123</v>
      </c>
      <c r="B32" s="33">
        <v>2.68544014E8</v>
      </c>
    </row>
    <row r="33">
      <c r="A33" s="32" t="s">
        <v>158</v>
      </c>
      <c r="B33" s="33">
        <v>7.34632705E8</v>
      </c>
    </row>
    <row r="34">
      <c r="A34" s="32" t="s">
        <v>307</v>
      </c>
      <c r="B34" s="33">
        <v>2.90386402E8</v>
      </c>
    </row>
    <row r="35">
      <c r="A35" s="32" t="s">
        <v>125</v>
      </c>
      <c r="B35" s="33">
        <v>1.579130168E9</v>
      </c>
    </row>
    <row r="36">
      <c r="A36" s="32" t="s">
        <v>139</v>
      </c>
      <c r="B36" s="33">
        <v>2.55236961E8</v>
      </c>
    </row>
    <row r="37">
      <c r="A37" s="32" t="s">
        <v>51</v>
      </c>
      <c r="B37" s="33">
        <v>1.095587251E9</v>
      </c>
    </row>
    <row r="38">
      <c r="A38" s="32" t="s">
        <v>149</v>
      </c>
      <c r="B38" s="33">
        <v>9.1514307E7</v>
      </c>
    </row>
    <row r="39">
      <c r="A39" s="32" t="s">
        <v>151</v>
      </c>
      <c r="B39" s="33">
        <v>2.40822651E8</v>
      </c>
    </row>
    <row r="40">
      <c r="A40" s="32" t="s">
        <v>103</v>
      </c>
      <c r="B40" s="33">
        <v>1.118525506E9</v>
      </c>
    </row>
    <row r="41">
      <c r="A41" s="32" t="s">
        <v>93</v>
      </c>
      <c r="B41" s="33">
        <v>6.60411219E8</v>
      </c>
    </row>
    <row r="42">
      <c r="A42" s="32" t="s">
        <v>182</v>
      </c>
      <c r="B42" s="33">
        <v>1.98184909E8</v>
      </c>
    </row>
    <row r="43">
      <c r="A43" s="32" t="s">
        <v>160</v>
      </c>
      <c r="B43" s="33">
        <v>8.46244302E8</v>
      </c>
    </row>
    <row r="44">
      <c r="A44" s="32" t="s">
        <v>152</v>
      </c>
      <c r="B44" s="33">
        <v>4.96029967E8</v>
      </c>
    </row>
    <row r="45">
      <c r="A45" s="32" t="s">
        <v>170</v>
      </c>
      <c r="B45" s="33">
        <v>4.394332306E9</v>
      </c>
    </row>
    <row r="46">
      <c r="A46" s="32" t="s">
        <v>166</v>
      </c>
      <c r="B46" s="33">
        <v>4.09490388E8</v>
      </c>
    </row>
    <row r="47">
      <c r="A47" s="32" t="s">
        <v>308</v>
      </c>
      <c r="B47" s="33">
        <v>2.17622138E8</v>
      </c>
    </row>
    <row r="48">
      <c r="A48" s="32" t="s">
        <v>143</v>
      </c>
      <c r="B48" s="33">
        <v>8.1838843E7</v>
      </c>
    </row>
    <row r="49">
      <c r="A49" s="32" t="s">
        <v>87</v>
      </c>
      <c r="B49" s="33">
        <v>5.372783971E9</v>
      </c>
    </row>
    <row r="50">
      <c r="A50" s="32" t="s">
        <v>41</v>
      </c>
      <c r="B50" s="33">
        <v>4.801593832E9</v>
      </c>
    </row>
    <row r="51">
      <c r="A51" s="32" t="s">
        <v>97</v>
      </c>
      <c r="B51" s="33">
        <v>1.134986472E9</v>
      </c>
    </row>
    <row r="52">
      <c r="A52" s="32" t="s">
        <v>309</v>
      </c>
      <c r="B52" s="33">
        <v>7.06747385E8</v>
      </c>
    </row>
    <row r="53">
      <c r="A53" s="32" t="s">
        <v>178</v>
      </c>
      <c r="B53" s="33">
        <v>8.53202347E8</v>
      </c>
    </row>
    <row r="54">
      <c r="A54" s="32" t="s">
        <v>172</v>
      </c>
      <c r="B54" s="33">
        <v>9.5132977E8</v>
      </c>
    </row>
    <row r="55">
      <c r="A55" s="32" t="s">
        <v>83</v>
      </c>
      <c r="B55" s="33">
        <v>3.93173139E8</v>
      </c>
    </row>
    <row r="56">
      <c r="A56" s="32" t="s">
        <v>99</v>
      </c>
      <c r="B56" s="33">
        <v>2.867627068E9</v>
      </c>
    </row>
    <row r="57">
      <c r="A57" s="32" t="s">
        <v>111</v>
      </c>
      <c r="B57" s="33">
        <v>3.31799687E8</v>
      </c>
    </row>
    <row r="58">
      <c r="A58" s="32" t="s">
        <v>65</v>
      </c>
      <c r="B58" s="33">
        <v>2.61036182E8</v>
      </c>
    </row>
    <row r="59">
      <c r="A59" s="32" t="s">
        <v>59</v>
      </c>
      <c r="B59" s="33">
        <v>3.76187582E8</v>
      </c>
    </row>
    <row r="60">
      <c r="A60" s="32" t="s">
        <v>39</v>
      </c>
      <c r="B60" s="33">
        <v>2.68505432E8</v>
      </c>
    </row>
    <row r="61">
      <c r="A61" s="32" t="s">
        <v>67</v>
      </c>
      <c r="B61" s="33">
        <v>1.59430826E8</v>
      </c>
    </row>
    <row r="62">
      <c r="A62" s="32" t="s">
        <v>27</v>
      </c>
      <c r="B62" s="33">
        <v>2.379877655E9</v>
      </c>
    </row>
    <row r="63">
      <c r="A63" s="32" t="s">
        <v>35</v>
      </c>
      <c r="B63" s="33">
        <v>4.566445852E9</v>
      </c>
    </row>
    <row r="64">
      <c r="A64" s="32" t="s">
        <v>85</v>
      </c>
      <c r="B64" s="33">
        <v>2.75005663E8</v>
      </c>
    </row>
    <row r="65">
      <c r="A65" s="32" t="s">
        <v>33</v>
      </c>
      <c r="B65" s="33">
        <v>8.00010734E8</v>
      </c>
    </row>
    <row r="66">
      <c r="A66" s="32" t="s">
        <v>147</v>
      </c>
      <c r="B66" s="33">
        <v>3.09729428E8</v>
      </c>
    </row>
    <row r="67">
      <c r="A67" s="32" t="s">
        <v>91</v>
      </c>
      <c r="B67" s="33">
        <v>1.275798515E9</v>
      </c>
    </row>
    <row r="68">
      <c r="A68" s="32" t="s">
        <v>105</v>
      </c>
      <c r="B68" s="33">
        <v>1.193047233E9</v>
      </c>
    </row>
    <row r="69">
      <c r="A69" s="32" t="s">
        <v>43</v>
      </c>
      <c r="B69" s="33">
        <v>1.168230366E9</v>
      </c>
    </row>
    <row r="70">
      <c r="A70" s="32" t="s">
        <v>73</v>
      </c>
      <c r="B70" s="33">
        <v>1.218352541E9</v>
      </c>
    </row>
    <row r="71">
      <c r="A71" s="32" t="s">
        <v>117</v>
      </c>
      <c r="B71" s="33">
        <v>3.40001799E8</v>
      </c>
    </row>
    <row r="72">
      <c r="A72" s="32" t="s">
        <v>310</v>
      </c>
      <c r="B72" s="33">
        <v>3.42918449E8</v>
      </c>
    </row>
    <row r="73">
      <c r="A73" s="32" t="s">
        <v>168</v>
      </c>
      <c r="B73" s="33">
        <v>1.4237733E8</v>
      </c>
    </row>
    <row r="74">
      <c r="A74" s="32" t="s">
        <v>53</v>
      </c>
      <c r="B74" s="33">
        <v>6.00865451E8</v>
      </c>
    </row>
    <row r="75">
      <c r="A75" s="32" t="s">
        <v>129</v>
      </c>
      <c r="B75" s="33">
        <v>1.9575113E8</v>
      </c>
    </row>
    <row r="76">
      <c r="A76" s="32" t="s">
        <v>29</v>
      </c>
      <c r="B76" s="33">
        <v>6.83452836E8</v>
      </c>
    </row>
    <row r="77">
      <c r="A77" s="32" t="s">
        <v>311</v>
      </c>
      <c r="B77" s="33">
        <v>2.18568234E8</v>
      </c>
    </row>
    <row r="78">
      <c r="A78" s="32" t="s">
        <v>71</v>
      </c>
      <c r="B78" s="33">
        <v>4.23091712E8</v>
      </c>
    </row>
    <row r="79">
      <c r="A79" s="32" t="s">
        <v>79</v>
      </c>
      <c r="B79" s="33">
        <v>8.07896814E8</v>
      </c>
    </row>
    <row r="80">
      <c r="A80" s="32" t="s">
        <v>119</v>
      </c>
      <c r="B80" s="33">
        <v>5.14122351E8</v>
      </c>
    </row>
    <row r="81">
      <c r="A81" s="32" t="s">
        <v>137</v>
      </c>
      <c r="B81" s="33">
        <v>3.95801044E8</v>
      </c>
    </row>
    <row r="82">
      <c r="A82" s="32" t="s">
        <v>57</v>
      </c>
      <c r="B82" s="33">
        <v>1.086411192E9</v>
      </c>
    </row>
    <row r="83">
      <c r="A83" s="32" t="s">
        <v>23</v>
      </c>
      <c r="B83" s="33">
        <v>5.15117391E8</v>
      </c>
    </row>
    <row r="84">
      <c r="A84" s="32" t="s">
        <v>37</v>
      </c>
      <c r="B84" s="33">
        <v>4.196924316E9</v>
      </c>
    </row>
    <row r="85">
      <c r="A85" s="32" t="s">
        <v>109</v>
      </c>
      <c r="B85" s="33">
        <v>4.2138333E8</v>
      </c>
    </row>
    <row r="86">
      <c r="A86" s="32" t="s">
        <v>141</v>
      </c>
      <c r="B86" s="33">
        <v>1.114412532E9</v>
      </c>
    </row>
    <row r="87">
      <c r="A87" s="32" t="s">
        <v>127</v>
      </c>
      <c r="B87" s="33">
        <v>1.481593024E9</v>
      </c>
    </row>
    <row r="88">
      <c r="A88" s="32" t="s">
        <v>55</v>
      </c>
      <c r="B88" s="33">
        <v>2.89347914E8</v>
      </c>
    </row>
    <row r="89">
      <c r="A89" s="32" t="s">
        <v>312</v>
      </c>
      <c r="B89" s="33">
        <v>9.6372098181E10</v>
      </c>
    </row>
    <row r="90">
      <c r="A90" s="32" t="s">
        <v>313</v>
      </c>
      <c r="B90" s="34">
        <v>1.70478507866643E7</v>
      </c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6" t="s">
        <v>314</v>
      </c>
      <c r="B1" s="36" t="s">
        <v>315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99</v>
      </c>
      <c r="B2" s="38" t="s">
        <v>246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9" t="s">
        <v>170</v>
      </c>
      <c r="B3" s="39" t="s">
        <v>294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35</v>
      </c>
      <c r="B4" s="38" t="s">
        <v>190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9" t="s">
        <v>164</v>
      </c>
      <c r="B5" s="39" t="s">
        <v>288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23</v>
      </c>
      <c r="B6" s="38" t="s">
        <v>186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 t="s">
        <v>180</v>
      </c>
      <c r="B7" s="39" t="s">
        <v>301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75</v>
      </c>
      <c r="B8" s="38" t="s">
        <v>229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 t="s">
        <v>37</v>
      </c>
      <c r="B9" s="39" t="s">
        <v>197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182</v>
      </c>
      <c r="B10" s="38" t="s">
        <v>303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 t="s">
        <v>63</v>
      </c>
      <c r="B11" s="39" t="s">
        <v>219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 t="s">
        <v>47</v>
      </c>
      <c r="B12" s="38" t="s">
        <v>206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9" t="s">
        <v>135</v>
      </c>
      <c r="B13" s="39" t="s">
        <v>270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87</v>
      </c>
      <c r="B14" s="38" t="s">
        <v>239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 t="s">
        <v>41</v>
      </c>
      <c r="B15" s="39" t="s">
        <v>200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 t="s">
        <v>147</v>
      </c>
      <c r="B16" s="38" t="s">
        <v>275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9" t="s">
        <v>59</v>
      </c>
      <c r="B17" s="39" t="s">
        <v>215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 t="s">
        <v>160</v>
      </c>
      <c r="B18" s="38" t="s">
        <v>285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9" t="s">
        <v>172</v>
      </c>
      <c r="B19" s="39" t="s">
        <v>295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8" t="s">
        <v>51</v>
      </c>
      <c r="B20" s="38" t="s">
        <v>209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9" t="s">
        <v>178</v>
      </c>
      <c r="B21" s="39" t="s">
        <v>299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8" t="s">
        <v>316</v>
      </c>
      <c r="B22" s="38" t="s">
        <v>317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9" t="s">
        <v>318</v>
      </c>
      <c r="B23" s="39" t="s">
        <v>319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8" t="s">
        <v>27</v>
      </c>
      <c r="B24" s="38" t="s">
        <v>190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9" t="s">
        <v>83</v>
      </c>
      <c r="B25" s="39" t="s">
        <v>236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8" t="s">
        <v>107</v>
      </c>
      <c r="B26" s="38" t="s">
        <v>249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9" t="s">
        <v>320</v>
      </c>
      <c r="B27" s="39" t="s">
        <v>321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8" t="s">
        <v>152</v>
      </c>
      <c r="B28" s="38" t="s">
        <v>279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9" t="s">
        <v>89</v>
      </c>
      <c r="B29" s="39" t="s">
        <v>240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8" t="s">
        <v>322</v>
      </c>
      <c r="B30" s="38" t="s">
        <v>323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9" t="s">
        <v>73</v>
      </c>
      <c r="B31" s="39" t="s">
        <v>227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8" t="s">
        <v>33</v>
      </c>
      <c r="B32" s="38" t="s">
        <v>196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9" t="s">
        <v>324</v>
      </c>
      <c r="B33" s="39" t="s">
        <v>249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8" t="s">
        <v>69</v>
      </c>
      <c r="B34" s="38" t="s">
        <v>224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9" t="s">
        <v>113</v>
      </c>
      <c r="B35" s="39" t="s">
        <v>253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8" t="s">
        <v>325</v>
      </c>
      <c r="B36" s="38" t="s">
        <v>326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9" t="s">
        <v>327</v>
      </c>
      <c r="B37" s="39" t="s">
        <v>328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8" t="s">
        <v>329</v>
      </c>
      <c r="B38" s="38" t="s">
        <v>330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9" t="s">
        <v>53</v>
      </c>
      <c r="B39" s="39" t="s">
        <v>210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8" t="s">
        <v>65</v>
      </c>
      <c r="B40" s="38" t="s">
        <v>220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9" t="s">
        <v>162</v>
      </c>
      <c r="B41" s="39" t="s">
        <v>287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8" t="s">
        <v>121</v>
      </c>
      <c r="B42" s="38" t="s">
        <v>260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9" t="s">
        <v>331</v>
      </c>
      <c r="B43" s="39" t="s">
        <v>332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8" t="s">
        <v>105</v>
      </c>
      <c r="B44" s="38" t="s">
        <v>248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9" t="s">
        <v>67</v>
      </c>
      <c r="B45" s="39" t="s">
        <v>222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8" t="s">
        <v>109</v>
      </c>
      <c r="B46" s="38" t="s">
        <v>250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9" t="s">
        <v>103</v>
      </c>
      <c r="B47" s="39" t="s">
        <v>247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8" t="s">
        <v>333</v>
      </c>
      <c r="B48" s="38" t="s">
        <v>334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9" t="s">
        <v>25</v>
      </c>
      <c r="B49" s="39" t="s">
        <v>188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8" t="s">
        <v>335</v>
      </c>
      <c r="B50" s="38" t="s">
        <v>336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9" t="s">
        <v>337</v>
      </c>
      <c r="B51" s="39" t="s">
        <v>338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8" t="s">
        <v>156</v>
      </c>
      <c r="B52" s="38" t="s">
        <v>282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9" t="s">
        <v>339</v>
      </c>
      <c r="B53" s="39" t="s">
        <v>340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8" t="s">
        <v>341</v>
      </c>
      <c r="B54" s="38" t="s">
        <v>328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9" t="s">
        <v>111</v>
      </c>
      <c r="B55" s="39" t="s">
        <v>252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8" t="s">
        <v>342</v>
      </c>
      <c r="B56" s="38" t="s">
        <v>343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9" t="s">
        <v>91</v>
      </c>
      <c r="B57" s="39" t="s">
        <v>241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8" t="s">
        <v>127</v>
      </c>
      <c r="B58" s="38" t="s">
        <v>263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9" t="s">
        <v>57</v>
      </c>
      <c r="B59" s="39" t="s">
        <v>213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8" t="s">
        <v>39</v>
      </c>
      <c r="B60" s="38" t="s">
        <v>198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9" t="s">
        <v>93</v>
      </c>
      <c r="B61" s="39" t="s">
        <v>243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8" t="s">
        <v>79</v>
      </c>
      <c r="B62" s="38" t="s">
        <v>233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9" t="s">
        <v>344</v>
      </c>
      <c r="B63" s="39" t="s">
        <v>345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8" t="s">
        <v>174</v>
      </c>
      <c r="B64" s="38" t="s">
        <v>297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9" t="s">
        <v>61</v>
      </c>
      <c r="B65" s="39" t="s">
        <v>217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8" t="s">
        <v>346</v>
      </c>
      <c r="B66" s="38" t="s">
        <v>347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9" t="s">
        <v>166</v>
      </c>
      <c r="B67" s="39" t="s">
        <v>290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8" t="s">
        <v>348</v>
      </c>
      <c r="B68" s="38" t="s">
        <v>349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9" t="s">
        <v>101</v>
      </c>
      <c r="B69" s="39" t="s">
        <v>219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8" t="s">
        <v>55</v>
      </c>
      <c r="B70" s="38" t="s">
        <v>211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9" t="s">
        <v>350</v>
      </c>
      <c r="B71" s="39" t="s">
        <v>351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8" t="s">
        <v>176</v>
      </c>
      <c r="B72" s="38" t="s">
        <v>298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9" t="s">
        <v>29</v>
      </c>
      <c r="B73" s="39" t="s">
        <v>192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8" t="s">
        <v>352</v>
      </c>
      <c r="B74" s="38" t="s">
        <v>353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9" t="s">
        <v>81</v>
      </c>
      <c r="B75" s="39" t="s">
        <v>234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8" t="s">
        <v>354</v>
      </c>
      <c r="B76" s="38" t="s">
        <v>355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9" t="s">
        <v>115</v>
      </c>
      <c r="B77" s="39" t="s">
        <v>255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8" t="s">
        <v>356</v>
      </c>
      <c r="B78" s="38" t="s">
        <v>357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9" t="s">
        <v>358</v>
      </c>
      <c r="B79" s="39" t="s">
        <v>359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8" t="s">
        <v>360</v>
      </c>
      <c r="B80" s="40" t="s">
        <v>361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9" t="s">
        <v>362</v>
      </c>
      <c r="B81" s="39" t="s">
        <v>363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8" t="s">
        <v>77</v>
      </c>
      <c r="B82" s="38" t="s">
        <v>231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9" t="s">
        <v>49</v>
      </c>
      <c r="B83" s="39" t="s">
        <v>208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8" t="s">
        <v>158</v>
      </c>
      <c r="B84" s="38" t="s">
        <v>283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9" t="s">
        <v>145</v>
      </c>
      <c r="B85" s="39" t="s">
        <v>261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8" t="s">
        <v>43</v>
      </c>
      <c r="B86" s="38" t="s">
        <v>202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9" t="s">
        <v>168</v>
      </c>
      <c r="B87" s="39" t="s">
        <v>292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8" t="s">
        <v>364</v>
      </c>
      <c r="B88" s="38" t="s">
        <v>365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9" t="s">
        <v>366</v>
      </c>
      <c r="B89" s="39" t="s">
        <v>367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8" t="s">
        <v>141</v>
      </c>
      <c r="B90" s="38" t="s">
        <v>273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9" t="s">
        <v>368</v>
      </c>
      <c r="B91" s="39" t="s">
        <v>369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8" t="s">
        <v>125</v>
      </c>
      <c r="B92" s="38" t="s">
        <v>262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9" t="s">
        <v>85</v>
      </c>
      <c r="B93" s="39" t="s">
        <v>238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8" t="s">
        <v>370</v>
      </c>
      <c r="B94" s="38" t="s">
        <v>371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9" t="s">
        <v>133</v>
      </c>
      <c r="B95" s="39" t="s">
        <v>268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8" t="s">
        <v>95</v>
      </c>
      <c r="B96" s="38" t="s">
        <v>244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9" t="s">
        <v>45</v>
      </c>
      <c r="B97" s="39" t="s">
        <v>204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8" t="s">
        <v>372</v>
      </c>
      <c r="B98" s="38" t="s">
        <v>373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9" t="s">
        <v>151</v>
      </c>
      <c r="B99" s="39" t="s">
        <v>278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8" t="s">
        <v>374</v>
      </c>
      <c r="B100" s="38" t="s">
        <v>375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9" t="s">
        <v>376</v>
      </c>
      <c r="B101" s="39" t="s">
        <v>377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8" t="s">
        <v>31</v>
      </c>
      <c r="B102" s="38" t="s">
        <v>194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9" t="s">
        <v>378</v>
      </c>
      <c r="B103" s="39" t="s">
        <v>379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8" t="s">
        <v>380</v>
      </c>
      <c r="B104" s="38" t="s">
        <v>186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9" t="s">
        <v>143</v>
      </c>
      <c r="B105" s="39" t="s">
        <v>274</v>
      </c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8" t="s">
        <v>381</v>
      </c>
      <c r="B106" s="38" t="s">
        <v>382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9" t="s">
        <v>383</v>
      </c>
      <c r="B107" s="39" t="s">
        <v>384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8" t="s">
        <v>97</v>
      </c>
      <c r="B108" s="38" t="s">
        <v>245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9" t="s">
        <v>117</v>
      </c>
      <c r="B109" s="39" t="s">
        <v>257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8" t="s">
        <v>385</v>
      </c>
      <c r="B110" s="38" t="s">
        <v>386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9" t="s">
        <v>154</v>
      </c>
      <c r="B111" s="39" t="s">
        <v>280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8" t="s">
        <v>129</v>
      </c>
      <c r="B112" s="38" t="s">
        <v>265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9" t="s">
        <v>387</v>
      </c>
      <c r="B113" s="39" t="s">
        <v>388</v>
      </c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8" t="s">
        <v>389</v>
      </c>
      <c r="B114" s="38" t="s">
        <v>390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9" t="s">
        <v>131</v>
      </c>
      <c r="B115" s="39" t="s">
        <v>131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8" t="s">
        <v>149</v>
      </c>
      <c r="B116" s="38" t="s">
        <v>277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9" t="s">
        <v>119</v>
      </c>
      <c r="B117" s="39" t="s">
        <v>259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8" t="s">
        <v>391</v>
      </c>
      <c r="B118" s="38" t="s">
        <v>392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9" t="s">
        <v>393</v>
      </c>
      <c r="B119" s="39" t="s">
        <v>394</v>
      </c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8" t="s">
        <v>395</v>
      </c>
      <c r="B120" s="38" t="s">
        <v>396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9" t="s">
        <v>71</v>
      </c>
      <c r="B121" s="39" t="s">
        <v>225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8" t="s">
        <v>397</v>
      </c>
      <c r="B122" s="38" t="s">
        <v>398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9" t="s">
        <v>399</v>
      </c>
      <c r="B123" s="39" t="s">
        <v>400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8" t="s">
        <v>401</v>
      </c>
      <c r="B124" s="38" t="s">
        <v>402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9" t="s">
        <v>403</v>
      </c>
      <c r="B125" s="39" t="s">
        <v>404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8" t="s">
        <v>405</v>
      </c>
      <c r="B126" s="38" t="s">
        <v>406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9" t="s">
        <v>407</v>
      </c>
      <c r="B127" s="39" t="s">
        <v>408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8" t="s">
        <v>409</v>
      </c>
      <c r="B128" s="38" t="s">
        <v>410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9" t="s">
        <v>411</v>
      </c>
      <c r="B129" s="39" t="s">
        <v>412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8" t="s">
        <v>137</v>
      </c>
      <c r="B130" s="38" t="s">
        <v>271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9" t="s">
        <v>139</v>
      </c>
      <c r="B131" s="39" t="s">
        <v>272</v>
      </c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8" t="s">
        <v>413</v>
      </c>
      <c r="B132" s="38" t="s">
        <v>414</v>
      </c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9" t="s">
        <v>415</v>
      </c>
      <c r="B133" s="39" t="s">
        <v>416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8" t="s">
        <v>417</v>
      </c>
      <c r="B134" s="38" t="s">
        <v>418</v>
      </c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9" t="s">
        <v>419</v>
      </c>
      <c r="B135" s="39" t="s">
        <v>420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8" t="s">
        <v>421</v>
      </c>
      <c r="B136" s="38" t="s">
        <v>422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9" t="s">
        <v>423</v>
      </c>
      <c r="B137" s="39" t="s">
        <v>424</v>
      </c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8" t="s">
        <v>425</v>
      </c>
      <c r="B138" s="38" t="s">
        <v>426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9" t="s">
        <v>427</v>
      </c>
      <c r="B139" s="39" t="s">
        <v>428</v>
      </c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8" t="s">
        <v>429</v>
      </c>
      <c r="B140" s="38" t="s">
        <v>430</v>
      </c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9" t="s">
        <v>431</v>
      </c>
      <c r="B141" s="39" t="s">
        <v>432</v>
      </c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8" t="s">
        <v>433</v>
      </c>
      <c r="B142" s="38" t="s">
        <v>434</v>
      </c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9" t="s">
        <v>435</v>
      </c>
      <c r="B143" s="39" t="s">
        <v>436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8" t="s">
        <v>437</v>
      </c>
      <c r="B144" s="38" t="s">
        <v>438</v>
      </c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9" t="s">
        <v>439</v>
      </c>
      <c r="B145" s="39" t="s">
        <v>439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8" t="s">
        <v>440</v>
      </c>
      <c r="B146" s="38" t="s">
        <v>441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9" t="s">
        <v>442</v>
      </c>
      <c r="B147" s="39" t="s">
        <v>443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8" t="s">
        <v>444</v>
      </c>
      <c r="B148" s="38" t="s">
        <v>445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9" t="s">
        <v>446</v>
      </c>
      <c r="B149" s="39" t="s">
        <v>200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8" t="s">
        <v>447</v>
      </c>
      <c r="B150" s="38" t="s">
        <v>448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9" t="s">
        <v>449</v>
      </c>
      <c r="B151" s="39" t="s">
        <v>450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8" t="s">
        <v>451</v>
      </c>
      <c r="B152" s="38" t="s">
        <v>452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9" t="s">
        <v>453</v>
      </c>
      <c r="B153" s="39" t="s">
        <v>454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8" t="s">
        <v>455</v>
      </c>
      <c r="B154" s="38" t="s">
        <v>456</v>
      </c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9" t="s">
        <v>457</v>
      </c>
      <c r="B155" s="39" t="s">
        <v>458</v>
      </c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8" t="s">
        <v>459</v>
      </c>
      <c r="B156" s="38" t="s">
        <v>460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9" t="s">
        <v>461</v>
      </c>
      <c r="B157" s="39" t="s">
        <v>462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8" t="s">
        <v>463</v>
      </c>
      <c r="B158" s="38" t="s">
        <v>464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9" t="s">
        <v>465</v>
      </c>
      <c r="B159" s="39" t="s">
        <v>466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8" t="s">
        <v>467</v>
      </c>
      <c r="B160" s="38" t="s">
        <v>468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9" t="s">
        <v>469</v>
      </c>
      <c r="B161" s="39" t="s">
        <v>470</v>
      </c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8" t="s">
        <v>471</v>
      </c>
      <c r="B162" s="38" t="s">
        <v>472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9" t="s">
        <v>473</v>
      </c>
      <c r="B163" s="39" t="s">
        <v>474</v>
      </c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8" t="s">
        <v>475</v>
      </c>
      <c r="B164" s="38" t="s">
        <v>476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9" t="s">
        <v>477</v>
      </c>
      <c r="B165" s="39" t="s">
        <v>478</v>
      </c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8" t="s">
        <v>479</v>
      </c>
      <c r="B166" s="38" t="s">
        <v>480</v>
      </c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9" t="s">
        <v>481</v>
      </c>
      <c r="B167" s="39" t="s">
        <v>482</v>
      </c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8" t="s">
        <v>483</v>
      </c>
      <c r="B168" s="38" t="s">
        <v>484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9" t="s">
        <v>485</v>
      </c>
      <c r="B169" s="39" t="s">
        <v>486</v>
      </c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8" t="s">
        <v>487</v>
      </c>
      <c r="B170" s="38" t="s">
        <v>488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9" t="s">
        <v>489</v>
      </c>
      <c r="B171" s="39" t="s">
        <v>490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8" t="s">
        <v>491</v>
      </c>
      <c r="B172" s="38" t="s">
        <v>260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9" t="s">
        <v>123</v>
      </c>
      <c r="B173" s="39" t="s">
        <v>261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8" t="s">
        <v>492</v>
      </c>
      <c r="B174" s="38" t="s">
        <v>493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9" t="s">
        <v>494</v>
      </c>
      <c r="B175" s="39" t="s">
        <v>495</v>
      </c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8" t="s">
        <v>496</v>
      </c>
      <c r="B176" s="38" t="s">
        <v>497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9" t="s">
        <v>498</v>
      </c>
      <c r="B177" s="39" t="s">
        <v>499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8" t="s">
        <v>500</v>
      </c>
      <c r="B178" s="38" t="s">
        <v>501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9" t="s">
        <v>502</v>
      </c>
      <c r="B179" s="39" t="s">
        <v>503</v>
      </c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8" t="s">
        <v>504</v>
      </c>
      <c r="B180" s="38" t="s">
        <v>386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9" t="s">
        <v>505</v>
      </c>
      <c r="B181" s="39" t="s">
        <v>506</v>
      </c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8" t="s">
        <v>507</v>
      </c>
      <c r="B182" s="38" t="s">
        <v>508</v>
      </c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9" t="s">
        <v>509</v>
      </c>
      <c r="B183" s="39" t="s">
        <v>510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8" t="s">
        <v>511</v>
      </c>
      <c r="B184" s="38" t="s">
        <v>512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9" t="s">
        <v>513</v>
      </c>
      <c r="B185" s="39" t="s">
        <v>514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8" t="s">
        <v>515</v>
      </c>
      <c r="B186" s="38" t="s">
        <v>516</v>
      </c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9" t="s">
        <v>517</v>
      </c>
      <c r="B187" s="39" t="s">
        <v>518</v>
      </c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8" t="s">
        <v>519</v>
      </c>
      <c r="B188" s="38" t="s">
        <v>520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9" t="s">
        <v>521</v>
      </c>
      <c r="B189" s="39" t="s">
        <v>522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8" t="s">
        <v>523</v>
      </c>
      <c r="B190" s="38" t="s">
        <v>524</v>
      </c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9" t="s">
        <v>525</v>
      </c>
      <c r="B191" s="39" t="s">
        <v>404</v>
      </c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8" t="s">
        <v>526</v>
      </c>
      <c r="B192" s="38" t="s">
        <v>436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9" t="s">
        <v>527</v>
      </c>
      <c r="B193" s="39" t="s">
        <v>528</v>
      </c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8" t="s">
        <v>529</v>
      </c>
      <c r="B194" s="38" t="s">
        <v>530</v>
      </c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9" t="s">
        <v>531</v>
      </c>
      <c r="B195" s="39" t="s">
        <v>532</v>
      </c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8" t="s">
        <v>533</v>
      </c>
      <c r="B196" s="38" t="s">
        <v>534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9" t="s">
        <v>535</v>
      </c>
      <c r="B197" s="39" t="s">
        <v>536</v>
      </c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8" t="s">
        <v>537</v>
      </c>
      <c r="B198" s="38" t="s">
        <v>538</v>
      </c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9" t="s">
        <v>539</v>
      </c>
      <c r="B199" s="39" t="s">
        <v>540</v>
      </c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8" t="s">
        <v>541</v>
      </c>
      <c r="B200" s="38" t="s">
        <v>542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9" t="s">
        <v>543</v>
      </c>
      <c r="B201" s="39" t="s">
        <v>544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8" t="s">
        <v>545</v>
      </c>
      <c r="B202" s="38" t="s">
        <v>546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9" t="s">
        <v>547</v>
      </c>
      <c r="B203" s="39" t="s">
        <v>548</v>
      </c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8" t="s">
        <v>549</v>
      </c>
      <c r="B204" s="38" t="s">
        <v>550</v>
      </c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9" t="s">
        <v>551</v>
      </c>
      <c r="B205" s="39" t="s">
        <v>552</v>
      </c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8" t="s">
        <v>553</v>
      </c>
      <c r="B206" s="38" t="s">
        <v>554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9" t="s">
        <v>555</v>
      </c>
      <c r="B207" s="39" t="s">
        <v>556</v>
      </c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8" t="s">
        <v>557</v>
      </c>
      <c r="B208" s="38" t="s">
        <v>317</v>
      </c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9" t="s">
        <v>558</v>
      </c>
      <c r="B209" s="39" t="s">
        <v>559</v>
      </c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8" t="s">
        <v>560</v>
      </c>
      <c r="B210" s="38" t="s">
        <v>561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9" t="s">
        <v>562</v>
      </c>
      <c r="B211" s="39" t="s">
        <v>563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8" t="s">
        <v>564</v>
      </c>
      <c r="B212" s="38" t="s">
        <v>565</v>
      </c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9" t="s">
        <v>566</v>
      </c>
      <c r="B213" s="39" t="s">
        <v>567</v>
      </c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8" t="s">
        <v>568</v>
      </c>
      <c r="B214" s="38" t="s">
        <v>569</v>
      </c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9" t="s">
        <v>570</v>
      </c>
      <c r="B215" s="39" t="s">
        <v>334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8" t="s">
        <v>571</v>
      </c>
      <c r="B216" s="38" t="s">
        <v>572</v>
      </c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9" t="s">
        <v>573</v>
      </c>
      <c r="B217" s="39" t="s">
        <v>574</v>
      </c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8" t="s">
        <v>575</v>
      </c>
      <c r="B218" s="38" t="s">
        <v>576</v>
      </c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9" t="s">
        <v>577</v>
      </c>
      <c r="B219" s="39" t="s">
        <v>239</v>
      </c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8" t="s">
        <v>578</v>
      </c>
      <c r="B220" s="38" t="s">
        <v>579</v>
      </c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9" t="s">
        <v>580</v>
      </c>
      <c r="B221" s="39" t="s">
        <v>581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8" t="s">
        <v>580</v>
      </c>
      <c r="B222" s="38" t="s">
        <v>582</v>
      </c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9" t="s">
        <v>583</v>
      </c>
      <c r="B223" s="39" t="s">
        <v>584</v>
      </c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8" t="s">
        <v>585</v>
      </c>
      <c r="B224" s="38" t="s">
        <v>586</v>
      </c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9" t="s">
        <v>587</v>
      </c>
      <c r="B225" s="39" t="s">
        <v>588</v>
      </c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8" t="s">
        <v>589</v>
      </c>
      <c r="B226" s="38" t="s">
        <v>590</v>
      </c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9" t="s">
        <v>591</v>
      </c>
      <c r="B227" s="39" t="s">
        <v>592</v>
      </c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8" t="s">
        <v>593</v>
      </c>
      <c r="B228" s="38" t="s">
        <v>594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9" t="s">
        <v>595</v>
      </c>
      <c r="B229" s="39" t="s">
        <v>596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8" t="s">
        <v>597</v>
      </c>
      <c r="B230" s="38" t="s">
        <v>594</v>
      </c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9" t="s">
        <v>598</v>
      </c>
      <c r="B231" s="39" t="s">
        <v>599</v>
      </c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8" t="s">
        <v>600</v>
      </c>
      <c r="B232" s="38" t="s">
        <v>601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9" t="s">
        <v>602</v>
      </c>
      <c r="B233" s="39" t="s">
        <v>603</v>
      </c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8" t="s">
        <v>604</v>
      </c>
      <c r="B234" s="38" t="s">
        <v>605</v>
      </c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9" t="s">
        <v>606</v>
      </c>
      <c r="B235" s="39" t="s">
        <v>567</v>
      </c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8" t="s">
        <v>607</v>
      </c>
      <c r="B236" s="38" t="s">
        <v>608</v>
      </c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9" t="s">
        <v>609</v>
      </c>
      <c r="B237" s="39" t="s">
        <v>610</v>
      </c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8" t="s">
        <v>611</v>
      </c>
      <c r="B238" s="38" t="s">
        <v>247</v>
      </c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9" t="s">
        <v>612</v>
      </c>
      <c r="B239" s="39" t="s">
        <v>613</v>
      </c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8" t="s">
        <v>614</v>
      </c>
      <c r="B240" s="38" t="s">
        <v>584</v>
      </c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9" t="s">
        <v>615</v>
      </c>
      <c r="B241" s="39" t="s">
        <v>616</v>
      </c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8" t="s">
        <v>617</v>
      </c>
      <c r="B242" s="38" t="s">
        <v>618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9" t="s">
        <v>619</v>
      </c>
      <c r="B243" s="39" t="s">
        <v>620</v>
      </c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8" t="s">
        <v>621</v>
      </c>
      <c r="B244" s="38" t="s">
        <v>243</v>
      </c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9" t="s">
        <v>622</v>
      </c>
      <c r="B245" s="39" t="s">
        <v>623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8" t="s">
        <v>624</v>
      </c>
      <c r="B246" s="38" t="s">
        <v>538</v>
      </c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9" t="s">
        <v>625</v>
      </c>
      <c r="B247" s="39" t="s">
        <v>626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8" t="s">
        <v>627</v>
      </c>
      <c r="B248" s="38" t="s">
        <v>628</v>
      </c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9" t="s">
        <v>629</v>
      </c>
      <c r="B249" s="39" t="s">
        <v>630</v>
      </c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8" t="s">
        <v>631</v>
      </c>
      <c r="B250" s="38" t="s">
        <v>632</v>
      </c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9" t="s">
        <v>633</v>
      </c>
      <c r="B251" s="39" t="s">
        <v>634</v>
      </c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8" t="s">
        <v>635</v>
      </c>
      <c r="B252" s="38" t="s">
        <v>390</v>
      </c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9" t="s">
        <v>636</v>
      </c>
      <c r="B253" s="39" t="s">
        <v>637</v>
      </c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638</v>
      </c>
      <c r="B254" s="38" t="s">
        <v>639</v>
      </c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9" t="s">
        <v>640</v>
      </c>
      <c r="B255" s="39" t="s">
        <v>641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8" t="s">
        <v>642</v>
      </c>
      <c r="B256" s="38" t="s">
        <v>234</v>
      </c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9" t="s">
        <v>643</v>
      </c>
      <c r="B257" s="39" t="s">
        <v>204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8" t="s">
        <v>644</v>
      </c>
      <c r="B258" s="38" t="s">
        <v>645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9" t="s">
        <v>646</v>
      </c>
      <c r="B259" s="39" t="s">
        <v>647</v>
      </c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8" t="s">
        <v>648</v>
      </c>
      <c r="B260" s="38" t="s">
        <v>639</v>
      </c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9" t="s">
        <v>649</v>
      </c>
      <c r="B261" s="39" t="s">
        <v>650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8" t="s">
        <v>651</v>
      </c>
      <c r="B262" s="38" t="s">
        <v>652</v>
      </c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9" t="s">
        <v>653</v>
      </c>
      <c r="B263" s="39" t="s">
        <v>654</v>
      </c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8" t="s">
        <v>655</v>
      </c>
      <c r="B264" s="38" t="s">
        <v>656</v>
      </c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9" t="s">
        <v>657</v>
      </c>
      <c r="B265" s="39" t="s">
        <v>658</v>
      </c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8" t="s">
        <v>659</v>
      </c>
      <c r="B266" s="38" t="s">
        <v>660</v>
      </c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9" t="s">
        <v>661</v>
      </c>
      <c r="B267" s="39" t="s">
        <v>662</v>
      </c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8" t="s">
        <v>663</v>
      </c>
      <c r="B268" s="38" t="s">
        <v>563</v>
      </c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9" t="s">
        <v>664</v>
      </c>
      <c r="B269" s="39" t="s">
        <v>665</v>
      </c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8" t="s">
        <v>666</v>
      </c>
      <c r="B270" s="38" t="s">
        <v>665</v>
      </c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9" t="s">
        <v>667</v>
      </c>
      <c r="B271" s="39" t="s">
        <v>668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8" t="s">
        <v>669</v>
      </c>
      <c r="B272" s="38" t="s">
        <v>670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9" t="s">
        <v>671</v>
      </c>
      <c r="B273" s="39" t="s">
        <v>672</v>
      </c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8" t="s">
        <v>673</v>
      </c>
      <c r="B274" s="38" t="s">
        <v>674</v>
      </c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9" t="s">
        <v>675</v>
      </c>
      <c r="B275" s="39" t="s">
        <v>676</v>
      </c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8" t="s">
        <v>677</v>
      </c>
      <c r="B276" s="38" t="s">
        <v>678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9" t="s">
        <v>679</v>
      </c>
      <c r="B277" s="39" t="s">
        <v>680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8" t="s">
        <v>681</v>
      </c>
      <c r="B278" s="38" t="s">
        <v>682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9" t="s">
        <v>683</v>
      </c>
      <c r="B279" s="39" t="s">
        <v>680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8" t="s">
        <v>684</v>
      </c>
      <c r="B280" s="38" t="s">
        <v>544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9" t="s">
        <v>685</v>
      </c>
      <c r="B281" s="39" t="s">
        <v>686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8" t="s">
        <v>687</v>
      </c>
      <c r="B282" s="38" t="s">
        <v>680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9" t="s">
        <v>688</v>
      </c>
      <c r="B283" s="39" t="s">
        <v>689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8" t="s">
        <v>690</v>
      </c>
      <c r="B284" s="38" t="s">
        <v>422</v>
      </c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9" t="s">
        <v>691</v>
      </c>
      <c r="B285" s="39" t="s">
        <v>692</v>
      </c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8" t="s">
        <v>693</v>
      </c>
      <c r="B286" s="38" t="s">
        <v>654</v>
      </c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9" t="s">
        <v>694</v>
      </c>
      <c r="B287" s="39" t="s">
        <v>630</v>
      </c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8" t="s">
        <v>695</v>
      </c>
      <c r="B288" s="38" t="s">
        <v>696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9" t="s">
        <v>697</v>
      </c>
      <c r="B289" s="39" t="s">
        <v>698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8" t="s">
        <v>699</v>
      </c>
      <c r="B290" s="38" t="s">
        <v>700</v>
      </c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9" t="s">
        <v>701</v>
      </c>
      <c r="B291" s="39" t="s">
        <v>702</v>
      </c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8" t="s">
        <v>703</v>
      </c>
      <c r="B292" s="38" t="s">
        <v>704</v>
      </c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9" t="s">
        <v>705</v>
      </c>
      <c r="B293" s="39" t="s">
        <v>706</v>
      </c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8" t="s">
        <v>707</v>
      </c>
      <c r="B294" s="38" t="s">
        <v>708</v>
      </c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9" t="s">
        <v>709</v>
      </c>
      <c r="B295" s="39" t="s">
        <v>710</v>
      </c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8" t="s">
        <v>711</v>
      </c>
      <c r="B296" s="38" t="s">
        <v>712</v>
      </c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9" t="s">
        <v>713</v>
      </c>
      <c r="B297" s="39" t="s">
        <v>714</v>
      </c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8" t="s">
        <v>715</v>
      </c>
      <c r="B298" s="38" t="s">
        <v>716</v>
      </c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9" t="s">
        <v>717</v>
      </c>
      <c r="B299" s="39" t="s">
        <v>718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8" t="s">
        <v>719</v>
      </c>
      <c r="B300" s="38" t="s">
        <v>720</v>
      </c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9" t="s">
        <v>721</v>
      </c>
      <c r="B301" s="39" t="s">
        <v>722</v>
      </c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8" t="s">
        <v>723</v>
      </c>
      <c r="B302" s="38" t="s">
        <v>724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9" t="s">
        <v>725</v>
      </c>
      <c r="B303" s="39" t="s">
        <v>271</v>
      </c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8" t="s">
        <v>726</v>
      </c>
      <c r="B304" s="38" t="s">
        <v>727</v>
      </c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9" t="s">
        <v>728</v>
      </c>
      <c r="B305" s="39" t="s">
        <v>729</v>
      </c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8" t="s">
        <v>730</v>
      </c>
      <c r="B306" s="38" t="s">
        <v>731</v>
      </c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9" t="s">
        <v>732</v>
      </c>
      <c r="B307" s="39" t="s">
        <v>733</v>
      </c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8" t="s">
        <v>734</v>
      </c>
      <c r="B308" s="38" t="s">
        <v>735</v>
      </c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9" t="s">
        <v>736</v>
      </c>
      <c r="B309" s="39" t="s">
        <v>452</v>
      </c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8" t="s">
        <v>737</v>
      </c>
      <c r="B310" s="38" t="s">
        <v>738</v>
      </c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9" t="s">
        <v>739</v>
      </c>
      <c r="B311" s="39" t="s">
        <v>696</v>
      </c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8" t="s">
        <v>740</v>
      </c>
      <c r="B312" s="38" t="s">
        <v>741</v>
      </c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9" t="s">
        <v>742</v>
      </c>
      <c r="B313" s="39" t="s">
        <v>702</v>
      </c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8" t="s">
        <v>743</v>
      </c>
      <c r="B314" s="38" t="s">
        <v>645</v>
      </c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9" t="s">
        <v>744</v>
      </c>
      <c r="B315" s="39" t="s">
        <v>745</v>
      </c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8" t="s">
        <v>746</v>
      </c>
      <c r="B316" s="38" t="s">
        <v>747</v>
      </c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9" t="s">
        <v>748</v>
      </c>
      <c r="B317" s="39" t="s">
        <v>749</v>
      </c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8" t="s">
        <v>750</v>
      </c>
      <c r="B318" s="38" t="s">
        <v>751</v>
      </c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9" t="s">
        <v>752</v>
      </c>
      <c r="B319" s="39" t="s">
        <v>753</v>
      </c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8" t="s">
        <v>754</v>
      </c>
      <c r="B320" s="38" t="s">
        <v>755</v>
      </c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9" t="s">
        <v>756</v>
      </c>
      <c r="B321" s="39" t="s">
        <v>689</v>
      </c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8" t="s">
        <v>757</v>
      </c>
      <c r="B322" s="38" t="s">
        <v>758</v>
      </c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9" t="s">
        <v>759</v>
      </c>
      <c r="B323" s="39" t="s">
        <v>760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8" t="s">
        <v>761</v>
      </c>
      <c r="B324" s="38" t="s">
        <v>762</v>
      </c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9" t="s">
        <v>763</v>
      </c>
      <c r="B325" s="39" t="s">
        <v>764</v>
      </c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8" t="s">
        <v>765</v>
      </c>
      <c r="B326" s="38" t="s">
        <v>710</v>
      </c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9" t="s">
        <v>766</v>
      </c>
      <c r="B327" s="39" t="s">
        <v>468</v>
      </c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8" t="s">
        <v>767</v>
      </c>
      <c r="B328" s="38" t="s">
        <v>768</v>
      </c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9" t="s">
        <v>769</v>
      </c>
      <c r="B329" s="39" t="s">
        <v>670</v>
      </c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8" t="s">
        <v>770</v>
      </c>
      <c r="B330" s="38" t="s">
        <v>771</v>
      </c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9" t="s">
        <v>772</v>
      </c>
      <c r="B331" s="39" t="s">
        <v>773</v>
      </c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8" t="s">
        <v>774</v>
      </c>
      <c r="B332" s="38" t="s">
        <v>775</v>
      </c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9" t="s">
        <v>776</v>
      </c>
      <c r="B333" s="39" t="s">
        <v>777</v>
      </c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8" t="s">
        <v>778</v>
      </c>
      <c r="B334" s="38" t="s">
        <v>779</v>
      </c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9" t="s">
        <v>780</v>
      </c>
      <c r="B335" s="39" t="s">
        <v>672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8" t="s">
        <v>781</v>
      </c>
      <c r="B336" s="38" t="s">
        <v>782</v>
      </c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9" t="s">
        <v>783</v>
      </c>
      <c r="B337" s="39" t="s">
        <v>698</v>
      </c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8" t="s">
        <v>784</v>
      </c>
      <c r="B338" s="38" t="s">
        <v>785</v>
      </c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9" t="s">
        <v>786</v>
      </c>
      <c r="B339" s="39" t="s">
        <v>787</v>
      </c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8" t="s">
        <v>788</v>
      </c>
      <c r="B340" s="38" t="s">
        <v>789</v>
      </c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9" t="s">
        <v>790</v>
      </c>
      <c r="B341" s="39" t="s">
        <v>758</v>
      </c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8" t="s">
        <v>791</v>
      </c>
      <c r="B342" s="38" t="s">
        <v>626</v>
      </c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9" t="s">
        <v>792</v>
      </c>
      <c r="B343" s="39" t="s">
        <v>729</v>
      </c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8" t="s">
        <v>793</v>
      </c>
      <c r="B344" s="38" t="s">
        <v>785</v>
      </c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9" t="s">
        <v>794</v>
      </c>
      <c r="B345" s="39" t="s">
        <v>795</v>
      </c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8" t="s">
        <v>796</v>
      </c>
      <c r="B346" s="38" t="s">
        <v>797</v>
      </c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9" t="s">
        <v>798</v>
      </c>
      <c r="B347" s="39" t="s">
        <v>799</v>
      </c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8" t="s">
        <v>800</v>
      </c>
      <c r="B348" s="38" t="s">
        <v>674</v>
      </c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9" t="s">
        <v>801</v>
      </c>
      <c r="B349" s="39" t="s">
        <v>745</v>
      </c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8" t="s">
        <v>802</v>
      </c>
      <c r="B350" s="38" t="s">
        <v>779</v>
      </c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9" t="s">
        <v>803</v>
      </c>
      <c r="B351" s="39" t="s">
        <v>804</v>
      </c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8" t="s">
        <v>805</v>
      </c>
      <c r="B352" s="38" t="s">
        <v>806</v>
      </c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9" t="s">
        <v>807</v>
      </c>
      <c r="B353" s="39" t="s">
        <v>249</v>
      </c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8" t="s">
        <v>808</v>
      </c>
      <c r="B354" s="38" t="s">
        <v>771</v>
      </c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9" t="s">
        <v>809</v>
      </c>
      <c r="B355" s="39" t="s">
        <v>603</v>
      </c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8" t="s">
        <v>810</v>
      </c>
      <c r="B356" s="38" t="s">
        <v>576</v>
      </c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9" t="s">
        <v>811</v>
      </c>
      <c r="B357" s="39" t="s">
        <v>280</v>
      </c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8" t="s">
        <v>812</v>
      </c>
      <c r="B358" s="38" t="s">
        <v>813</v>
      </c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9" t="s">
        <v>814</v>
      </c>
      <c r="B359" s="39" t="s">
        <v>815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8" t="s">
        <v>816</v>
      </c>
      <c r="B360" s="38" t="s">
        <v>817</v>
      </c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9" t="s">
        <v>818</v>
      </c>
      <c r="B361" s="39" t="s">
        <v>819</v>
      </c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8" t="s">
        <v>820</v>
      </c>
      <c r="B362" s="38" t="s">
        <v>764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9" t="s">
        <v>821</v>
      </c>
      <c r="B363" s="39" t="s">
        <v>731</v>
      </c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8" t="s">
        <v>822</v>
      </c>
      <c r="B364" s="38" t="s">
        <v>714</v>
      </c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9" t="s">
        <v>823</v>
      </c>
      <c r="B365" s="39" t="s">
        <v>824</v>
      </c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8" t="s">
        <v>825</v>
      </c>
      <c r="B366" s="38" t="s">
        <v>799</v>
      </c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9" t="s">
        <v>826</v>
      </c>
      <c r="B367" s="39" t="s">
        <v>827</v>
      </c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8" t="s">
        <v>828</v>
      </c>
      <c r="B368" s="38" t="s">
        <v>829</v>
      </c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9" t="s">
        <v>830</v>
      </c>
      <c r="B369" s="39" t="s">
        <v>831</v>
      </c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8" t="s">
        <v>832</v>
      </c>
      <c r="B370" s="38" t="s">
        <v>833</v>
      </c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9" t="s">
        <v>834</v>
      </c>
      <c r="B371" s="39" t="s">
        <v>827</v>
      </c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8" t="s">
        <v>835</v>
      </c>
      <c r="B372" s="38" t="s">
        <v>836</v>
      </c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9" t="s">
        <v>837</v>
      </c>
      <c r="B373" s="39" t="s">
        <v>735</v>
      </c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8" t="s">
        <v>838</v>
      </c>
      <c r="B374" s="38" t="s">
        <v>839</v>
      </c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9" t="s">
        <v>840</v>
      </c>
      <c r="B375" s="39" t="s">
        <v>841</v>
      </c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8" t="s">
        <v>842</v>
      </c>
      <c r="B376" s="38" t="s">
        <v>843</v>
      </c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9" t="s">
        <v>844</v>
      </c>
      <c r="B377" s="39" t="s">
        <v>841</v>
      </c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8" t="s">
        <v>845</v>
      </c>
      <c r="B378" s="38" t="s">
        <v>846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9" t="s">
        <v>847</v>
      </c>
      <c r="B379" s="39" t="s">
        <v>563</v>
      </c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8" t="s">
        <v>848</v>
      </c>
      <c r="B380" s="38" t="s">
        <v>738</v>
      </c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9" t="s">
        <v>849</v>
      </c>
      <c r="B381" s="39" t="s">
        <v>850</v>
      </c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8" t="s">
        <v>851</v>
      </c>
      <c r="B382" s="38" t="s">
        <v>852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9" t="s">
        <v>853</v>
      </c>
      <c r="B383" s="39" t="s">
        <v>799</v>
      </c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8" t="s">
        <v>854</v>
      </c>
      <c r="B384" s="38" t="s">
        <v>582</v>
      </c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9" t="s">
        <v>854</v>
      </c>
      <c r="B385" s="39" t="s">
        <v>581</v>
      </c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">
        <v>855</v>
      </c>
      <c r="B386" s="38" t="s">
        <v>856</v>
      </c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9" t="s">
        <v>857</v>
      </c>
      <c r="B387" s="39" t="s">
        <v>806</v>
      </c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8" t="s">
        <v>858</v>
      </c>
      <c r="B388" s="38" t="s">
        <v>714</v>
      </c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9" t="s">
        <v>859</v>
      </c>
      <c r="B389" s="39" t="s">
        <v>860</v>
      </c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8" t="s">
        <v>861</v>
      </c>
      <c r="B390" s="38" t="s">
        <v>862</v>
      </c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9" t="s">
        <v>863</v>
      </c>
      <c r="B391" s="39" t="s">
        <v>712</v>
      </c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8" t="s">
        <v>864</v>
      </c>
      <c r="B392" s="38" t="s">
        <v>833</v>
      </c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9" t="s">
        <v>865</v>
      </c>
      <c r="B393" s="39" t="s">
        <v>712</v>
      </c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8" t="s">
        <v>866</v>
      </c>
      <c r="B394" s="38" t="s">
        <v>867</v>
      </c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9" t="s">
        <v>868</v>
      </c>
      <c r="B395" s="39" t="s">
        <v>795</v>
      </c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8" t="s">
        <v>869</v>
      </c>
      <c r="B396" s="38" t="s">
        <v>870</v>
      </c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9" t="s">
        <v>871</v>
      </c>
      <c r="B397" s="39" t="s">
        <v>872</v>
      </c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8" t="s">
        <v>873</v>
      </c>
      <c r="B398" s="38" t="s">
        <v>833</v>
      </c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9" t="s">
        <v>874</v>
      </c>
      <c r="B399" s="39" t="s">
        <v>862</v>
      </c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8" t="s">
        <v>875</v>
      </c>
      <c r="B400" s="38" t="s">
        <v>712</v>
      </c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9" t="s">
        <v>876</v>
      </c>
      <c r="B401" s="39" t="s">
        <v>843</v>
      </c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8" t="s">
        <v>877</v>
      </c>
      <c r="B402" s="38" t="s">
        <v>878</v>
      </c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9" t="s">
        <v>879</v>
      </c>
      <c r="B403" s="39" t="s">
        <v>768</v>
      </c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8" t="s">
        <v>880</v>
      </c>
      <c r="B404" s="38" t="s">
        <v>856</v>
      </c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9" t="s">
        <v>881</v>
      </c>
      <c r="B405" s="39" t="s">
        <v>882</v>
      </c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8" t="s">
        <v>883</v>
      </c>
      <c r="B406" s="38" t="s">
        <v>884</v>
      </c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9" t="s">
        <v>885</v>
      </c>
      <c r="B407" s="39" t="s">
        <v>261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8" t="s">
        <v>886</v>
      </c>
      <c r="B408" s="38" t="s">
        <v>799</v>
      </c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9" t="s">
        <v>887</v>
      </c>
      <c r="B409" s="39" t="s">
        <v>882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8" t="s">
        <v>888</v>
      </c>
      <c r="B410" s="38" t="s">
        <v>882</v>
      </c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9" t="s">
        <v>889</v>
      </c>
      <c r="B411" s="39" t="s">
        <v>204</v>
      </c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8" t="s">
        <v>890</v>
      </c>
      <c r="B412" s="38" t="s">
        <v>186</v>
      </c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9" t="s">
        <v>891</v>
      </c>
      <c r="B413" s="39" t="s">
        <v>892</v>
      </c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8" t="s">
        <v>893</v>
      </c>
      <c r="B414" s="38" t="s">
        <v>894</v>
      </c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9" t="s">
        <v>895</v>
      </c>
      <c r="B415" s="39" t="s">
        <v>762</v>
      </c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8" t="s">
        <v>896</v>
      </c>
      <c r="B416" s="38" t="s">
        <v>724</v>
      </c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9" t="s">
        <v>897</v>
      </c>
      <c r="B417" s="39" t="s">
        <v>775</v>
      </c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8" t="s">
        <v>898</v>
      </c>
      <c r="B418" s="38" t="s">
        <v>894</v>
      </c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9" t="s">
        <v>899</v>
      </c>
      <c r="B419" s="39" t="s">
        <v>900</v>
      </c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8" t="s">
        <v>901</v>
      </c>
      <c r="B420" s="38" t="s">
        <v>422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9" t="s">
        <v>902</v>
      </c>
      <c r="B421" s="39" t="s">
        <v>884</v>
      </c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8" t="s">
        <v>903</v>
      </c>
      <c r="B422" s="38" t="s">
        <v>799</v>
      </c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9" t="s">
        <v>904</v>
      </c>
      <c r="B423" s="39" t="s">
        <v>905</v>
      </c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8" t="s">
        <v>906</v>
      </c>
      <c r="B424" s="38" t="s">
        <v>907</v>
      </c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9" t="s">
        <v>908</v>
      </c>
      <c r="B425" s="39" t="s">
        <v>907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8" t="s">
        <v>909</v>
      </c>
      <c r="B426" s="38" t="s">
        <v>860</v>
      </c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9" t="s">
        <v>910</v>
      </c>
      <c r="B427" s="39" t="s">
        <v>698</v>
      </c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8" t="s">
        <v>911</v>
      </c>
      <c r="B428" s="38" t="s">
        <v>912</v>
      </c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9" t="s">
        <v>913</v>
      </c>
      <c r="B429" s="39" t="s">
        <v>914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8" t="s">
        <v>915</v>
      </c>
      <c r="B430" s="38" t="s">
        <v>799</v>
      </c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9" t="s">
        <v>916</v>
      </c>
      <c r="B431" s="39" t="s">
        <v>917</v>
      </c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8" t="s">
        <v>918</v>
      </c>
      <c r="B432" s="38" t="s">
        <v>919</v>
      </c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9" t="s">
        <v>920</v>
      </c>
      <c r="B433" s="39" t="s">
        <v>799</v>
      </c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8" t="s">
        <v>921</v>
      </c>
      <c r="B434" s="38" t="s">
        <v>922</v>
      </c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9" t="s">
        <v>923</v>
      </c>
      <c r="B435" s="39" t="s">
        <v>924</v>
      </c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8" t="s">
        <v>925</v>
      </c>
      <c r="B436" s="38" t="s">
        <v>749</v>
      </c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9" t="s">
        <v>926</v>
      </c>
      <c r="B437" s="39" t="s">
        <v>927</v>
      </c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8" t="s">
        <v>928</v>
      </c>
      <c r="B438" s="38" t="s">
        <v>927</v>
      </c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9" t="s">
        <v>929</v>
      </c>
      <c r="B439" s="39" t="s">
        <v>860</v>
      </c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8" t="s">
        <v>930</v>
      </c>
      <c r="B440" s="38" t="s">
        <v>930</v>
      </c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9" t="s">
        <v>931</v>
      </c>
      <c r="B441" s="39" t="s">
        <v>872</v>
      </c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8" t="s">
        <v>932</v>
      </c>
      <c r="B442" s="38" t="s">
        <v>777</v>
      </c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9" t="s">
        <v>933</v>
      </c>
      <c r="B443" s="39" t="s">
        <v>934</v>
      </c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8" t="s">
        <v>935</v>
      </c>
      <c r="B444" s="38" t="s">
        <v>936</v>
      </c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9" t="s">
        <v>937</v>
      </c>
      <c r="B445" s="39" t="s">
        <v>706</v>
      </c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8" t="s">
        <v>938</v>
      </c>
      <c r="B446" s="38" t="s">
        <v>836</v>
      </c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9" t="s">
        <v>939</v>
      </c>
      <c r="B447" s="39" t="s">
        <v>940</v>
      </c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8" t="s">
        <v>941</v>
      </c>
      <c r="B448" s="38" t="s">
        <v>692</v>
      </c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9" t="s">
        <v>942</v>
      </c>
      <c r="B449" s="39" t="s">
        <v>943</v>
      </c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8" t="s">
        <v>944</v>
      </c>
      <c r="B450" s="38" t="s">
        <v>944</v>
      </c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9" t="s">
        <v>945</v>
      </c>
      <c r="B451" s="39" t="s">
        <v>946</v>
      </c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8" t="s">
        <v>947</v>
      </c>
      <c r="B452" s="38" t="s">
        <v>948</v>
      </c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9" t="s">
        <v>949</v>
      </c>
      <c r="B453" s="39" t="s">
        <v>950</v>
      </c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8" t="s">
        <v>951</v>
      </c>
      <c r="B454" s="38" t="s">
        <v>952</v>
      </c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9" t="s">
        <v>953</v>
      </c>
      <c r="B455" s="39" t="s">
        <v>954</v>
      </c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8" t="s">
        <v>955</v>
      </c>
      <c r="B456" s="38" t="s">
        <v>955</v>
      </c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9" t="s">
        <v>956</v>
      </c>
      <c r="B457" s="39" t="s">
        <v>956</v>
      </c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8" t="s">
        <v>957</v>
      </c>
      <c r="B458" s="38" t="s">
        <v>948</v>
      </c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9" t="s">
        <v>958</v>
      </c>
      <c r="B459" s="39" t="s">
        <v>959</v>
      </c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8" t="s">
        <v>960</v>
      </c>
      <c r="B460" s="38" t="s">
        <v>961</v>
      </c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9" t="s">
        <v>962</v>
      </c>
      <c r="B461" s="39" t="s">
        <v>963</v>
      </c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8" t="s">
        <v>964</v>
      </c>
      <c r="B462" s="38" t="s">
        <v>963</v>
      </c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9" t="s">
        <v>965</v>
      </c>
      <c r="B463" s="39" t="s">
        <v>966</v>
      </c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8" t="s">
        <v>967</v>
      </c>
      <c r="B464" s="38" t="s">
        <v>966</v>
      </c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9" t="s">
        <v>968</v>
      </c>
      <c r="B465" s="39" t="s">
        <v>969</v>
      </c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8" t="s">
        <v>970</v>
      </c>
      <c r="B466" s="38" t="s">
        <v>971</v>
      </c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9" t="s">
        <v>972</v>
      </c>
      <c r="B467" s="39" t="s">
        <v>971</v>
      </c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8" t="s">
        <v>973</v>
      </c>
      <c r="B468" s="38" t="s">
        <v>969</v>
      </c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9" t="s">
        <v>974</v>
      </c>
      <c r="B469" s="39" t="s">
        <v>974</v>
      </c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8" t="s">
        <v>975</v>
      </c>
      <c r="B470" s="38" t="s">
        <v>976</v>
      </c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9" t="s">
        <v>977</v>
      </c>
      <c r="B471" s="39" t="s">
        <v>978</v>
      </c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8" t="s">
        <v>979</v>
      </c>
      <c r="B472" s="38" t="s">
        <v>978</v>
      </c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9" t="s">
        <v>980</v>
      </c>
      <c r="B473" s="39" t="s">
        <v>940</v>
      </c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8" t="s">
        <v>981</v>
      </c>
      <c r="B474" s="38" t="s">
        <v>981</v>
      </c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9" t="s">
        <v>982</v>
      </c>
      <c r="B475" s="39" t="s">
        <v>520</v>
      </c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8" t="s">
        <v>983</v>
      </c>
      <c r="B476" s="38" t="s">
        <v>984</v>
      </c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9" t="s">
        <v>985</v>
      </c>
      <c r="B477" s="39" t="s">
        <v>985</v>
      </c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8" t="s">
        <v>986</v>
      </c>
      <c r="B478" s="38" t="s">
        <v>804</v>
      </c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9" t="s">
        <v>987</v>
      </c>
      <c r="B479" s="39" t="s">
        <v>815</v>
      </c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8" t="s">
        <v>988</v>
      </c>
      <c r="B480" s="38" t="s">
        <v>989</v>
      </c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9" t="s">
        <v>990</v>
      </c>
      <c r="B481" s="39" t="s">
        <v>991</v>
      </c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8" t="s">
        <v>992</v>
      </c>
      <c r="B482" s="38" t="s">
        <v>991</v>
      </c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9" t="s">
        <v>993</v>
      </c>
      <c r="B483" s="39" t="s">
        <v>994</v>
      </c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8" t="s">
        <v>995</v>
      </c>
      <c r="B484" s="38" t="s">
        <v>994</v>
      </c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9" t="s">
        <v>996</v>
      </c>
      <c r="B485" s="39" t="s">
        <v>996</v>
      </c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8" t="s">
        <v>997</v>
      </c>
      <c r="B486" s="38" t="s">
        <v>894</v>
      </c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9" t="s">
        <v>998</v>
      </c>
      <c r="B487" s="39" t="s">
        <v>999</v>
      </c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8" t="s">
        <v>1000</v>
      </c>
      <c r="B488" s="38" t="s">
        <v>999</v>
      </c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9" t="s">
        <v>1001</v>
      </c>
      <c r="B489" s="39" t="s">
        <v>999</v>
      </c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8" t="s">
        <v>1002</v>
      </c>
      <c r="B490" s="38" t="s">
        <v>1003</v>
      </c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9" t="s">
        <v>1004</v>
      </c>
      <c r="B491" s="39" t="s">
        <v>1005</v>
      </c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8" t="s">
        <v>1006</v>
      </c>
      <c r="B492" s="38" t="s">
        <v>1007</v>
      </c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9" t="s">
        <v>1008</v>
      </c>
      <c r="B493" s="39" t="s">
        <v>1003</v>
      </c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8" t="s">
        <v>1009</v>
      </c>
      <c r="B494" s="38" t="s">
        <v>1010</v>
      </c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9" t="s">
        <v>1011</v>
      </c>
      <c r="B495" s="39" t="s">
        <v>1012</v>
      </c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8" t="s">
        <v>1013</v>
      </c>
      <c r="B496" s="38" t="s">
        <v>1012</v>
      </c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9" t="s">
        <v>1014</v>
      </c>
      <c r="B497" s="39" t="s">
        <v>1015</v>
      </c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8" t="s">
        <v>1016</v>
      </c>
      <c r="B498" s="38" t="s">
        <v>1016</v>
      </c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9" t="s">
        <v>1017</v>
      </c>
      <c r="B499" s="39" t="s">
        <v>1017</v>
      </c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8" t="s">
        <v>1018</v>
      </c>
      <c r="B500" s="38" t="s">
        <v>1018</v>
      </c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9" t="s">
        <v>1019</v>
      </c>
      <c r="B501" s="39" t="s">
        <v>1019</v>
      </c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8" t="s">
        <v>1020</v>
      </c>
      <c r="B502" s="38" t="s">
        <v>1020</v>
      </c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9" t="s">
        <v>1021</v>
      </c>
      <c r="B503" s="39" t="s">
        <v>1022</v>
      </c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8" t="s">
        <v>1023</v>
      </c>
      <c r="B504" s="38" t="s">
        <v>1023</v>
      </c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9" t="s">
        <v>1024</v>
      </c>
      <c r="B505" s="39" t="s">
        <v>1024</v>
      </c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8" t="s">
        <v>1025</v>
      </c>
      <c r="B506" s="38" t="s">
        <v>1025</v>
      </c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9" t="s">
        <v>1026</v>
      </c>
      <c r="B507" s="39" t="s">
        <v>518</v>
      </c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8" t="s">
        <v>1027</v>
      </c>
      <c r="B508" s="38" t="s">
        <v>623</v>
      </c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9" t="s">
        <v>1028</v>
      </c>
      <c r="B509" s="39" t="s">
        <v>1028</v>
      </c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8" t="s">
        <v>1029</v>
      </c>
      <c r="B510" s="38" t="s">
        <v>1030</v>
      </c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9" t="s">
        <v>1031</v>
      </c>
      <c r="B511" s="39" t="s">
        <v>1031</v>
      </c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8" t="s">
        <v>1032</v>
      </c>
      <c r="B512" s="38" t="s">
        <v>1032</v>
      </c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9" t="s">
        <v>1033</v>
      </c>
      <c r="B513" s="39" t="s">
        <v>1033</v>
      </c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8" t="s">
        <v>1034</v>
      </c>
      <c r="B514" s="38" t="s">
        <v>1035</v>
      </c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9" t="s">
        <v>1036</v>
      </c>
      <c r="B515" s="39" t="s">
        <v>1037</v>
      </c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8" t="s">
        <v>1038</v>
      </c>
      <c r="B516" s="38" t="s">
        <v>1039</v>
      </c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9" t="s">
        <v>1040</v>
      </c>
      <c r="B517" s="39" t="s">
        <v>1040</v>
      </c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8" t="s">
        <v>1041</v>
      </c>
      <c r="B518" s="38" t="s">
        <v>1042</v>
      </c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9" t="s">
        <v>1043</v>
      </c>
      <c r="B519" s="39" t="s">
        <v>1042</v>
      </c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8" t="s">
        <v>1044</v>
      </c>
      <c r="B520" s="38" t="s">
        <v>1045</v>
      </c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9" t="s">
        <v>1046</v>
      </c>
      <c r="B521" s="39" t="s">
        <v>969</v>
      </c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8" t="s">
        <v>1047</v>
      </c>
      <c r="B522" s="38" t="s">
        <v>878</v>
      </c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9" t="s">
        <v>1048</v>
      </c>
      <c r="B523" s="39" t="s">
        <v>639</v>
      </c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8" t="s">
        <v>1049</v>
      </c>
      <c r="B524" s="38" t="s">
        <v>954</v>
      </c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9" t="s">
        <v>1050</v>
      </c>
      <c r="B525" s="39" t="s">
        <v>747</v>
      </c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8" t="s">
        <v>1051</v>
      </c>
      <c r="B526" s="38" t="s">
        <v>1052</v>
      </c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9" t="s">
        <v>1053</v>
      </c>
      <c r="B527" s="39" t="s">
        <v>1054</v>
      </c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8" t="s">
        <v>1055</v>
      </c>
      <c r="B528" s="38" t="s">
        <v>1056</v>
      </c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9" t="s">
        <v>1057</v>
      </c>
      <c r="B529" s="39" t="s">
        <v>976</v>
      </c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8" t="s">
        <v>1058</v>
      </c>
      <c r="B530" s="38" t="s">
        <v>984</v>
      </c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9" t="s">
        <v>1059</v>
      </c>
      <c r="B531" s="39" t="s">
        <v>867</v>
      </c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8" t="s">
        <v>1060</v>
      </c>
      <c r="B532" s="38" t="s">
        <v>829</v>
      </c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9" t="s">
        <v>1061</v>
      </c>
      <c r="B533" s="39" t="s">
        <v>706</v>
      </c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8" t="s">
        <v>1062</v>
      </c>
      <c r="B534" s="38" t="s">
        <v>797</v>
      </c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9" t="s">
        <v>1063</v>
      </c>
      <c r="B535" s="39" t="s">
        <v>630</v>
      </c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8" t="s">
        <v>1064</v>
      </c>
      <c r="B536" s="38" t="s">
        <v>1065</v>
      </c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2"/>
      <c r="B537" s="32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2"/>
      <c r="B538" s="32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2"/>
      <c r="B539" s="32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2"/>
      <c r="B540" s="32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2"/>
      <c r="B541" s="32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2"/>
      <c r="B542" s="32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2"/>
      <c r="B543" s="32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2"/>
      <c r="B544" s="32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2"/>
      <c r="B545" s="32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2"/>
      <c r="B546" s="32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2"/>
      <c r="B547" s="32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2"/>
      <c r="B548" s="32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2"/>
      <c r="B549" s="32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2"/>
      <c r="B550" s="32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2"/>
      <c r="B551" s="32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2"/>
      <c r="B552" s="32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2"/>
      <c r="B553" s="32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2"/>
      <c r="B554" s="32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2"/>
      <c r="B555" s="32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2"/>
      <c r="B556" s="32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2"/>
      <c r="B557" s="32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2"/>
      <c r="B558" s="32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2"/>
      <c r="B559" s="32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2"/>
      <c r="B560" s="32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2"/>
      <c r="B561" s="32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2"/>
      <c r="B562" s="32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2"/>
      <c r="B563" s="32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2"/>
      <c r="B564" s="32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2"/>
      <c r="B565" s="32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2"/>
      <c r="B566" s="32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2"/>
      <c r="B567" s="32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2"/>
      <c r="B568" s="32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2"/>
      <c r="B569" s="32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2"/>
      <c r="B570" s="32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2"/>
      <c r="B571" s="32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2"/>
      <c r="B572" s="32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2"/>
      <c r="B573" s="32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2"/>
      <c r="B574" s="32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2"/>
      <c r="B575" s="32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2"/>
      <c r="B576" s="32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2"/>
      <c r="B577" s="32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2"/>
      <c r="B578" s="32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2"/>
      <c r="B579" s="32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2"/>
      <c r="B580" s="32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2"/>
      <c r="B581" s="32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2"/>
      <c r="B582" s="32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2"/>
      <c r="B583" s="32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2"/>
      <c r="B584" s="32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2"/>
      <c r="B585" s="32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2"/>
      <c r="B586" s="32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2"/>
      <c r="B587" s="32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2"/>
      <c r="B588" s="32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2"/>
      <c r="B589" s="32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2"/>
      <c r="B590" s="32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2"/>
      <c r="B591" s="32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2"/>
      <c r="B592" s="32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2"/>
      <c r="B593" s="32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2"/>
      <c r="B594" s="32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2"/>
      <c r="B595" s="32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2"/>
      <c r="B596" s="32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2"/>
      <c r="B597" s="32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2"/>
      <c r="B598" s="32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2"/>
      <c r="B599" s="32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2"/>
      <c r="B600" s="32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2"/>
      <c r="B601" s="32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2"/>
      <c r="B602" s="32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2"/>
      <c r="B603" s="32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2"/>
      <c r="B604" s="32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2"/>
      <c r="B605" s="32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2"/>
      <c r="B606" s="32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2"/>
      <c r="B607" s="32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2"/>
      <c r="B608" s="32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2"/>
      <c r="B609" s="32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2"/>
      <c r="B610" s="32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2"/>
      <c r="B611" s="32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2"/>
      <c r="B612" s="32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2"/>
      <c r="B613" s="32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2"/>
      <c r="B614" s="32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2"/>
      <c r="B615" s="32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2"/>
      <c r="B616" s="32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2"/>
      <c r="B617" s="32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2"/>
      <c r="B618" s="32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2"/>
      <c r="B619" s="32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2"/>
      <c r="B620" s="32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2"/>
      <c r="B621" s="32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2"/>
      <c r="B622" s="32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2"/>
      <c r="B623" s="32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2"/>
      <c r="B624" s="32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2"/>
      <c r="B625" s="32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2"/>
      <c r="B626" s="32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2"/>
      <c r="B627" s="32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2"/>
      <c r="B628" s="32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2"/>
      <c r="B629" s="32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2"/>
      <c r="B630" s="32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2"/>
      <c r="B631" s="32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2"/>
      <c r="B632" s="32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2"/>
      <c r="B633" s="32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2"/>
      <c r="B634" s="32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2"/>
      <c r="B635" s="32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2"/>
      <c r="B636" s="32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2"/>
      <c r="B637" s="32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2"/>
      <c r="B638" s="32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2"/>
      <c r="B639" s="32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2"/>
      <c r="B640" s="32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2"/>
      <c r="B641" s="32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2"/>
      <c r="B642" s="32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2"/>
      <c r="B643" s="32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2"/>
      <c r="B644" s="32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2"/>
      <c r="B645" s="32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2"/>
      <c r="B646" s="32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2"/>
      <c r="B647" s="32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2"/>
      <c r="B648" s="32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2"/>
      <c r="B649" s="32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2"/>
      <c r="B650" s="32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2"/>
      <c r="B651" s="32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2"/>
      <c r="B652" s="32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2"/>
      <c r="B653" s="32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2"/>
      <c r="B654" s="32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2"/>
      <c r="B655" s="32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2"/>
      <c r="B656" s="32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2"/>
      <c r="B657" s="32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2"/>
      <c r="B658" s="32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2"/>
      <c r="B659" s="32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2"/>
      <c r="B660" s="32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2"/>
      <c r="B661" s="32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2"/>
      <c r="B662" s="32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2"/>
      <c r="B663" s="32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2"/>
      <c r="B664" s="32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2"/>
      <c r="B665" s="32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2"/>
      <c r="B666" s="32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2"/>
      <c r="B667" s="32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2"/>
      <c r="B668" s="32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2"/>
      <c r="B669" s="32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2"/>
      <c r="B670" s="32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2"/>
      <c r="B671" s="32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2"/>
      <c r="B672" s="32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2"/>
      <c r="B673" s="32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2"/>
      <c r="B674" s="32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2"/>
      <c r="B675" s="32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2"/>
      <c r="B676" s="32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2"/>
      <c r="B677" s="32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2"/>
      <c r="B678" s="32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2"/>
      <c r="B679" s="32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2"/>
      <c r="B680" s="32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2"/>
      <c r="B681" s="32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2"/>
      <c r="B682" s="32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2"/>
      <c r="B683" s="32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2"/>
      <c r="B684" s="32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2"/>
      <c r="B685" s="32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2"/>
      <c r="B686" s="32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2"/>
      <c r="B687" s="32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2"/>
      <c r="B688" s="32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2"/>
      <c r="B689" s="32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2"/>
      <c r="B690" s="32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2"/>
      <c r="B691" s="32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2"/>
      <c r="B692" s="32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2"/>
      <c r="B693" s="32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2"/>
      <c r="B694" s="32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2"/>
      <c r="B695" s="32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2"/>
      <c r="B696" s="32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2"/>
      <c r="B697" s="32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2"/>
      <c r="B698" s="32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2"/>
      <c r="B699" s="32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2"/>
      <c r="B700" s="32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2"/>
      <c r="B701" s="32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2"/>
      <c r="B702" s="32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2"/>
      <c r="B703" s="32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2"/>
      <c r="B704" s="32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2"/>
      <c r="B705" s="32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2"/>
      <c r="B706" s="32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2"/>
      <c r="B707" s="32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2"/>
      <c r="B708" s="32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2"/>
      <c r="B709" s="32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2"/>
      <c r="B710" s="32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2"/>
      <c r="B711" s="32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2"/>
      <c r="B712" s="32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2"/>
      <c r="B713" s="32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2"/>
      <c r="B714" s="32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2"/>
      <c r="B715" s="32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2"/>
      <c r="B716" s="32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2"/>
      <c r="B717" s="32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2"/>
      <c r="B718" s="32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2"/>
      <c r="B719" s="32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2"/>
      <c r="B720" s="32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2"/>
      <c r="B721" s="32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2"/>
      <c r="B722" s="32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2"/>
      <c r="B723" s="32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2"/>
      <c r="B724" s="32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2"/>
      <c r="B725" s="32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2"/>
      <c r="B726" s="32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2"/>
      <c r="B727" s="32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2"/>
      <c r="B728" s="32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2"/>
      <c r="B729" s="32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2"/>
      <c r="B730" s="32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2"/>
      <c r="B731" s="32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2"/>
      <c r="B732" s="32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2"/>
      <c r="B733" s="32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2"/>
      <c r="B734" s="32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2"/>
      <c r="B735" s="32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2"/>
      <c r="B736" s="32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2"/>
      <c r="B737" s="32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2"/>
      <c r="B738" s="32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2"/>
      <c r="B739" s="32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2"/>
      <c r="B740" s="32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2"/>
      <c r="B741" s="32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2"/>
      <c r="B742" s="32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2"/>
      <c r="B743" s="32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2"/>
      <c r="B744" s="32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2"/>
      <c r="B745" s="32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2"/>
      <c r="B746" s="32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2"/>
      <c r="B747" s="32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2"/>
      <c r="B748" s="32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2"/>
      <c r="B749" s="32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2"/>
      <c r="B750" s="32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2"/>
      <c r="B751" s="32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2"/>
      <c r="B752" s="32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2"/>
      <c r="B753" s="32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2"/>
      <c r="B754" s="32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2"/>
      <c r="B755" s="32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2"/>
      <c r="B756" s="32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2"/>
      <c r="B757" s="32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2"/>
      <c r="B758" s="32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2"/>
      <c r="B759" s="32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2"/>
      <c r="B760" s="32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2"/>
      <c r="B761" s="32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2"/>
      <c r="B762" s="32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2"/>
      <c r="B763" s="32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2"/>
      <c r="B764" s="32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2"/>
      <c r="B765" s="32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2"/>
      <c r="B766" s="32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2"/>
      <c r="B767" s="32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2"/>
      <c r="B768" s="32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2"/>
      <c r="B769" s="32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2"/>
      <c r="B770" s="32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2"/>
      <c r="B771" s="32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2"/>
      <c r="B772" s="32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2"/>
      <c r="B773" s="32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2"/>
      <c r="B774" s="32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2"/>
      <c r="B775" s="32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2"/>
      <c r="B776" s="32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2"/>
      <c r="B777" s="32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2"/>
      <c r="B778" s="32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2"/>
      <c r="B779" s="32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2"/>
      <c r="B780" s="32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2"/>
      <c r="B781" s="32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2"/>
      <c r="B782" s="32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2"/>
      <c r="B783" s="32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2"/>
      <c r="B784" s="32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2"/>
      <c r="B785" s="32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2"/>
      <c r="B786" s="32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2"/>
      <c r="B787" s="32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2"/>
      <c r="B788" s="32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2"/>
      <c r="B789" s="32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2"/>
      <c r="B790" s="32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2"/>
      <c r="B791" s="32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2"/>
      <c r="B792" s="32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2"/>
      <c r="B793" s="32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2"/>
      <c r="B794" s="32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2"/>
      <c r="B795" s="32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2"/>
      <c r="B796" s="32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2"/>
      <c r="B797" s="32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2"/>
      <c r="B798" s="32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2"/>
      <c r="B799" s="32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2"/>
      <c r="B800" s="32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2"/>
      <c r="B801" s="32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2"/>
      <c r="B802" s="32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2"/>
      <c r="B803" s="32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2"/>
      <c r="B804" s="32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2"/>
      <c r="B805" s="32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2"/>
      <c r="B806" s="32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2"/>
      <c r="B807" s="32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2"/>
      <c r="B808" s="32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2"/>
      <c r="B809" s="32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2"/>
      <c r="B810" s="32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2"/>
      <c r="B811" s="32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2"/>
      <c r="B812" s="32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2"/>
      <c r="B813" s="32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2"/>
      <c r="B814" s="32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2"/>
      <c r="B815" s="32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2"/>
      <c r="B816" s="32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2"/>
      <c r="B817" s="32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2"/>
      <c r="B818" s="32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2"/>
      <c r="B819" s="32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2"/>
      <c r="B820" s="32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2"/>
      <c r="B821" s="32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2"/>
      <c r="B822" s="32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2"/>
      <c r="B823" s="32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2"/>
      <c r="B824" s="32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2"/>
      <c r="B825" s="32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2"/>
      <c r="B826" s="32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2"/>
      <c r="B827" s="32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2"/>
      <c r="B828" s="32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2"/>
      <c r="B829" s="32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2"/>
      <c r="B830" s="32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2"/>
      <c r="B831" s="32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2"/>
      <c r="B832" s="32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2"/>
      <c r="B833" s="32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2"/>
      <c r="B834" s="32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2"/>
      <c r="B835" s="32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2"/>
      <c r="B836" s="32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2"/>
      <c r="B837" s="32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2"/>
      <c r="B838" s="32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2"/>
      <c r="B839" s="32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2"/>
      <c r="B840" s="32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2"/>
      <c r="B841" s="32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2"/>
      <c r="B842" s="32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2"/>
      <c r="B843" s="32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2"/>
      <c r="B844" s="32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2"/>
      <c r="B845" s="32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2"/>
      <c r="B846" s="32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2"/>
      <c r="B847" s="32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2"/>
      <c r="B848" s="32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2"/>
      <c r="B849" s="32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2"/>
      <c r="B850" s="32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2"/>
      <c r="B851" s="32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2"/>
      <c r="B852" s="32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2"/>
      <c r="B853" s="32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2"/>
      <c r="B854" s="32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2"/>
      <c r="B855" s="32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2"/>
      <c r="B856" s="32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2"/>
      <c r="B857" s="32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2"/>
      <c r="B858" s="32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2"/>
      <c r="B859" s="32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2"/>
      <c r="B860" s="32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2"/>
      <c r="B861" s="32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2"/>
      <c r="B862" s="32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2"/>
      <c r="B863" s="32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2"/>
      <c r="B864" s="32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2"/>
      <c r="B865" s="32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2"/>
      <c r="B866" s="32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2"/>
      <c r="B867" s="32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2"/>
      <c r="B868" s="32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2"/>
      <c r="B869" s="32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2"/>
      <c r="B870" s="32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2"/>
      <c r="B871" s="32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2"/>
      <c r="B872" s="32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2"/>
      <c r="B873" s="32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2"/>
      <c r="B874" s="32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2"/>
      <c r="B875" s="32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2"/>
      <c r="B876" s="32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2"/>
      <c r="B877" s="32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2"/>
      <c r="B878" s="32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2"/>
      <c r="B879" s="32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2"/>
      <c r="B880" s="32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2"/>
      <c r="B881" s="32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2"/>
      <c r="B882" s="32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2"/>
      <c r="B883" s="32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2"/>
      <c r="B884" s="32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2"/>
      <c r="B885" s="32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2"/>
      <c r="B886" s="32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2"/>
      <c r="B887" s="32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2"/>
      <c r="B888" s="32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2"/>
      <c r="B889" s="32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2"/>
      <c r="B890" s="32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2"/>
      <c r="B891" s="32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2"/>
      <c r="B892" s="32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2"/>
      <c r="B893" s="32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2"/>
      <c r="B894" s="32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2"/>
      <c r="B895" s="32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2"/>
      <c r="B896" s="32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2"/>
      <c r="B897" s="32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2"/>
      <c r="B898" s="32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2"/>
      <c r="B899" s="32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2"/>
      <c r="B900" s="32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2"/>
      <c r="B901" s="32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2"/>
      <c r="B902" s="32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2"/>
      <c r="B903" s="32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2"/>
      <c r="B904" s="32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2"/>
      <c r="B905" s="32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2"/>
      <c r="B906" s="32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2"/>
      <c r="B907" s="32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2"/>
      <c r="B908" s="32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2"/>
      <c r="B909" s="32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2"/>
      <c r="B910" s="32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2"/>
      <c r="B911" s="32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2"/>
      <c r="B912" s="32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2"/>
      <c r="B913" s="32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2"/>
      <c r="B914" s="32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2"/>
      <c r="B915" s="32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2"/>
      <c r="B916" s="32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2"/>
      <c r="B917" s="32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2"/>
      <c r="B918" s="32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2"/>
      <c r="B919" s="32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2"/>
      <c r="B920" s="32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2"/>
      <c r="B921" s="32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2"/>
      <c r="B922" s="32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2"/>
      <c r="B923" s="32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2"/>
      <c r="B924" s="32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2"/>
      <c r="B925" s="32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2"/>
      <c r="B926" s="32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2"/>
      <c r="B927" s="32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2"/>
      <c r="B928" s="32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2"/>
      <c r="B929" s="32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2"/>
      <c r="B930" s="32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2"/>
      <c r="B931" s="32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2"/>
      <c r="B932" s="32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2"/>
      <c r="B933" s="32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2"/>
      <c r="B934" s="32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2"/>
      <c r="B935" s="32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2"/>
      <c r="B936" s="32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2"/>
      <c r="B937" s="32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2"/>
      <c r="B938" s="32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2"/>
      <c r="B939" s="32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2"/>
      <c r="B940" s="32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2"/>
      <c r="B941" s="32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2"/>
      <c r="B942" s="32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2"/>
      <c r="B943" s="32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2"/>
      <c r="B944" s="32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2"/>
      <c r="B945" s="32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2"/>
      <c r="B946" s="32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2"/>
      <c r="B947" s="32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2"/>
      <c r="B948" s="32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2"/>
      <c r="B949" s="32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2"/>
      <c r="B950" s="32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2"/>
      <c r="B951" s="32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2"/>
      <c r="B952" s="32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2"/>
      <c r="B953" s="32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2"/>
      <c r="B954" s="32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2"/>
      <c r="B955" s="32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2"/>
      <c r="B956" s="32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2"/>
      <c r="B957" s="32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2"/>
      <c r="B958" s="32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2"/>
      <c r="B959" s="32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2"/>
      <c r="B960" s="32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2"/>
      <c r="B961" s="32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2"/>
      <c r="B962" s="32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2"/>
      <c r="B963" s="32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2"/>
      <c r="B964" s="32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2"/>
      <c r="B965" s="32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2"/>
      <c r="B966" s="32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2"/>
      <c r="B967" s="32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2"/>
      <c r="B968" s="32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2"/>
      <c r="B969" s="32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2"/>
      <c r="B970" s="32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2"/>
      <c r="B971" s="32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2"/>
      <c r="B972" s="32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2"/>
      <c r="B973" s="32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2"/>
      <c r="B974" s="32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2"/>
      <c r="B975" s="32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2"/>
      <c r="B976" s="32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2"/>
      <c r="B977" s="32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2"/>
      <c r="B978" s="32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2"/>
      <c r="B979" s="32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2"/>
      <c r="B980" s="32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2"/>
      <c r="B981" s="32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2"/>
      <c r="B982" s="32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2"/>
      <c r="B983" s="32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2"/>
      <c r="B984" s="32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2"/>
      <c r="B985" s="32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2"/>
      <c r="B986" s="32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2"/>
      <c r="B987" s="32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2"/>
      <c r="B988" s="32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2"/>
      <c r="B989" s="32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2"/>
      <c r="B990" s="32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2"/>
      <c r="B991" s="32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2"/>
      <c r="B992" s="32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2"/>
      <c r="B993" s="32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2"/>
      <c r="B994" s="32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2"/>
      <c r="B995" s="32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2"/>
      <c r="B996" s="32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2"/>
      <c r="B997" s="32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2"/>
      <c r="B998" s="32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2"/>
      <c r="B999" s="32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2"/>
      <c r="B1000" s="32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