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jmlambert\Documents\DATA_PCR\"/>
    </mc:Choice>
  </mc:AlternateContent>
  <xr:revisionPtr revIDLastSave="0" documentId="8_{4AC37A66-A991-4295-82AB-54DC6152A16C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Metadata" sheetId="6" r:id="rId1"/>
    <sheet name="Sample IDs" sheetId="3" r:id="rId2"/>
    <sheet name="Extraction IDs" sheetId="9" r:id="rId3"/>
    <sheet name="Comments" sheetId="4" r:id="rId4"/>
    <sheet name="Volume Overrides" sheetId="8" r:id="rId5"/>
    <sheet name="Storage Locations" sheetId="10" r:id="rId6"/>
    <sheet name="Run Setup" sheetId="2" r:id="rId7"/>
    <sheet name="Lists" sheetId="5" r:id="rId8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4" i="2" l="1"/>
  <c r="B33" i="2" l="1"/>
  <c r="B8" i="2"/>
  <c r="B29" i="2" l="1"/>
  <c r="B30" i="2"/>
  <c r="B32" i="2"/>
  <c r="B31" i="2"/>
  <c r="B28" i="2" l="1"/>
</calcChain>
</file>

<file path=xl/sharedStrings.xml><?xml version="1.0" encoding="utf-8"?>
<sst xmlns="http://schemas.openxmlformats.org/spreadsheetml/2006/main" count="430" uniqueCount="253">
  <si>
    <t>Assay</t>
  </si>
  <si>
    <t>Date</t>
  </si>
  <si>
    <t>Run by</t>
  </si>
  <si>
    <t>Machine</t>
  </si>
  <si>
    <t>ddPCR Formulation Worksheet</t>
  </si>
  <si>
    <t>Enter or confirm any values that appear in the blue cells.</t>
  </si>
  <si>
    <t>Computed values will appear in the orange cells and should not be changed manually.</t>
  </si>
  <si>
    <t>Separate assays/reaction:</t>
  </si>
  <si>
    <t>&lt;- Enter the number of separate assays (e.g., primer/probe mixes) that are included in each reaction. This number is usually 1, and will automatically adjust the volume of water to add to the mastermix.</t>
  </si>
  <si>
    <t>Mastermix in each reaction mix (µL):</t>
  </si>
  <si>
    <t xml:space="preserve">These numbers are almost never changed! Each reaction is prepared with 10% extra volume to allow for transfer inefficiencies during assay run. </t>
  </si>
  <si>
    <t>Sample in each reaction mix (µL):</t>
  </si>
  <si>
    <t>Total volume per reaction mix (µL):</t>
  </si>
  <si>
    <t>Total volume per assay (µL):</t>
  </si>
  <si>
    <t>Reaction Conditions</t>
  </si>
  <si>
    <t>Step</t>
  </si>
  <si>
    <t>Temp (°C)</t>
  </si>
  <si>
    <t>Time (min)</t>
  </si>
  <si>
    <t>Cycles</t>
  </si>
  <si>
    <t>Reverse Transcription:</t>
  </si>
  <si>
    <t>RT Denaturation:</t>
  </si>
  <si>
    <t>Strand Denaturation:</t>
  </si>
  <si>
    <t>Anneal &amp; Extend:</t>
  </si>
  <si>
    <t>Finish:</t>
  </si>
  <si>
    <t>Thermocycler Settings</t>
  </si>
  <si>
    <t>Ramp:</t>
  </si>
  <si>
    <t>2°C/sec</t>
  </si>
  <si>
    <t>Lid:</t>
  </si>
  <si>
    <t>104°C</t>
  </si>
  <si>
    <t>Reaction vol:</t>
  </si>
  <si>
    <t>40 µL</t>
  </si>
  <si>
    <t>Total reactions in run:</t>
  </si>
  <si>
    <t>Do not change this number manually! Enter the sample IDs for the current run on the Plate worksheet, including all negative and positive controls. This will auto-update the total number of reactions shown here. and affect the computed component volumes below.</t>
  </si>
  <si>
    <t>Mastermix overrun:</t>
  </si>
  <si>
    <t>Compensation for liquid transfer errors. Do not change this without consulting the PI!</t>
  </si>
  <si>
    <t>Mastermix Composition (µL)</t>
  </si>
  <si>
    <t>Water:</t>
  </si>
  <si>
    <t>Supermix:</t>
  </si>
  <si>
    <t>Vortex 30 seconds just before adding</t>
  </si>
  <si>
    <t>Reverse Transcriptase (RT):</t>
  </si>
  <si>
    <t>DTT (300 mM):</t>
  </si>
  <si>
    <t>Each assay (20X):</t>
  </si>
  <si>
    <t>Total mastermix volume:</t>
  </si>
  <si>
    <t>Vortex final mastermix 30 seconds before use</t>
  </si>
  <si>
    <t>A</t>
  </si>
  <si>
    <t>B</t>
  </si>
  <si>
    <t>C</t>
  </si>
  <si>
    <t>D</t>
  </si>
  <si>
    <t>E</t>
  </si>
  <si>
    <t>F</t>
  </si>
  <si>
    <t>G</t>
  </si>
  <si>
    <t>H</t>
  </si>
  <si>
    <t>Machine IDs</t>
  </si>
  <si>
    <t>Targets</t>
  </si>
  <si>
    <t>Fluorophores</t>
  </si>
  <si>
    <t>Assays</t>
  </si>
  <si>
    <t>PMMoV</t>
  </si>
  <si>
    <t>FAM</t>
  </si>
  <si>
    <t>HEX</t>
  </si>
  <si>
    <t>Rare Mutation Detection</t>
  </si>
  <si>
    <t>crAssphage</t>
  </si>
  <si>
    <t>FAM/HEX</t>
  </si>
  <si>
    <t>Cy5</t>
  </si>
  <si>
    <t>Cy5.5</t>
  </si>
  <si>
    <t>Cy5/Cy5.5</t>
  </si>
  <si>
    <t>Bio-Rad OneStep RT-ddPCR Advanced Kit for Probes</t>
  </si>
  <si>
    <t>Bio-Rad ddPCR Supermix for Probes</t>
  </si>
  <si>
    <t>Other</t>
  </si>
  <si>
    <t>Adenovirus (dEXD92003507)</t>
  </si>
  <si>
    <t>SARS-CoV-2</t>
  </si>
  <si>
    <t>Variant SARS-CoV-2 Multiplex (dEXD15841942)</t>
  </si>
  <si>
    <t>RNA</t>
  </si>
  <si>
    <t>DNA</t>
  </si>
  <si>
    <t>Assay Types</t>
  </si>
  <si>
    <t>Control 1 Macromolecule</t>
  </si>
  <si>
    <t>Control 2 Macromolecule</t>
  </si>
  <si>
    <t>Target Macromolecule</t>
  </si>
  <si>
    <t>Protein</t>
  </si>
  <si>
    <t>Control 1 Type</t>
  </si>
  <si>
    <t>Control 2 Type</t>
  </si>
  <si>
    <t>Control Types</t>
  </si>
  <si>
    <t>Amplification Method Lot ID</t>
  </si>
  <si>
    <t>Amplification Methods</t>
  </si>
  <si>
    <t>Amplification Method</t>
  </si>
  <si>
    <t>Assay Quantification</t>
  </si>
  <si>
    <t>ddPCR</t>
  </si>
  <si>
    <t>RT-PCR</t>
  </si>
  <si>
    <t>PCR Positive</t>
  </si>
  <si>
    <t>PCR Negative</t>
  </si>
  <si>
    <t>Control 1 Template</t>
  </si>
  <si>
    <t>Control 2 Template</t>
  </si>
  <si>
    <t>Control Templates</t>
  </si>
  <si>
    <t>GBlock</t>
  </si>
  <si>
    <t>LV-SARS_N</t>
  </si>
  <si>
    <t>Pathogen</t>
  </si>
  <si>
    <t>Internal Control</t>
  </si>
  <si>
    <t>Pepper Mild Mottle Virus (PMMoV)</t>
  </si>
  <si>
    <t>Antibiotic Resistance Gene (AbR)</t>
  </si>
  <si>
    <t>Direct Quantification</t>
  </si>
  <si>
    <t>Indirect Quantification</t>
  </si>
  <si>
    <t>Target</t>
  </si>
  <si>
    <t>Categories</t>
  </si>
  <si>
    <t>S:HVdel69-70 WT</t>
  </si>
  <si>
    <t>S:HVdel69-70</t>
  </si>
  <si>
    <t>S:N501Y WT</t>
  </si>
  <si>
    <t>S:N501Y</t>
  </si>
  <si>
    <t>S:E484K WT</t>
  </si>
  <si>
    <t>S:E484K</t>
  </si>
  <si>
    <t>RNase P</t>
  </si>
  <si>
    <t>Quantification Method</t>
  </si>
  <si>
    <t>Method</t>
  </si>
  <si>
    <t>Method Lot ID</t>
  </si>
  <si>
    <t>Target Genetic Locus</t>
  </si>
  <si>
    <t>Input uL</t>
  </si>
  <si>
    <t>* Amount of extraction included in each reaction. Can be overriden for single wells in the "Volume Overrides" sheet.</t>
  </si>
  <si>
    <t>Control 1 Well</t>
  </si>
  <si>
    <t>Control 2 Well</t>
  </si>
  <si>
    <t>Batch Type</t>
  </si>
  <si>
    <t>Batch Record Version</t>
  </si>
  <si>
    <t>Batch ID</t>
  </si>
  <si>
    <t>Batch Comment</t>
  </si>
  <si>
    <t>Target Fluorophore</t>
  </si>
  <si>
    <t>Quantification Type</t>
  </si>
  <si>
    <t>Reaction uL</t>
  </si>
  <si>
    <t>QxManager Versions</t>
  </si>
  <si>
    <t>1.2</t>
  </si>
  <si>
    <t>2.0</t>
  </si>
  <si>
    <t>Zoo QX200</t>
  </si>
  <si>
    <t>Zoo QX600</t>
  </si>
  <si>
    <t>NA</t>
  </si>
  <si>
    <t>ROX</t>
  </si>
  <si>
    <t>ATTO 590</t>
  </si>
  <si>
    <t>Custom Design</t>
  </si>
  <si>
    <t>Enterovirus</t>
  </si>
  <si>
    <t>Rhinovirus</t>
  </si>
  <si>
    <t>Adenovirus</t>
  </si>
  <si>
    <t>Enterococcus</t>
  </si>
  <si>
    <t>Legionella</t>
  </si>
  <si>
    <t>Respiratory Syncitial Virus, Bovine (BRSV)</t>
  </si>
  <si>
    <t>Respiratory Syncitial Virus, Human (RSV)</t>
  </si>
  <si>
    <t>Human Immunodeficiency Virus 1 (HIV-1)</t>
  </si>
  <si>
    <t>Human Immunodeficiency Virus 2 (HIV-2)</t>
  </si>
  <si>
    <t>Escherichia coli, Shiga toxin-producing (STEC)</t>
  </si>
  <si>
    <t>Salmonella enterica subsp. enterica serovar Typhimurium</t>
  </si>
  <si>
    <t>Salmonella enterica subsp. enterica serovar Enteritidis</t>
  </si>
  <si>
    <t>Salmonella enterica subsp. enterica serovar Newport</t>
  </si>
  <si>
    <t>Salmonella enterica subsp. enterica serovar Javiana</t>
  </si>
  <si>
    <t>N</t>
  </si>
  <si>
    <t>TNFR</t>
  </si>
  <si>
    <t>C3b</t>
  </si>
  <si>
    <t>SARS-CoV-2 (N1, N2), Human (RNAse P) Triplex (dEXD28563542)</t>
  </si>
  <si>
    <t>SARS-CoV-2 (N1, N2), BRSV (N) Triplex (dEXD41434415)</t>
  </si>
  <si>
    <t>SARS-CoV-2 (N1, N2) Duplex (dEXD15704188)</t>
  </si>
  <si>
    <t>SARS-CoV-2 (N1) (dEXD54243734)</t>
  </si>
  <si>
    <t>SARS-CoV-2 (N2) (dEXD28513507)</t>
  </si>
  <si>
    <t>SARS-CoV-2 (HVdel69-70) (dMDS944624402)</t>
  </si>
  <si>
    <t>MPXV Clade I (C3b) (dEXD77548788)</t>
  </si>
  <si>
    <t>MPXV Clade II (TNFR) (dEXD51818561)</t>
  </si>
  <si>
    <t>RSV A/B (G) (dEXD77482599)</t>
  </si>
  <si>
    <t>Influenza A (M), B (NEP/NS1), Human (RNAse P) Triplex (dEXD84844642)</t>
  </si>
  <si>
    <t>POL</t>
  </si>
  <si>
    <t>HF183 (16S) (dEXD79194188)</t>
  </si>
  <si>
    <t>16S</t>
  </si>
  <si>
    <t>Enterococcus (23S) (dEXD14924415)</t>
  </si>
  <si>
    <t>23S</t>
  </si>
  <si>
    <t>Legionella (16S) (dEXD53463961)</t>
  </si>
  <si>
    <t>Gene or Genomic Region</t>
  </si>
  <si>
    <t>(crAssphage)</t>
  </si>
  <si>
    <t>(PMMoV)</t>
  </si>
  <si>
    <t>Loci</t>
  </si>
  <si>
    <t>Influenza Virus A (FluA)</t>
  </si>
  <si>
    <t>Influenza Virus B (FluB)</t>
  </si>
  <si>
    <t>Target Macromolecules</t>
  </si>
  <si>
    <t>H1</t>
  </si>
  <si>
    <t>Hosts</t>
  </si>
  <si>
    <t>Avian</t>
  </si>
  <si>
    <t>Swine</t>
  </si>
  <si>
    <t>Multiple</t>
  </si>
  <si>
    <t>Mpox Virus Clade I (MPXV)</t>
  </si>
  <si>
    <t>Mpox Virus Clade II (MPXV)</t>
  </si>
  <si>
    <t>Target Predicted Copies Per uL Reaction</t>
  </si>
  <si>
    <t>Control 1 Predicted Copies Per uL Reaction</t>
  </si>
  <si>
    <t>Control 2 Predicted Copies Per uL Reaction</t>
  </si>
  <si>
    <t>Analysis Software Version</t>
  </si>
  <si>
    <t>S:SARS</t>
  </si>
  <si>
    <t>Human Norovirus GI (HuNoV-GI)</t>
  </si>
  <si>
    <t>Human Norovirus GII (HuNoV-GII)</t>
  </si>
  <si>
    <t>ORF1_2</t>
  </si>
  <si>
    <t>Norovirus GII (ORF1_2) (Boehm et al, 2023)</t>
  </si>
  <si>
    <t>Norovirus GI (POL) (dEXD27733734)</t>
  </si>
  <si>
    <t>2.0.2</t>
  </si>
  <si>
    <t>GT-Digital Flu;SC2;RSV Wastewater Surveillance Panel v1.0 for the Bio-Rad QX600 (GT Molecular 100735)</t>
  </si>
  <si>
    <t>BRSV</t>
  </si>
  <si>
    <t>dPCR Norovirus GI;GII Assay Kit for the Bio-Rad QX200 (GT Molecular 100468)</t>
  </si>
  <si>
    <t>Human</t>
  </si>
  <si>
    <t>Human RNase P</t>
  </si>
  <si>
    <t>M</t>
  </si>
  <si>
    <t>N1</t>
  </si>
  <si>
    <t>N2</t>
  </si>
  <si>
    <t>SC2</t>
  </si>
  <si>
    <t>NEP/NS1</t>
  </si>
  <si>
    <t>A01-1170</t>
  </si>
  <si>
    <t>C01-0858</t>
  </si>
  <si>
    <t>P01-0169</t>
  </si>
  <si>
    <t>A01-1171</t>
  </si>
  <si>
    <t>C01-0859</t>
  </si>
  <si>
    <t>J01-0521</t>
  </si>
  <si>
    <t>A01-1172</t>
  </si>
  <si>
    <t>C01-0860</t>
  </si>
  <si>
    <t>Q01-0600</t>
  </si>
  <si>
    <t>A01-1173</t>
  </si>
  <si>
    <t>E01-0693</t>
  </si>
  <si>
    <t>U01-0145</t>
  </si>
  <si>
    <t>A01-1174</t>
  </si>
  <si>
    <t>E01-0694</t>
  </si>
  <si>
    <t>H01-0969</t>
  </si>
  <si>
    <t>A01-1175</t>
  </si>
  <si>
    <t>E01-0695</t>
  </si>
  <si>
    <t>R02-0523</t>
  </si>
  <si>
    <t>C01-0856</t>
  </si>
  <si>
    <t>A04-0648</t>
  </si>
  <si>
    <t>D01-0586</t>
  </si>
  <si>
    <t>C01-0857</t>
  </si>
  <si>
    <t>K01-0508</t>
  </si>
  <si>
    <t>pcr nc</t>
  </si>
  <si>
    <t>NAB 146 C1</t>
  </si>
  <si>
    <t>D1</t>
  </si>
  <si>
    <t>E1</t>
  </si>
  <si>
    <t>C2</t>
  </si>
  <si>
    <t>D2</t>
  </si>
  <si>
    <t>E2</t>
  </si>
  <si>
    <t>C3</t>
  </si>
  <si>
    <t>D3</t>
  </si>
  <si>
    <t>E3</t>
  </si>
  <si>
    <t>C4</t>
  </si>
  <si>
    <t>D4</t>
  </si>
  <si>
    <t>E4</t>
  </si>
  <si>
    <t>C5</t>
  </si>
  <si>
    <t>D5</t>
  </si>
  <si>
    <t>E5</t>
  </si>
  <si>
    <t>C6</t>
  </si>
  <si>
    <t>D6</t>
  </si>
  <si>
    <t>E6</t>
  </si>
  <si>
    <t>C7</t>
  </si>
  <si>
    <t>D7</t>
  </si>
  <si>
    <t>E7</t>
  </si>
  <si>
    <t>C8</t>
  </si>
  <si>
    <t>D8</t>
  </si>
  <si>
    <t>nc</t>
  </si>
  <si>
    <t>JL</t>
  </si>
  <si>
    <t>AB76</t>
  </si>
  <si>
    <t>H03</t>
  </si>
  <si>
    <t>NO POSITIVE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</si>
</sst>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rial"/>
    </font>
    <font>
      <b/>
      <sz val="16"/>
      <color theme="1"/>
      <name val="Calibri"/>
      <family val="2"/>
    </font>
    <font>
      <i/>
      <sz val="14"/>
      <color theme="1"/>
      <name val="Calibri"/>
      <family val="2"/>
    </font>
    <font>
      <b/>
      <sz val="18"/>
      <color theme="1"/>
      <name val="Calibri"/>
      <family val="2"/>
    </font>
    <font>
      <sz val="12"/>
      <name val="Arial"/>
      <family val="2"/>
    </font>
    <font>
      <sz val="14"/>
      <color theme="1"/>
      <name val="Calibri"/>
      <family val="2"/>
    </font>
    <font>
      <sz val="18"/>
      <color theme="1"/>
      <name val="Calibri"/>
      <family val="2"/>
    </font>
    <font>
      <i/>
      <sz val="16"/>
      <color theme="1"/>
      <name val="Calibri"/>
      <family val="2"/>
    </font>
    <font>
      <i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24"/>
      <color theme="1"/>
      <name val="Calibri"/>
      <family val="2"/>
    </font>
    <font>
      <sz val="12"/>
      <color theme="1"/>
      <name val="Arial"/>
      <family val="2"/>
    </font>
    <font>
      <i/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i/>
      <sz val="16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00B0F0"/>
      </patternFill>
    </fill>
    <fill>
      <patternFill patternType="solid">
        <fgColor rgb="FFFBE4D5"/>
        <bgColor rgb="FFFBE4D5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DEEAF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EEAF6"/>
      </patternFill>
    </fill>
    <fill>
      <patternFill patternType="solid">
        <fgColor theme="8" tint="0.79998168889431442"/>
        <bgColor rgb="FFDEEAF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9" fillId="2" borderId="5" xfId="0" applyFont="1" applyFill="1" applyBorder="1" applyAlignment="1">
      <alignment horizontal="right" vertical="center"/>
    </xf>
    <xf numFmtId="0" fontId="9" fillId="2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0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2" borderId="5" xfId="0" applyFont="1" applyFill="1" applyBorder="1" applyAlignment="1">
      <alignment horizontal="right"/>
    </xf>
    <xf numFmtId="0" fontId="0" fillId="2" borderId="5" xfId="0" applyFill="1" applyBorder="1"/>
    <xf numFmtId="0" fontId="1" fillId="4" borderId="12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right" vertical="center"/>
    </xf>
    <xf numFmtId="0" fontId="8" fillId="6" borderId="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4" borderId="16" xfId="0" applyFont="1" applyFill="1" applyBorder="1" applyAlignment="1">
      <alignment horizontal="right"/>
    </xf>
    <xf numFmtId="0" fontId="10" fillId="4" borderId="17" xfId="0" applyFont="1" applyFill="1" applyBorder="1" applyAlignment="1">
      <alignment horizontal="center"/>
    </xf>
    <xf numFmtId="0" fontId="5" fillId="0" borderId="0" xfId="0" applyFont="1"/>
    <xf numFmtId="0" fontId="2" fillId="0" borderId="0" xfId="0" applyFont="1"/>
    <xf numFmtId="0" fontId="10" fillId="4" borderId="18" xfId="0" applyFont="1" applyFill="1" applyBorder="1" applyAlignment="1">
      <alignment horizontal="right"/>
    </xf>
    <xf numFmtId="0" fontId="10" fillId="4" borderId="19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18" borderId="23" xfId="0" applyFont="1" applyFill="1" applyBorder="1" applyAlignment="1">
      <alignment horizontal="left" vertical="center"/>
    </xf>
    <xf numFmtId="0" fontId="14" fillId="18" borderId="24" xfId="0" applyFont="1" applyFill="1" applyBorder="1" applyAlignment="1">
      <alignment vertical="center"/>
    </xf>
    <xf numFmtId="0" fontId="15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/>
    <xf numFmtId="0" fontId="14" fillId="18" borderId="25" xfId="0" applyFont="1" applyFill="1" applyBorder="1" applyAlignment="1">
      <alignment horizontal="left" vertical="center"/>
    </xf>
    <xf numFmtId="0" fontId="14" fillId="18" borderId="26" xfId="0" applyFont="1" applyFill="1" applyBorder="1" applyAlignment="1">
      <alignment vertical="center"/>
    </xf>
    <xf numFmtId="0" fontId="16" fillId="10" borderId="0" xfId="0" applyFont="1" applyFill="1" applyAlignment="1">
      <alignment horizontal="left" vertical="center"/>
    </xf>
    <xf numFmtId="14" fontId="16" fillId="10" borderId="0" xfId="0" applyNumberFormat="1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2" borderId="8" xfId="0" applyFont="1" applyFill="1" applyBorder="1" applyAlignment="1">
      <alignment horizontal="left" vertical="center"/>
    </xf>
    <xf numFmtId="0" fontId="16" fillId="16" borderId="8" xfId="0" applyFont="1" applyFill="1" applyBorder="1" applyAlignment="1">
      <alignment horizontal="left" vertical="center"/>
    </xf>
    <xf numFmtId="0" fontId="16" fillId="17" borderId="0" xfId="0" applyFont="1" applyFill="1" applyAlignment="1">
      <alignment vertical="center"/>
    </xf>
    <xf numFmtId="0" fontId="16" fillId="13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vertical="center"/>
    </xf>
    <xf numFmtId="0" fontId="16" fillId="11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horizontal="left" vertical="center"/>
    </xf>
    <xf numFmtId="0" fontId="16" fillId="15" borderId="8" xfId="0" applyFont="1" applyFill="1" applyBorder="1" applyAlignment="1">
      <alignment horizontal="left" vertical="center"/>
    </xf>
    <xf numFmtId="0" fontId="16" fillId="14" borderId="0" xfId="0" applyFont="1" applyFill="1" applyAlignment="1">
      <alignment vertical="center"/>
    </xf>
    <xf numFmtId="0" fontId="16" fillId="14" borderId="8" xfId="0" applyFont="1" applyFill="1" applyBorder="1" applyAlignment="1">
      <alignment horizontal="left" vertical="center"/>
    </xf>
    <xf numFmtId="0" fontId="16" fillId="14" borderId="8" xfId="0" applyFont="1" applyFill="1" applyBorder="1" applyAlignment="1">
      <alignment vertical="center"/>
    </xf>
    <xf numFmtId="0" fontId="16" fillId="12" borderId="22" xfId="0" applyFont="1" applyFill="1" applyBorder="1" applyAlignment="1">
      <alignment horizontal="left" vertical="center"/>
    </xf>
    <xf numFmtId="0" fontId="16" fillId="14" borderId="21" xfId="0" applyFont="1" applyFill="1" applyBorder="1" applyAlignment="1">
      <alignment horizontal="left" vertical="center"/>
    </xf>
    <xf numFmtId="0" fontId="13" fillId="0" borderId="0" xfId="0" applyFont="1"/>
    <xf numFmtId="0" fontId="17" fillId="0" borderId="8" xfId="0" applyFont="1" applyBorder="1" applyAlignment="1">
      <alignment horizontal="center" vertical="center"/>
    </xf>
    <xf numFmtId="0" fontId="16" fillId="12" borderId="8" xfId="0" applyFont="1" applyFill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1" xfId="0" applyFont="1" applyBorder="1" applyAlignment="1">
      <alignment vertical="center"/>
    </xf>
    <xf numFmtId="0" fontId="16" fillId="10" borderId="27" xfId="0" applyFont="1" applyFill="1" applyBorder="1" applyAlignment="1">
      <alignment horizontal="left" vertical="center"/>
    </xf>
    <xf numFmtId="0" fontId="16" fillId="10" borderId="8" xfId="0" applyFont="1" applyFill="1" applyBorder="1" applyAlignment="1">
      <alignment horizontal="left" vertical="center"/>
    </xf>
    <xf numFmtId="0" fontId="18" fillId="3" borderId="5" xfId="0" applyFont="1" applyFill="1" applyBorder="1"/>
    <xf numFmtId="0" fontId="18" fillId="3" borderId="8" xfId="0" applyFont="1" applyFill="1" applyBorder="1"/>
    <xf numFmtId="0" fontId="13" fillId="0" borderId="0" xfId="0" quotePrefix="1" applyFont="1"/>
    <xf numFmtId="0" fontId="19" fillId="0" borderId="0" xfId="0" applyFont="1"/>
    <xf numFmtId="0" fontId="0" fillId="0" borderId="21" xfId="0" applyBorder="1"/>
    <xf numFmtId="0" fontId="11" fillId="9" borderId="20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1" xfId="0" applyFont="1" applyBorder="1"/>
    <xf numFmtId="0" fontId="8" fillId="0" borderId="0" xfId="0" applyFont="1" applyAlignment="1">
      <alignment horizontal="left" vertical="center" wrapText="1"/>
    </xf>
    <xf numFmtId="0" fontId="0" fillId="0" borderId="0" xfId="0"/>
    <xf numFmtId="0" fontId="10" fillId="7" borderId="14" xfId="0" applyFont="1" applyFill="1" applyBorder="1" applyAlignment="1">
      <alignment horizontal="right" vertical="center"/>
    </xf>
    <xf numFmtId="0" fontId="4" fillId="0" borderId="15" xfId="0" applyFont="1" applyBorder="1"/>
    <xf numFmtId="0" fontId="3" fillId="3" borderId="2" xfId="0" applyFont="1" applyFill="1" applyBorder="1" applyAlignment="1">
      <alignment horizontal="left" vertical="center"/>
    </xf>
    <xf numFmtId="0" fontId="4" fillId="0" borderId="3" xfId="0" applyFont="1" applyBorder="1"/>
    <xf numFmtId="0" fontId="4" fillId="0" borderId="4" xfId="0" applyFont="1" applyBorder="1"/>
    <xf numFmtId="0" fontId="10" fillId="2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6" fillId="2" borderId="2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9BBE7-67FA-5442-B147-F43387474561}">
  <dimension ref="A1:Z919"/>
  <sheetViews>
    <sheetView tabSelected="1" zoomScale="80" zoomScaleNormal="80" workbookViewId="0">
      <selection activeCell="B99" sqref="B99"/>
    </sheetView>
  </sheetViews>
  <sheetFormatPr defaultColWidth="11.453125" defaultRowHeight="15" customHeight="1" x14ac:dyDescent="0.35"/>
  <cols>
    <col min="1" max="1" width="51.54296875" style="43" customWidth="1"/>
    <col min="2" max="2" width="113.81640625" style="43" bestFit="1" customWidth="1"/>
    <col min="3" max="3" width="93.81640625" style="43" customWidth="1"/>
    <col min="4" max="26" width="26" style="43" customWidth="1"/>
    <col min="27" max="16384" width="11.453125" style="43"/>
  </cols>
  <sheetData>
    <row r="1" spans="1:26" ht="31.95" customHeight="1" x14ac:dyDescent="0.35">
      <c r="A1" s="39" t="s">
        <v>117</v>
      </c>
      <c r="B1" s="40" t="s">
        <v>0</v>
      </c>
      <c r="C1" s="41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31.95" customHeight="1" thickBot="1" x14ac:dyDescent="0.4">
      <c r="A2" s="44" t="s">
        <v>118</v>
      </c>
      <c r="B2" s="45" t="s">
        <v>190</v>
      </c>
      <c r="C2" s="41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30" customHeight="1" x14ac:dyDescent="0.35">
      <c r="A3" s="46" t="s">
        <v>1</v>
      </c>
      <c r="B3" s="47">
        <v>45709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30" customHeight="1" x14ac:dyDescent="0.35">
      <c r="A4" s="42" t="s">
        <v>2</v>
      </c>
      <c r="B4" s="42" t="s">
        <v>249</v>
      </c>
      <c r="C4" s="48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30" customHeight="1" x14ac:dyDescent="0.35">
      <c r="A5" s="46" t="s">
        <v>3</v>
      </c>
      <c r="B5" s="46" t="s">
        <v>128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30" customHeight="1" x14ac:dyDescent="0.35">
      <c r="A6" s="49" t="s">
        <v>119</v>
      </c>
      <c r="B6" s="49" t="s">
        <v>250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30" customHeight="1" x14ac:dyDescent="0.35">
      <c r="A7" s="68" t="s">
        <v>183</v>
      </c>
      <c r="B7" s="68" t="s">
        <v>126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30" customHeight="1" x14ac:dyDescent="0.35">
      <c r="A8" s="42" t="s">
        <v>113</v>
      </c>
      <c r="B8" s="42">
        <v>5</v>
      </c>
      <c r="C8" s="7" t="s">
        <v>114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30" customHeight="1" x14ac:dyDescent="0.35">
      <c r="A9" s="46" t="s">
        <v>123</v>
      </c>
      <c r="B9" s="46">
        <v>20</v>
      </c>
      <c r="C9" s="49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30" customHeight="1" x14ac:dyDescent="0.35">
      <c r="A10" s="42" t="s">
        <v>83</v>
      </c>
      <c r="B10" s="42" t="s">
        <v>65</v>
      </c>
      <c r="C10" s="49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30" customHeight="1" x14ac:dyDescent="0.35">
      <c r="A11" s="46" t="s">
        <v>81</v>
      </c>
      <c r="B11" s="46">
        <v>6450484</v>
      </c>
      <c r="C11" s="49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30" customHeight="1" x14ac:dyDescent="0.35">
      <c r="A12" s="42" t="s">
        <v>109</v>
      </c>
      <c r="B12" s="42" t="s">
        <v>85</v>
      </c>
      <c r="C12" s="49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30" customHeight="1" x14ac:dyDescent="0.35">
      <c r="A13" s="46" t="s">
        <v>122</v>
      </c>
      <c r="B13" s="46" t="s">
        <v>98</v>
      </c>
      <c r="C13" s="49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30" customHeight="1" x14ac:dyDescent="0.35">
      <c r="A14" s="42" t="s">
        <v>110</v>
      </c>
      <c r="B14" s="42" t="s">
        <v>191</v>
      </c>
      <c r="C14" s="49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30" customHeight="1" x14ac:dyDescent="0.35">
      <c r="A15" s="69" t="s">
        <v>111</v>
      </c>
      <c r="B15" s="69">
        <v>21303</v>
      </c>
      <c r="C15" s="64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30" customHeight="1" thickBot="1" x14ac:dyDescent="0.4">
      <c r="A16" s="66" t="s">
        <v>120</v>
      </c>
      <c r="B16" s="67" t="s">
        <v>252</v>
      </c>
      <c r="C16" s="66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25.05" customHeight="1" x14ac:dyDescent="0.35">
      <c r="A17" s="65" t="s">
        <v>121</v>
      </c>
      <c r="B17" s="65" t="s">
        <v>57</v>
      </c>
      <c r="C17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25.05" customHeight="1" x14ac:dyDescent="0.35">
      <c r="A18" s="50" t="s">
        <v>100</v>
      </c>
      <c r="B18" s="50" t="s">
        <v>170</v>
      </c>
      <c r="C18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25.05" customHeight="1" x14ac:dyDescent="0.35">
      <c r="A19" s="51" t="s">
        <v>112</v>
      </c>
      <c r="B19" s="52" t="s">
        <v>196</v>
      </c>
      <c r="C19"/>
    </row>
    <row r="20" spans="1:26" ht="25.05" customHeight="1" x14ac:dyDescent="0.35">
      <c r="A20" s="50" t="s">
        <v>76</v>
      </c>
      <c r="B20" s="50" t="s">
        <v>71</v>
      </c>
      <c r="C20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25.05" customHeight="1" x14ac:dyDescent="0.35">
      <c r="A21" s="50" t="s">
        <v>180</v>
      </c>
      <c r="B21" s="50">
        <v>0</v>
      </c>
      <c r="C2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25.05" customHeight="1" x14ac:dyDescent="0.35">
      <c r="A22" s="53" t="s">
        <v>78</v>
      </c>
      <c r="B22" s="54" t="s">
        <v>88</v>
      </c>
      <c r="C22"/>
    </row>
    <row r="23" spans="1:26" ht="25.05" customHeight="1" x14ac:dyDescent="0.35">
      <c r="A23" s="53" t="s">
        <v>89</v>
      </c>
      <c r="B23" s="55" t="s">
        <v>129</v>
      </c>
      <c r="C23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25.05" customHeight="1" x14ac:dyDescent="0.35">
      <c r="A24" s="53" t="s">
        <v>74</v>
      </c>
      <c r="B24" s="54" t="s">
        <v>129</v>
      </c>
      <c r="C24"/>
    </row>
    <row r="25" spans="1:26" ht="25.05" customHeight="1" x14ac:dyDescent="0.35">
      <c r="A25" s="56" t="s">
        <v>115</v>
      </c>
      <c r="B25" s="55" t="s">
        <v>251</v>
      </c>
      <c r="C25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25.05" customHeight="1" x14ac:dyDescent="0.35">
      <c r="A26" s="56" t="s">
        <v>181</v>
      </c>
      <c r="B26" s="56">
        <v>0</v>
      </c>
      <c r="C26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25.05" customHeight="1" x14ac:dyDescent="0.35">
      <c r="A27" s="57" t="s">
        <v>79</v>
      </c>
      <c r="B27" s="58" t="s">
        <v>129</v>
      </c>
      <c r="C27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25.05" customHeight="1" x14ac:dyDescent="0.35">
      <c r="A28" s="59" t="s">
        <v>90</v>
      </c>
      <c r="B28" s="59" t="s">
        <v>129</v>
      </c>
      <c r="C28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25.05" customHeight="1" x14ac:dyDescent="0.35">
      <c r="A29" s="57" t="s">
        <v>75</v>
      </c>
      <c r="B29" s="60" t="s">
        <v>129</v>
      </c>
      <c r="C29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25.05" customHeight="1" x14ac:dyDescent="0.35">
      <c r="A30" s="59" t="s">
        <v>116</v>
      </c>
      <c r="B30" s="59"/>
      <c r="C30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25.05" customHeight="1" thickBot="1" x14ac:dyDescent="0.4">
      <c r="A31" s="62" t="s">
        <v>182</v>
      </c>
      <c r="B31" s="59"/>
      <c r="C31" s="74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21" customHeight="1" x14ac:dyDescent="0.35">
      <c r="A32" s="65" t="s">
        <v>121</v>
      </c>
      <c r="B32" s="61" t="s">
        <v>58</v>
      </c>
      <c r="C3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21" customHeight="1" x14ac:dyDescent="0.35">
      <c r="A33" s="50" t="s">
        <v>100</v>
      </c>
      <c r="B33" s="50" t="s">
        <v>138</v>
      </c>
      <c r="C33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21" customHeight="1" x14ac:dyDescent="0.35">
      <c r="A34" s="51" t="s">
        <v>112</v>
      </c>
      <c r="B34" s="52" t="s">
        <v>67</v>
      </c>
      <c r="C34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21" customHeight="1" x14ac:dyDescent="0.35">
      <c r="A35" s="50" t="s">
        <v>76</v>
      </c>
      <c r="B35" s="50" t="s">
        <v>71</v>
      </c>
      <c r="C35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21" customHeight="1" x14ac:dyDescent="0.35">
      <c r="A36" s="50" t="s">
        <v>180</v>
      </c>
      <c r="B36" s="50">
        <v>0</v>
      </c>
      <c r="C36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21" customHeight="1" x14ac:dyDescent="0.35">
      <c r="A37" s="53" t="s">
        <v>78</v>
      </c>
      <c r="B37" s="54" t="s">
        <v>88</v>
      </c>
      <c r="C37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21" customHeight="1" x14ac:dyDescent="0.35">
      <c r="A38" s="53" t="s">
        <v>89</v>
      </c>
      <c r="B38" s="55" t="s">
        <v>129</v>
      </c>
      <c r="C38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21" customHeight="1" x14ac:dyDescent="0.35">
      <c r="A39" s="53" t="s">
        <v>74</v>
      </c>
      <c r="B39" s="54" t="s">
        <v>129</v>
      </c>
      <c r="C39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21" customHeight="1" x14ac:dyDescent="0.35">
      <c r="A40" s="56" t="s">
        <v>115</v>
      </c>
      <c r="B40" s="55" t="s">
        <v>251</v>
      </c>
      <c r="C40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21" customHeight="1" x14ac:dyDescent="0.35">
      <c r="A41" s="56" t="s">
        <v>181</v>
      </c>
      <c r="B41" s="56">
        <v>0</v>
      </c>
      <c r="C41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21" customHeight="1" x14ac:dyDescent="0.35">
      <c r="A42" s="57" t="s">
        <v>79</v>
      </c>
      <c r="B42" s="58" t="s">
        <v>129</v>
      </c>
      <c r="C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21" customHeight="1" x14ac:dyDescent="0.35">
      <c r="A43" s="59" t="s">
        <v>90</v>
      </c>
      <c r="B43" s="59" t="s">
        <v>129</v>
      </c>
      <c r="C43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21" customHeight="1" x14ac:dyDescent="0.35">
      <c r="A44" s="57" t="s">
        <v>75</v>
      </c>
      <c r="B44" s="60" t="s">
        <v>129</v>
      </c>
      <c r="C44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21" customHeight="1" x14ac:dyDescent="0.35">
      <c r="A45" s="59" t="s">
        <v>116</v>
      </c>
      <c r="B45" s="59"/>
      <c r="C45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21" customHeight="1" thickBot="1" x14ac:dyDescent="0.4">
      <c r="A46" s="62" t="s">
        <v>182</v>
      </c>
      <c r="B46" s="59"/>
      <c r="C46" s="74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21" customHeight="1" x14ac:dyDescent="0.35">
      <c r="A47" s="65" t="s">
        <v>121</v>
      </c>
      <c r="B47" s="61" t="s">
        <v>62</v>
      </c>
      <c r="C47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21" customHeight="1" x14ac:dyDescent="0.35">
      <c r="A48" s="50" t="s">
        <v>100</v>
      </c>
      <c r="B48" s="50" t="s">
        <v>139</v>
      </c>
      <c r="C48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21" customHeight="1" x14ac:dyDescent="0.35">
      <c r="A49" s="51" t="s">
        <v>112</v>
      </c>
      <c r="B49" s="52" t="s">
        <v>50</v>
      </c>
      <c r="C49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21" customHeight="1" x14ac:dyDescent="0.35">
      <c r="A50" s="50" t="s">
        <v>76</v>
      </c>
      <c r="B50" s="50" t="s">
        <v>71</v>
      </c>
      <c r="C50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21" customHeight="1" x14ac:dyDescent="0.35">
      <c r="A51" s="50" t="s">
        <v>180</v>
      </c>
      <c r="B51" s="50">
        <v>0</v>
      </c>
      <c r="C51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21" customHeight="1" x14ac:dyDescent="0.35">
      <c r="A52" s="53" t="s">
        <v>78</v>
      </c>
      <c r="B52" s="54" t="s">
        <v>88</v>
      </c>
      <c r="C5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21" customHeight="1" x14ac:dyDescent="0.35">
      <c r="A53" s="53" t="s">
        <v>89</v>
      </c>
      <c r="B53" s="55" t="s">
        <v>129</v>
      </c>
      <c r="C53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21" customHeight="1" x14ac:dyDescent="0.35">
      <c r="A54" s="53" t="s">
        <v>74</v>
      </c>
      <c r="B54" s="54" t="s">
        <v>129</v>
      </c>
      <c r="C54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21" customHeight="1" x14ac:dyDescent="0.35">
      <c r="A55" s="56" t="s">
        <v>115</v>
      </c>
      <c r="B55" s="55" t="s">
        <v>251</v>
      </c>
      <c r="C55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21" customHeight="1" x14ac:dyDescent="0.35">
      <c r="A56" s="56" t="s">
        <v>181</v>
      </c>
      <c r="B56" s="56">
        <v>0</v>
      </c>
      <c r="C56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21" customHeight="1" x14ac:dyDescent="0.35">
      <c r="A57" s="57" t="s">
        <v>79</v>
      </c>
      <c r="B57" s="58" t="s">
        <v>129</v>
      </c>
      <c r="C57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21" customHeight="1" x14ac:dyDescent="0.35">
      <c r="A58" s="59" t="s">
        <v>90</v>
      </c>
      <c r="B58" s="59" t="s">
        <v>129</v>
      </c>
      <c r="C58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21" customHeight="1" x14ac:dyDescent="0.35">
      <c r="A59" s="57" t="s">
        <v>75</v>
      </c>
      <c r="B59" s="60" t="s">
        <v>129</v>
      </c>
      <c r="C59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21" customHeight="1" x14ac:dyDescent="0.35">
      <c r="A60" s="59" t="s">
        <v>116</v>
      </c>
      <c r="B60" s="59"/>
      <c r="C60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21" customHeight="1" thickBot="1" x14ac:dyDescent="0.4">
      <c r="A61" s="62" t="s">
        <v>182</v>
      </c>
      <c r="B61" s="59"/>
      <c r="C61" s="74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21" customHeight="1" x14ac:dyDescent="0.35">
      <c r="A62" s="65" t="s">
        <v>121</v>
      </c>
      <c r="B62" s="61" t="s">
        <v>63</v>
      </c>
      <c r="C6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21" customHeight="1" x14ac:dyDescent="0.35">
      <c r="A63" s="50" t="s">
        <v>100</v>
      </c>
      <c r="B63" s="50" t="s">
        <v>171</v>
      </c>
      <c r="C63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21" customHeight="1" x14ac:dyDescent="0.35">
      <c r="A64" s="51" t="s">
        <v>112</v>
      </c>
      <c r="B64" s="52" t="s">
        <v>200</v>
      </c>
      <c r="C64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21" customHeight="1" x14ac:dyDescent="0.35">
      <c r="A65" s="50" t="s">
        <v>76</v>
      </c>
      <c r="B65" s="50" t="s">
        <v>71</v>
      </c>
      <c r="C65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21" customHeight="1" x14ac:dyDescent="0.35">
      <c r="A66" s="50" t="s">
        <v>180</v>
      </c>
      <c r="B66" s="50">
        <v>0</v>
      </c>
      <c r="C66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21" customHeight="1" x14ac:dyDescent="0.35">
      <c r="A67" s="53" t="s">
        <v>78</v>
      </c>
      <c r="B67" s="54" t="s">
        <v>88</v>
      </c>
      <c r="C67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21" customHeight="1" x14ac:dyDescent="0.35">
      <c r="A68" s="53" t="s">
        <v>89</v>
      </c>
      <c r="B68" s="55" t="s">
        <v>129</v>
      </c>
      <c r="C68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21" customHeight="1" x14ac:dyDescent="0.35">
      <c r="A69" s="53" t="s">
        <v>74</v>
      </c>
      <c r="B69" s="54" t="s">
        <v>129</v>
      </c>
      <c r="C69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21" customHeight="1" x14ac:dyDescent="0.35">
      <c r="A70" s="56" t="s">
        <v>115</v>
      </c>
      <c r="B70" s="55" t="s">
        <v>251</v>
      </c>
      <c r="C70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21" customHeight="1" x14ac:dyDescent="0.35">
      <c r="A71" s="56" t="s">
        <v>181</v>
      </c>
      <c r="B71" s="56">
        <v>0</v>
      </c>
      <c r="C71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21" customHeight="1" x14ac:dyDescent="0.35">
      <c r="A72" s="57" t="s">
        <v>79</v>
      </c>
      <c r="B72" s="58" t="s">
        <v>129</v>
      </c>
      <c r="C7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21" customHeight="1" x14ac:dyDescent="0.35">
      <c r="A73" s="59" t="s">
        <v>90</v>
      </c>
      <c r="B73" s="59" t="s">
        <v>129</v>
      </c>
      <c r="C73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21" customHeight="1" x14ac:dyDescent="0.35">
      <c r="A74" s="57" t="s">
        <v>75</v>
      </c>
      <c r="B74" s="60" t="s">
        <v>129</v>
      </c>
      <c r="C74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21" customHeight="1" x14ac:dyDescent="0.35">
      <c r="A75" s="59" t="s">
        <v>116</v>
      </c>
      <c r="B75" s="59"/>
      <c r="C75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21" customHeight="1" thickBot="1" x14ac:dyDescent="0.4">
      <c r="A76" s="62" t="s">
        <v>182</v>
      </c>
      <c r="B76" s="59"/>
      <c r="C76" s="74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21" customHeight="1" x14ac:dyDescent="0.35">
      <c r="A77" s="65" t="s">
        <v>121</v>
      </c>
      <c r="B77" s="61" t="s">
        <v>130</v>
      </c>
      <c r="C77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21" customHeight="1" x14ac:dyDescent="0.35">
      <c r="A78" s="50" t="s">
        <v>100</v>
      </c>
      <c r="B78" s="50" t="s">
        <v>69</v>
      </c>
      <c r="C78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21" customHeight="1" x14ac:dyDescent="0.35">
      <c r="A79" s="51" t="s">
        <v>112</v>
      </c>
      <c r="B79" s="52" t="s">
        <v>199</v>
      </c>
      <c r="C79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21" customHeight="1" x14ac:dyDescent="0.35">
      <c r="A80" s="50" t="s">
        <v>76</v>
      </c>
      <c r="B80" s="50" t="s">
        <v>71</v>
      </c>
      <c r="C80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21" customHeight="1" x14ac:dyDescent="0.35">
      <c r="A81" s="50" t="s">
        <v>180</v>
      </c>
      <c r="B81" s="50">
        <v>0</v>
      </c>
      <c r="C81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21" customHeight="1" x14ac:dyDescent="0.35">
      <c r="A82" s="53" t="s">
        <v>78</v>
      </c>
      <c r="B82" s="54" t="s">
        <v>88</v>
      </c>
      <c r="C8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21" customHeight="1" x14ac:dyDescent="0.35">
      <c r="A83" s="53" t="s">
        <v>89</v>
      </c>
      <c r="B83" s="55" t="s">
        <v>129</v>
      </c>
      <c r="C83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21" customHeight="1" x14ac:dyDescent="0.35">
      <c r="A84" s="53" t="s">
        <v>74</v>
      </c>
      <c r="B84" s="54" t="s">
        <v>129</v>
      </c>
      <c r="C84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21" customHeight="1" x14ac:dyDescent="0.35">
      <c r="A85" s="56" t="s">
        <v>115</v>
      </c>
      <c r="B85" s="55" t="s">
        <v>251</v>
      </c>
      <c r="C85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21" customHeight="1" x14ac:dyDescent="0.35">
      <c r="A86" s="56" t="s">
        <v>181</v>
      </c>
      <c r="B86" s="56">
        <v>0</v>
      </c>
      <c r="C86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21" customHeight="1" x14ac:dyDescent="0.35">
      <c r="A87" s="57" t="s">
        <v>79</v>
      </c>
      <c r="B87" s="58" t="s">
        <v>129</v>
      </c>
      <c r="C87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21" customHeight="1" x14ac:dyDescent="0.35">
      <c r="A88" s="59" t="s">
        <v>90</v>
      </c>
      <c r="B88" s="59" t="s">
        <v>129</v>
      </c>
      <c r="C88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21" customHeight="1" x14ac:dyDescent="0.35">
      <c r="A89" s="57" t="s">
        <v>75</v>
      </c>
      <c r="B89" s="60" t="s">
        <v>129</v>
      </c>
      <c r="C89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21" customHeight="1" x14ac:dyDescent="0.35">
      <c r="A90" s="59" t="s">
        <v>116</v>
      </c>
      <c r="B90" s="59"/>
      <c r="C90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21" customHeight="1" thickBot="1" x14ac:dyDescent="0.4">
      <c r="A91" s="62" t="s">
        <v>182</v>
      </c>
      <c r="B91" s="59"/>
      <c r="C91" s="74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21" customHeight="1" x14ac:dyDescent="0.35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21" customHeight="1" x14ac:dyDescent="0.35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21" customHeight="1" x14ac:dyDescent="0.35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21" customHeight="1" x14ac:dyDescent="0.3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21" customHeight="1" x14ac:dyDescent="0.35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21" customHeight="1" x14ac:dyDescent="0.35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21" customHeight="1" x14ac:dyDescent="0.35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21" customHeight="1" x14ac:dyDescent="0.35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21" customHeight="1" x14ac:dyDescent="0.35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21" customHeight="1" x14ac:dyDescent="0.35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21" customHeight="1" x14ac:dyDescent="0.35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21" customHeight="1" x14ac:dyDescent="0.35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21" customHeight="1" x14ac:dyDescent="0.35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21" customHeight="1" x14ac:dyDescent="0.3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21" customHeight="1" x14ac:dyDescent="0.35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21" customHeight="1" x14ac:dyDescent="0.35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21" customHeight="1" x14ac:dyDescent="0.35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21" customHeight="1" x14ac:dyDescent="0.35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21" customHeight="1" x14ac:dyDescent="0.35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21" customHeight="1" x14ac:dyDescent="0.35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21" customHeight="1" x14ac:dyDescent="0.35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21" customHeight="1" x14ac:dyDescent="0.35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21" customHeight="1" x14ac:dyDescent="0.35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21" customHeight="1" x14ac:dyDescent="0.3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21" customHeight="1" x14ac:dyDescent="0.35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21" customHeight="1" x14ac:dyDescent="0.35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21" customHeight="1" x14ac:dyDescent="0.35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21" customHeight="1" x14ac:dyDescent="0.35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21" customHeight="1" x14ac:dyDescent="0.35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21" customHeight="1" x14ac:dyDescent="0.35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21" customHeight="1" x14ac:dyDescent="0.35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21" customHeight="1" x14ac:dyDescent="0.35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21" customHeight="1" x14ac:dyDescent="0.35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21" customHeight="1" x14ac:dyDescent="0.3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21" customHeight="1" x14ac:dyDescent="0.35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21" customHeight="1" x14ac:dyDescent="0.35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21" customHeight="1" x14ac:dyDescent="0.35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21" customHeight="1" x14ac:dyDescent="0.35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21" customHeight="1" x14ac:dyDescent="0.35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21" customHeight="1" x14ac:dyDescent="0.35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21" customHeight="1" x14ac:dyDescent="0.35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21" customHeight="1" x14ac:dyDescent="0.35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21" customHeight="1" x14ac:dyDescent="0.35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21" customHeight="1" x14ac:dyDescent="0.3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21" customHeight="1" x14ac:dyDescent="0.35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21" customHeight="1" x14ac:dyDescent="0.35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21" customHeight="1" x14ac:dyDescent="0.35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21" customHeight="1" x14ac:dyDescent="0.35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21" customHeight="1" x14ac:dyDescent="0.35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21" customHeight="1" x14ac:dyDescent="0.35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21" customHeight="1" x14ac:dyDescent="0.35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21" customHeight="1" x14ac:dyDescent="0.35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21" customHeight="1" x14ac:dyDescent="0.35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21" customHeight="1" x14ac:dyDescent="0.3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21" customHeight="1" x14ac:dyDescent="0.35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21" customHeight="1" x14ac:dyDescent="0.35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21" customHeight="1" x14ac:dyDescent="0.35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21" customHeight="1" x14ac:dyDescent="0.35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21" customHeight="1" x14ac:dyDescent="0.35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21" customHeight="1" x14ac:dyDescent="0.35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21" customHeight="1" x14ac:dyDescent="0.35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21" customHeight="1" x14ac:dyDescent="0.35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21" customHeight="1" x14ac:dyDescent="0.35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21" customHeight="1" x14ac:dyDescent="0.3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21" customHeight="1" x14ac:dyDescent="0.35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21" customHeight="1" x14ac:dyDescent="0.35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21" customHeight="1" x14ac:dyDescent="0.35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21" customHeight="1" x14ac:dyDescent="0.35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21" customHeight="1" x14ac:dyDescent="0.35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21" customHeight="1" x14ac:dyDescent="0.35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21" customHeight="1" x14ac:dyDescent="0.35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21" customHeight="1" x14ac:dyDescent="0.35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21" customHeight="1" x14ac:dyDescent="0.35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21" customHeight="1" x14ac:dyDescent="0.3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21" customHeight="1" x14ac:dyDescent="0.35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21" customHeight="1" x14ac:dyDescent="0.35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21" customHeight="1" x14ac:dyDescent="0.35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21" customHeight="1" x14ac:dyDescent="0.35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21" customHeight="1" x14ac:dyDescent="0.35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21" customHeight="1" x14ac:dyDescent="0.35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21" customHeight="1" x14ac:dyDescent="0.35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21" customHeight="1" x14ac:dyDescent="0.35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21" customHeight="1" x14ac:dyDescent="0.35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21" customHeight="1" x14ac:dyDescent="0.3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21" customHeight="1" x14ac:dyDescent="0.35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21" customHeight="1" x14ac:dyDescent="0.35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21" customHeight="1" x14ac:dyDescent="0.35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21" customHeight="1" x14ac:dyDescent="0.35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21" customHeight="1" x14ac:dyDescent="0.35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21" customHeight="1" x14ac:dyDescent="0.35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21" customHeight="1" x14ac:dyDescent="0.35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21" customHeight="1" x14ac:dyDescent="0.35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21" customHeight="1" x14ac:dyDescent="0.35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21" customHeight="1" x14ac:dyDescent="0.3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21" customHeight="1" x14ac:dyDescent="0.35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21" customHeight="1" x14ac:dyDescent="0.35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21" customHeight="1" x14ac:dyDescent="0.35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21" customHeight="1" x14ac:dyDescent="0.35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21" customHeight="1" x14ac:dyDescent="0.35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21" customHeight="1" x14ac:dyDescent="0.35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21" customHeight="1" x14ac:dyDescent="0.35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21" customHeight="1" x14ac:dyDescent="0.35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21" customHeight="1" x14ac:dyDescent="0.35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21" customHeight="1" x14ac:dyDescent="0.3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21" customHeight="1" x14ac:dyDescent="0.35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21" customHeight="1" x14ac:dyDescent="0.35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21" customHeight="1" x14ac:dyDescent="0.35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21" customHeight="1" x14ac:dyDescent="0.35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21" customHeight="1" x14ac:dyDescent="0.35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21" customHeight="1" x14ac:dyDescent="0.35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21" customHeight="1" x14ac:dyDescent="0.35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21" customHeight="1" x14ac:dyDescent="0.35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21" customHeight="1" x14ac:dyDescent="0.35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21" customHeight="1" x14ac:dyDescent="0.3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21" customHeight="1" x14ac:dyDescent="0.35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21" customHeight="1" x14ac:dyDescent="0.35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21" customHeight="1" x14ac:dyDescent="0.35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21" customHeight="1" x14ac:dyDescent="0.35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21" customHeight="1" x14ac:dyDescent="0.35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21" customHeight="1" x14ac:dyDescent="0.35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21" customHeight="1" x14ac:dyDescent="0.35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21" customHeight="1" x14ac:dyDescent="0.35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21" customHeight="1" x14ac:dyDescent="0.35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21" customHeight="1" x14ac:dyDescent="0.3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21" customHeight="1" x14ac:dyDescent="0.35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21" customHeight="1" x14ac:dyDescent="0.35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21" customHeight="1" x14ac:dyDescent="0.35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21" customHeight="1" x14ac:dyDescent="0.35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21" customHeight="1" x14ac:dyDescent="0.35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21" customHeight="1" x14ac:dyDescent="0.35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21" customHeight="1" x14ac:dyDescent="0.35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21" customHeight="1" x14ac:dyDescent="0.35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21" customHeight="1" x14ac:dyDescent="0.35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21" customHeight="1" x14ac:dyDescent="0.3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21" customHeight="1" x14ac:dyDescent="0.35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21" customHeight="1" x14ac:dyDescent="0.35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21" customHeight="1" x14ac:dyDescent="0.35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21" customHeight="1" x14ac:dyDescent="0.35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21" customHeight="1" x14ac:dyDescent="0.35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21" customHeight="1" x14ac:dyDescent="0.35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21" customHeight="1" x14ac:dyDescent="0.35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21" customHeight="1" x14ac:dyDescent="0.35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21" customHeight="1" x14ac:dyDescent="0.35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21" customHeight="1" x14ac:dyDescent="0.3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21" customHeight="1" x14ac:dyDescent="0.35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21" customHeight="1" x14ac:dyDescent="0.35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21" customHeight="1" x14ac:dyDescent="0.35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21" customHeight="1" x14ac:dyDescent="0.35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21" customHeight="1" x14ac:dyDescent="0.35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21" customHeight="1" x14ac:dyDescent="0.35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21" customHeight="1" x14ac:dyDescent="0.35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21" customHeight="1" x14ac:dyDescent="0.35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21" customHeight="1" x14ac:dyDescent="0.35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21" customHeight="1" x14ac:dyDescent="0.3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21" customHeight="1" x14ac:dyDescent="0.35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21" customHeight="1" x14ac:dyDescent="0.35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21" customHeight="1" x14ac:dyDescent="0.35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21" customHeight="1" x14ac:dyDescent="0.35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21" customHeight="1" x14ac:dyDescent="0.35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21" customHeight="1" x14ac:dyDescent="0.35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21" customHeight="1" x14ac:dyDescent="0.35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21" customHeight="1" x14ac:dyDescent="0.35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21" customHeight="1" x14ac:dyDescent="0.35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21" customHeight="1" x14ac:dyDescent="0.3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21" customHeight="1" x14ac:dyDescent="0.35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21" customHeight="1" x14ac:dyDescent="0.35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21" customHeight="1" x14ac:dyDescent="0.35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21" customHeight="1" x14ac:dyDescent="0.35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21" customHeight="1" x14ac:dyDescent="0.35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21" customHeight="1" x14ac:dyDescent="0.35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21" customHeight="1" x14ac:dyDescent="0.35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21" customHeight="1" x14ac:dyDescent="0.35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21" customHeight="1" x14ac:dyDescent="0.35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21" customHeight="1" x14ac:dyDescent="0.3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21" customHeight="1" x14ac:dyDescent="0.35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21" customHeight="1" x14ac:dyDescent="0.35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21" customHeight="1" x14ac:dyDescent="0.35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21" customHeight="1" x14ac:dyDescent="0.35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21" customHeight="1" x14ac:dyDescent="0.35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21" customHeight="1" x14ac:dyDescent="0.35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21" customHeight="1" x14ac:dyDescent="0.35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21" customHeight="1" x14ac:dyDescent="0.35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21" customHeight="1" x14ac:dyDescent="0.35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21" customHeight="1" x14ac:dyDescent="0.3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21" customHeight="1" x14ac:dyDescent="0.35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21" customHeight="1" x14ac:dyDescent="0.35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21" customHeight="1" x14ac:dyDescent="0.35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21" customHeight="1" x14ac:dyDescent="0.35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21" customHeight="1" x14ac:dyDescent="0.35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21" customHeight="1" x14ac:dyDescent="0.35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21" customHeight="1" x14ac:dyDescent="0.35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21" customHeight="1" x14ac:dyDescent="0.35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21" customHeight="1" x14ac:dyDescent="0.35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21" customHeight="1" x14ac:dyDescent="0.3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21" customHeight="1" x14ac:dyDescent="0.35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21" customHeight="1" x14ac:dyDescent="0.35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21" customHeight="1" x14ac:dyDescent="0.35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21" customHeight="1" x14ac:dyDescent="0.35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21" customHeight="1" x14ac:dyDescent="0.35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21" customHeight="1" x14ac:dyDescent="0.35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21" customHeight="1" x14ac:dyDescent="0.35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21" customHeight="1" x14ac:dyDescent="0.35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21" customHeight="1" x14ac:dyDescent="0.35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21" customHeight="1" x14ac:dyDescent="0.3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21" customHeight="1" x14ac:dyDescent="0.35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21" customHeight="1" x14ac:dyDescent="0.35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21" customHeight="1" x14ac:dyDescent="0.35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21" customHeight="1" x14ac:dyDescent="0.35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21" customHeight="1" x14ac:dyDescent="0.35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21" customHeight="1" x14ac:dyDescent="0.35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21" customHeight="1" x14ac:dyDescent="0.35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21" customHeight="1" x14ac:dyDescent="0.35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21" customHeight="1" x14ac:dyDescent="0.35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21" customHeight="1" x14ac:dyDescent="0.3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21" customHeight="1" x14ac:dyDescent="0.35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21" customHeight="1" x14ac:dyDescent="0.35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21" customHeight="1" x14ac:dyDescent="0.35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21" customHeight="1" x14ac:dyDescent="0.35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21" customHeight="1" x14ac:dyDescent="0.35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21" customHeight="1" x14ac:dyDescent="0.35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21" customHeight="1" x14ac:dyDescent="0.35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21" customHeight="1" x14ac:dyDescent="0.35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21" customHeight="1" x14ac:dyDescent="0.35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21" customHeight="1" x14ac:dyDescent="0.3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21" customHeight="1" x14ac:dyDescent="0.35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21" customHeight="1" x14ac:dyDescent="0.35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21" customHeight="1" x14ac:dyDescent="0.35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21" customHeight="1" x14ac:dyDescent="0.35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21" customHeight="1" x14ac:dyDescent="0.35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21" customHeight="1" x14ac:dyDescent="0.35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21" customHeight="1" x14ac:dyDescent="0.35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21" customHeight="1" x14ac:dyDescent="0.35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21" customHeight="1" x14ac:dyDescent="0.35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21" customHeight="1" x14ac:dyDescent="0.3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21" customHeight="1" x14ac:dyDescent="0.35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21" customHeight="1" x14ac:dyDescent="0.35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21" customHeight="1" x14ac:dyDescent="0.35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21" customHeight="1" x14ac:dyDescent="0.35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21" customHeight="1" x14ac:dyDescent="0.35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21" customHeight="1" x14ac:dyDescent="0.35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21" customHeight="1" x14ac:dyDescent="0.35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21" customHeight="1" x14ac:dyDescent="0.35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21" customHeight="1" x14ac:dyDescent="0.35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21" customHeight="1" x14ac:dyDescent="0.3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21" customHeight="1" x14ac:dyDescent="0.35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21" customHeight="1" x14ac:dyDescent="0.35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21" customHeight="1" x14ac:dyDescent="0.35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21" customHeight="1" x14ac:dyDescent="0.35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21" customHeight="1" x14ac:dyDescent="0.35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21" customHeight="1" x14ac:dyDescent="0.35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21" customHeight="1" x14ac:dyDescent="0.35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21" customHeight="1" x14ac:dyDescent="0.35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21" customHeight="1" x14ac:dyDescent="0.35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21" customHeight="1" x14ac:dyDescent="0.3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21" customHeight="1" x14ac:dyDescent="0.35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21" customHeight="1" x14ac:dyDescent="0.35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21" customHeight="1" x14ac:dyDescent="0.35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21" customHeight="1" x14ac:dyDescent="0.35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21" customHeight="1" x14ac:dyDescent="0.35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21" customHeight="1" x14ac:dyDescent="0.35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21" customHeight="1" x14ac:dyDescent="0.35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21" customHeight="1" x14ac:dyDescent="0.35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21" customHeight="1" x14ac:dyDescent="0.35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21" customHeight="1" x14ac:dyDescent="0.3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21" customHeight="1" x14ac:dyDescent="0.35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21" customHeight="1" x14ac:dyDescent="0.35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21" customHeight="1" x14ac:dyDescent="0.35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21" customHeight="1" x14ac:dyDescent="0.35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21" customHeight="1" x14ac:dyDescent="0.35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21" customHeight="1" x14ac:dyDescent="0.35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21" customHeight="1" x14ac:dyDescent="0.35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21" customHeight="1" x14ac:dyDescent="0.35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21" customHeight="1" x14ac:dyDescent="0.35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21" customHeight="1" x14ac:dyDescent="0.3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21" customHeight="1" x14ac:dyDescent="0.35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21" customHeight="1" x14ac:dyDescent="0.35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21" customHeight="1" x14ac:dyDescent="0.35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21" customHeight="1" x14ac:dyDescent="0.35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21" customHeight="1" x14ac:dyDescent="0.35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21" customHeight="1" x14ac:dyDescent="0.35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21" customHeight="1" x14ac:dyDescent="0.35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21" customHeight="1" x14ac:dyDescent="0.35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21" customHeight="1" x14ac:dyDescent="0.35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21" customHeight="1" x14ac:dyDescent="0.3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21" customHeight="1" x14ac:dyDescent="0.35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21" customHeight="1" x14ac:dyDescent="0.35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21" customHeight="1" x14ac:dyDescent="0.35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21" customHeight="1" x14ac:dyDescent="0.35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21" customHeight="1" x14ac:dyDescent="0.35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21" customHeight="1" x14ac:dyDescent="0.35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21" customHeight="1" x14ac:dyDescent="0.35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21" customHeight="1" x14ac:dyDescent="0.35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21" customHeight="1" x14ac:dyDescent="0.35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21" customHeight="1" x14ac:dyDescent="0.3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21" customHeight="1" x14ac:dyDescent="0.35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21" customHeight="1" x14ac:dyDescent="0.35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21" customHeight="1" x14ac:dyDescent="0.35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21" customHeight="1" x14ac:dyDescent="0.35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21" customHeight="1" x14ac:dyDescent="0.35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21" customHeight="1" x14ac:dyDescent="0.35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21" customHeight="1" x14ac:dyDescent="0.35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21" customHeight="1" x14ac:dyDescent="0.35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21" customHeight="1" x14ac:dyDescent="0.35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21" customHeight="1" x14ac:dyDescent="0.3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21" customHeight="1" x14ac:dyDescent="0.35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21" customHeight="1" x14ac:dyDescent="0.35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21" customHeight="1" x14ac:dyDescent="0.35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21" customHeight="1" x14ac:dyDescent="0.35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21" customHeight="1" x14ac:dyDescent="0.35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21" customHeight="1" x14ac:dyDescent="0.35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21" customHeight="1" x14ac:dyDescent="0.35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21" customHeight="1" x14ac:dyDescent="0.35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21" customHeight="1" x14ac:dyDescent="0.35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21" customHeight="1" x14ac:dyDescent="0.3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21" customHeight="1" x14ac:dyDescent="0.35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21" customHeight="1" x14ac:dyDescent="0.35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21" customHeight="1" x14ac:dyDescent="0.35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21" customHeight="1" x14ac:dyDescent="0.35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21" customHeight="1" x14ac:dyDescent="0.35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21" customHeight="1" x14ac:dyDescent="0.35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21" customHeight="1" x14ac:dyDescent="0.35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21" customHeight="1" x14ac:dyDescent="0.35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21" customHeight="1" x14ac:dyDescent="0.35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21" customHeight="1" x14ac:dyDescent="0.3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21" customHeight="1" x14ac:dyDescent="0.35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21" customHeight="1" x14ac:dyDescent="0.35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21" customHeight="1" x14ac:dyDescent="0.35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21" customHeight="1" x14ac:dyDescent="0.35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21" customHeight="1" x14ac:dyDescent="0.35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21" customHeight="1" x14ac:dyDescent="0.35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21" customHeight="1" x14ac:dyDescent="0.35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21" customHeight="1" x14ac:dyDescent="0.35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21" customHeight="1" x14ac:dyDescent="0.35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21" customHeight="1" x14ac:dyDescent="0.3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21" customHeight="1" x14ac:dyDescent="0.35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21" customHeight="1" x14ac:dyDescent="0.35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21" customHeight="1" x14ac:dyDescent="0.35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21" customHeight="1" x14ac:dyDescent="0.35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21" customHeight="1" x14ac:dyDescent="0.35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21" customHeight="1" x14ac:dyDescent="0.35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21" customHeight="1" x14ac:dyDescent="0.35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21" customHeight="1" x14ac:dyDescent="0.35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21" customHeight="1" x14ac:dyDescent="0.35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21" customHeight="1" x14ac:dyDescent="0.3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21" customHeight="1" x14ac:dyDescent="0.35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21" customHeight="1" x14ac:dyDescent="0.35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21" customHeight="1" x14ac:dyDescent="0.35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21" customHeight="1" x14ac:dyDescent="0.35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21" customHeight="1" x14ac:dyDescent="0.35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21" customHeight="1" x14ac:dyDescent="0.35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21" customHeight="1" x14ac:dyDescent="0.35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21" customHeight="1" x14ac:dyDescent="0.35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21" customHeight="1" x14ac:dyDescent="0.35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21" customHeight="1" x14ac:dyDescent="0.3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21" customHeight="1" x14ac:dyDescent="0.35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21" customHeight="1" x14ac:dyDescent="0.35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21" customHeight="1" x14ac:dyDescent="0.35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21" customHeight="1" x14ac:dyDescent="0.35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21" customHeight="1" x14ac:dyDescent="0.35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21" customHeight="1" x14ac:dyDescent="0.35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21" customHeight="1" x14ac:dyDescent="0.35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21" customHeight="1" x14ac:dyDescent="0.35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21" customHeight="1" x14ac:dyDescent="0.35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21" customHeight="1" x14ac:dyDescent="0.3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21" customHeight="1" x14ac:dyDescent="0.35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21" customHeight="1" x14ac:dyDescent="0.35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21" customHeight="1" x14ac:dyDescent="0.35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21" customHeight="1" x14ac:dyDescent="0.35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21" customHeight="1" x14ac:dyDescent="0.35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21" customHeight="1" x14ac:dyDescent="0.35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21" customHeight="1" x14ac:dyDescent="0.35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21" customHeight="1" x14ac:dyDescent="0.35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21" customHeight="1" x14ac:dyDescent="0.35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21" customHeight="1" x14ac:dyDescent="0.3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21" customHeight="1" x14ac:dyDescent="0.35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21" customHeight="1" x14ac:dyDescent="0.35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21" customHeight="1" x14ac:dyDescent="0.35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21" customHeight="1" x14ac:dyDescent="0.35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21" customHeight="1" x14ac:dyDescent="0.35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21" customHeight="1" x14ac:dyDescent="0.35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21" customHeight="1" x14ac:dyDescent="0.35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21" customHeight="1" x14ac:dyDescent="0.35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21" customHeight="1" x14ac:dyDescent="0.35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21" customHeight="1" x14ac:dyDescent="0.3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21" customHeight="1" x14ac:dyDescent="0.35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21" customHeight="1" x14ac:dyDescent="0.35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21" customHeight="1" x14ac:dyDescent="0.35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21" customHeight="1" x14ac:dyDescent="0.35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21" customHeight="1" x14ac:dyDescent="0.35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21" customHeight="1" x14ac:dyDescent="0.35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21" customHeight="1" x14ac:dyDescent="0.35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21" customHeight="1" x14ac:dyDescent="0.35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21" customHeight="1" x14ac:dyDescent="0.35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21" customHeight="1" x14ac:dyDescent="0.3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21" customHeight="1" x14ac:dyDescent="0.35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21" customHeight="1" x14ac:dyDescent="0.35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21" customHeight="1" x14ac:dyDescent="0.35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21" customHeight="1" x14ac:dyDescent="0.35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21" customHeight="1" x14ac:dyDescent="0.35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21" customHeight="1" x14ac:dyDescent="0.35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21" customHeight="1" x14ac:dyDescent="0.35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21" customHeight="1" x14ac:dyDescent="0.35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21" customHeight="1" x14ac:dyDescent="0.35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21" customHeight="1" x14ac:dyDescent="0.3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21" customHeight="1" x14ac:dyDescent="0.35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21" customHeight="1" x14ac:dyDescent="0.35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21" customHeight="1" x14ac:dyDescent="0.35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21" customHeight="1" x14ac:dyDescent="0.35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21" customHeight="1" x14ac:dyDescent="0.35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21" customHeight="1" x14ac:dyDescent="0.35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21" customHeight="1" x14ac:dyDescent="0.35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21" customHeight="1" x14ac:dyDescent="0.35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21" customHeight="1" x14ac:dyDescent="0.35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21" customHeight="1" x14ac:dyDescent="0.3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21" customHeight="1" x14ac:dyDescent="0.35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21" customHeight="1" x14ac:dyDescent="0.35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21" customHeight="1" x14ac:dyDescent="0.35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21" customHeight="1" x14ac:dyDescent="0.35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21" customHeight="1" x14ac:dyDescent="0.35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21" customHeight="1" x14ac:dyDescent="0.35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21" customHeight="1" x14ac:dyDescent="0.35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21" customHeight="1" x14ac:dyDescent="0.35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21" customHeight="1" x14ac:dyDescent="0.35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21" customHeight="1" x14ac:dyDescent="0.3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21" customHeight="1" x14ac:dyDescent="0.35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21" customHeight="1" x14ac:dyDescent="0.35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21" customHeight="1" x14ac:dyDescent="0.35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21" customHeight="1" x14ac:dyDescent="0.35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21" customHeight="1" x14ac:dyDescent="0.35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21" customHeight="1" x14ac:dyDescent="0.35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21" customHeight="1" x14ac:dyDescent="0.35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21" customHeight="1" x14ac:dyDescent="0.35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21" customHeight="1" x14ac:dyDescent="0.35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21" customHeight="1" x14ac:dyDescent="0.3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21" customHeight="1" x14ac:dyDescent="0.35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21" customHeight="1" x14ac:dyDescent="0.35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21" customHeight="1" x14ac:dyDescent="0.35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21" customHeight="1" x14ac:dyDescent="0.35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21" customHeight="1" x14ac:dyDescent="0.35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21" customHeight="1" x14ac:dyDescent="0.35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21" customHeight="1" x14ac:dyDescent="0.35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21" customHeight="1" x14ac:dyDescent="0.35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21" customHeight="1" x14ac:dyDescent="0.35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21" customHeight="1" x14ac:dyDescent="0.3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21" customHeight="1" x14ac:dyDescent="0.35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21" customHeight="1" x14ac:dyDescent="0.35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21" customHeight="1" x14ac:dyDescent="0.35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21" customHeight="1" x14ac:dyDescent="0.35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21" customHeight="1" x14ac:dyDescent="0.35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21" customHeight="1" x14ac:dyDescent="0.35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21" customHeight="1" x14ac:dyDescent="0.35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21" customHeight="1" x14ac:dyDescent="0.35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21" customHeight="1" x14ac:dyDescent="0.35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21" customHeight="1" x14ac:dyDescent="0.3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21" customHeight="1" x14ac:dyDescent="0.35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21" customHeight="1" x14ac:dyDescent="0.35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21" customHeight="1" x14ac:dyDescent="0.35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21" customHeight="1" x14ac:dyDescent="0.35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21" customHeight="1" x14ac:dyDescent="0.35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21" customHeight="1" x14ac:dyDescent="0.35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21" customHeight="1" x14ac:dyDescent="0.35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21" customHeight="1" x14ac:dyDescent="0.35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21" customHeight="1" x14ac:dyDescent="0.35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21" customHeight="1" x14ac:dyDescent="0.3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21" customHeight="1" x14ac:dyDescent="0.35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21" customHeight="1" x14ac:dyDescent="0.35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21" customHeight="1" x14ac:dyDescent="0.35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21" customHeight="1" x14ac:dyDescent="0.35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21" customHeight="1" x14ac:dyDescent="0.35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21" customHeight="1" x14ac:dyDescent="0.35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21" customHeight="1" x14ac:dyDescent="0.35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21" customHeight="1" x14ac:dyDescent="0.35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21" customHeight="1" x14ac:dyDescent="0.35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21" customHeight="1" x14ac:dyDescent="0.3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21" customHeight="1" x14ac:dyDescent="0.35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21" customHeight="1" x14ac:dyDescent="0.35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21" customHeight="1" x14ac:dyDescent="0.35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21" customHeight="1" x14ac:dyDescent="0.35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21" customHeight="1" x14ac:dyDescent="0.35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21" customHeight="1" x14ac:dyDescent="0.35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21" customHeight="1" x14ac:dyDescent="0.35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21" customHeight="1" x14ac:dyDescent="0.35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21" customHeight="1" x14ac:dyDescent="0.35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21" customHeight="1" x14ac:dyDescent="0.3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21" customHeight="1" x14ac:dyDescent="0.35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21" customHeight="1" x14ac:dyDescent="0.35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21" customHeight="1" x14ac:dyDescent="0.35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21" customHeight="1" x14ac:dyDescent="0.35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21" customHeight="1" x14ac:dyDescent="0.35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21" customHeight="1" x14ac:dyDescent="0.35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21" customHeight="1" x14ac:dyDescent="0.35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21" customHeight="1" x14ac:dyDescent="0.35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21" customHeight="1" x14ac:dyDescent="0.35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21" customHeight="1" x14ac:dyDescent="0.3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21" customHeight="1" x14ac:dyDescent="0.35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21" customHeight="1" x14ac:dyDescent="0.35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21" customHeight="1" x14ac:dyDescent="0.35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21" customHeight="1" x14ac:dyDescent="0.35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21" customHeight="1" x14ac:dyDescent="0.35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21" customHeight="1" x14ac:dyDescent="0.35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21" customHeight="1" x14ac:dyDescent="0.35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21" customHeight="1" x14ac:dyDescent="0.35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21" customHeight="1" x14ac:dyDescent="0.35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21" customHeight="1" x14ac:dyDescent="0.3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21" customHeight="1" x14ac:dyDescent="0.35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21" customHeight="1" x14ac:dyDescent="0.35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21" customHeight="1" x14ac:dyDescent="0.35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21" customHeight="1" x14ac:dyDescent="0.35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21" customHeight="1" x14ac:dyDescent="0.35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21" customHeight="1" x14ac:dyDescent="0.35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21" customHeight="1" x14ac:dyDescent="0.35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21" customHeight="1" x14ac:dyDescent="0.35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21" customHeight="1" x14ac:dyDescent="0.35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21" customHeight="1" x14ac:dyDescent="0.3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21" customHeight="1" x14ac:dyDescent="0.35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21" customHeight="1" x14ac:dyDescent="0.35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21" customHeight="1" x14ac:dyDescent="0.35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21" customHeight="1" x14ac:dyDescent="0.35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21" customHeight="1" x14ac:dyDescent="0.35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21" customHeight="1" x14ac:dyDescent="0.35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21" customHeight="1" x14ac:dyDescent="0.35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21" customHeight="1" x14ac:dyDescent="0.35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21" customHeight="1" x14ac:dyDescent="0.35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21" customHeight="1" x14ac:dyDescent="0.3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21" customHeight="1" x14ac:dyDescent="0.35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21" customHeight="1" x14ac:dyDescent="0.35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21" customHeight="1" x14ac:dyDescent="0.35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21" customHeight="1" x14ac:dyDescent="0.35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21" customHeight="1" x14ac:dyDescent="0.35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21" customHeight="1" x14ac:dyDescent="0.35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21" customHeight="1" x14ac:dyDescent="0.35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21" customHeight="1" x14ac:dyDescent="0.35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21" customHeight="1" x14ac:dyDescent="0.35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21" customHeight="1" x14ac:dyDescent="0.3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21" customHeight="1" x14ac:dyDescent="0.35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21" customHeight="1" x14ac:dyDescent="0.35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21" customHeight="1" x14ac:dyDescent="0.35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21" customHeight="1" x14ac:dyDescent="0.35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21" customHeight="1" x14ac:dyDescent="0.35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21" customHeight="1" x14ac:dyDescent="0.35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21" customHeight="1" x14ac:dyDescent="0.35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21" customHeight="1" x14ac:dyDescent="0.35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21" customHeight="1" x14ac:dyDescent="0.35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21" customHeight="1" x14ac:dyDescent="0.3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21" customHeight="1" x14ac:dyDescent="0.35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21" customHeight="1" x14ac:dyDescent="0.35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21" customHeight="1" x14ac:dyDescent="0.35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21" customHeight="1" x14ac:dyDescent="0.35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21" customHeight="1" x14ac:dyDescent="0.35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21" customHeight="1" x14ac:dyDescent="0.35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21" customHeight="1" x14ac:dyDescent="0.35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21" customHeight="1" x14ac:dyDescent="0.35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21" customHeight="1" x14ac:dyDescent="0.35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21" customHeight="1" x14ac:dyDescent="0.3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21" customHeight="1" x14ac:dyDescent="0.35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21" customHeight="1" x14ac:dyDescent="0.35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21" customHeight="1" x14ac:dyDescent="0.35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21" customHeight="1" x14ac:dyDescent="0.35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21" customHeight="1" x14ac:dyDescent="0.35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21" customHeight="1" x14ac:dyDescent="0.35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21" customHeight="1" x14ac:dyDescent="0.35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21" customHeight="1" x14ac:dyDescent="0.35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21" customHeight="1" x14ac:dyDescent="0.35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21" customHeight="1" x14ac:dyDescent="0.3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21" customHeight="1" x14ac:dyDescent="0.35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21" customHeight="1" x14ac:dyDescent="0.35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21" customHeight="1" x14ac:dyDescent="0.35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21" customHeight="1" x14ac:dyDescent="0.35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21" customHeight="1" x14ac:dyDescent="0.35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21" customHeight="1" x14ac:dyDescent="0.35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21" customHeight="1" x14ac:dyDescent="0.35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21" customHeight="1" x14ac:dyDescent="0.35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21" customHeight="1" x14ac:dyDescent="0.35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21" customHeight="1" x14ac:dyDescent="0.3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21" customHeight="1" x14ac:dyDescent="0.35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21" customHeight="1" x14ac:dyDescent="0.35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21" customHeight="1" x14ac:dyDescent="0.35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21" customHeight="1" x14ac:dyDescent="0.35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21" customHeight="1" x14ac:dyDescent="0.35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21" customHeight="1" x14ac:dyDescent="0.35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21" customHeight="1" x14ac:dyDescent="0.35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21" customHeight="1" x14ac:dyDescent="0.35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21" customHeight="1" x14ac:dyDescent="0.35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21" customHeight="1" x14ac:dyDescent="0.3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21" customHeight="1" x14ac:dyDescent="0.35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21" customHeight="1" x14ac:dyDescent="0.35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21" customHeight="1" x14ac:dyDescent="0.35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21" customHeight="1" x14ac:dyDescent="0.35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21" customHeight="1" x14ac:dyDescent="0.35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21" customHeight="1" x14ac:dyDescent="0.35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21" customHeight="1" x14ac:dyDescent="0.35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21" customHeight="1" x14ac:dyDescent="0.35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21" customHeight="1" x14ac:dyDescent="0.35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21" customHeight="1" x14ac:dyDescent="0.3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21" customHeight="1" x14ac:dyDescent="0.35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21" customHeight="1" x14ac:dyDescent="0.35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21" customHeight="1" x14ac:dyDescent="0.35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21" customHeight="1" x14ac:dyDescent="0.35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21" customHeight="1" x14ac:dyDescent="0.35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21" customHeight="1" x14ac:dyDescent="0.35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21" customHeight="1" x14ac:dyDescent="0.35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21" customHeight="1" x14ac:dyDescent="0.35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21" customHeight="1" x14ac:dyDescent="0.35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21" customHeight="1" x14ac:dyDescent="0.3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21" customHeight="1" x14ac:dyDescent="0.35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21" customHeight="1" x14ac:dyDescent="0.35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21" customHeight="1" x14ac:dyDescent="0.35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21" customHeight="1" x14ac:dyDescent="0.35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21" customHeight="1" x14ac:dyDescent="0.35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21" customHeight="1" x14ac:dyDescent="0.35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21" customHeight="1" x14ac:dyDescent="0.35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21" customHeight="1" x14ac:dyDescent="0.35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21" customHeight="1" x14ac:dyDescent="0.35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21" customHeight="1" x14ac:dyDescent="0.3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21" customHeight="1" x14ac:dyDescent="0.35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21" customHeight="1" x14ac:dyDescent="0.35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21" customHeight="1" x14ac:dyDescent="0.35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21" customHeight="1" x14ac:dyDescent="0.35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21" customHeight="1" x14ac:dyDescent="0.35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21" customHeight="1" x14ac:dyDescent="0.35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21" customHeight="1" x14ac:dyDescent="0.35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21" customHeight="1" x14ac:dyDescent="0.35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21" customHeight="1" x14ac:dyDescent="0.35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21" customHeight="1" x14ac:dyDescent="0.3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21" customHeight="1" x14ac:dyDescent="0.35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21" customHeight="1" x14ac:dyDescent="0.35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21" customHeight="1" x14ac:dyDescent="0.35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21" customHeight="1" x14ac:dyDescent="0.35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21" customHeight="1" x14ac:dyDescent="0.35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21" customHeight="1" x14ac:dyDescent="0.35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21" customHeight="1" x14ac:dyDescent="0.35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21" customHeight="1" x14ac:dyDescent="0.35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21" customHeight="1" x14ac:dyDescent="0.35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21" customHeight="1" x14ac:dyDescent="0.3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21" customHeight="1" x14ac:dyDescent="0.35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21" customHeight="1" x14ac:dyDescent="0.35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21" customHeight="1" x14ac:dyDescent="0.35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21" customHeight="1" x14ac:dyDescent="0.35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21" customHeight="1" x14ac:dyDescent="0.35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21" customHeight="1" x14ac:dyDescent="0.35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21" customHeight="1" x14ac:dyDescent="0.35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21" customHeight="1" x14ac:dyDescent="0.35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21" customHeight="1" x14ac:dyDescent="0.35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21" customHeight="1" x14ac:dyDescent="0.3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21" customHeight="1" x14ac:dyDescent="0.35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21" customHeight="1" x14ac:dyDescent="0.35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21" customHeight="1" x14ac:dyDescent="0.35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21" customHeight="1" x14ac:dyDescent="0.35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21" customHeight="1" x14ac:dyDescent="0.35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21" customHeight="1" x14ac:dyDescent="0.35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21" customHeight="1" x14ac:dyDescent="0.35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21" customHeight="1" x14ac:dyDescent="0.35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21" customHeight="1" x14ac:dyDescent="0.35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21" customHeight="1" x14ac:dyDescent="0.3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21" customHeight="1" x14ac:dyDescent="0.35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21" customHeight="1" x14ac:dyDescent="0.35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21" customHeight="1" x14ac:dyDescent="0.35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21" customHeight="1" x14ac:dyDescent="0.35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21" customHeight="1" x14ac:dyDescent="0.35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21" customHeight="1" x14ac:dyDescent="0.35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21" customHeight="1" x14ac:dyDescent="0.35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21" customHeight="1" x14ac:dyDescent="0.35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21" customHeight="1" x14ac:dyDescent="0.35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21" customHeight="1" x14ac:dyDescent="0.3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21" customHeight="1" x14ac:dyDescent="0.35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21" customHeight="1" x14ac:dyDescent="0.35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21" customHeight="1" x14ac:dyDescent="0.35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21" customHeight="1" x14ac:dyDescent="0.35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21" customHeight="1" x14ac:dyDescent="0.35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21" customHeight="1" x14ac:dyDescent="0.35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21" customHeight="1" x14ac:dyDescent="0.35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21" customHeight="1" x14ac:dyDescent="0.35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21" customHeight="1" x14ac:dyDescent="0.35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21" customHeight="1" x14ac:dyDescent="0.3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21" customHeight="1" x14ac:dyDescent="0.35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21" customHeight="1" x14ac:dyDescent="0.35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21" customHeight="1" x14ac:dyDescent="0.35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21" customHeight="1" x14ac:dyDescent="0.35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21" customHeight="1" x14ac:dyDescent="0.35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21" customHeight="1" x14ac:dyDescent="0.35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21" customHeight="1" x14ac:dyDescent="0.35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21" customHeight="1" x14ac:dyDescent="0.35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21" customHeight="1" x14ac:dyDescent="0.35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21" customHeight="1" x14ac:dyDescent="0.3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21" customHeight="1" x14ac:dyDescent="0.35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21" customHeight="1" x14ac:dyDescent="0.35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21" customHeight="1" x14ac:dyDescent="0.35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21" customHeight="1" x14ac:dyDescent="0.35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21" customHeight="1" x14ac:dyDescent="0.35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21" customHeight="1" x14ac:dyDescent="0.35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21" customHeight="1" x14ac:dyDescent="0.35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21" customHeight="1" x14ac:dyDescent="0.35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21" customHeight="1" x14ac:dyDescent="0.35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21" customHeight="1" x14ac:dyDescent="0.3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21" customHeight="1" x14ac:dyDescent="0.35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21" customHeight="1" x14ac:dyDescent="0.35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21" customHeight="1" x14ac:dyDescent="0.35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21" customHeight="1" x14ac:dyDescent="0.35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21" customHeight="1" x14ac:dyDescent="0.35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21" customHeight="1" x14ac:dyDescent="0.35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21" customHeight="1" x14ac:dyDescent="0.35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21" customHeight="1" x14ac:dyDescent="0.35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21" customHeight="1" x14ac:dyDescent="0.35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21" customHeight="1" x14ac:dyDescent="0.3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21" customHeight="1" x14ac:dyDescent="0.35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21" customHeight="1" x14ac:dyDescent="0.35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21" customHeight="1" x14ac:dyDescent="0.35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21" customHeight="1" x14ac:dyDescent="0.35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21" customHeight="1" x14ac:dyDescent="0.35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21" customHeight="1" x14ac:dyDescent="0.35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21" customHeight="1" x14ac:dyDescent="0.35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21" customHeight="1" x14ac:dyDescent="0.35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21" customHeight="1" x14ac:dyDescent="0.35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21" customHeight="1" x14ac:dyDescent="0.3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21" customHeight="1" x14ac:dyDescent="0.35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21" customHeight="1" x14ac:dyDescent="0.35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21" customHeight="1" x14ac:dyDescent="0.35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21" customHeight="1" x14ac:dyDescent="0.35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21" customHeight="1" x14ac:dyDescent="0.35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21" customHeight="1" x14ac:dyDescent="0.35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21" customHeight="1" x14ac:dyDescent="0.35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21" customHeight="1" x14ac:dyDescent="0.35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21" customHeight="1" x14ac:dyDescent="0.35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21" customHeight="1" x14ac:dyDescent="0.3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21" customHeight="1" x14ac:dyDescent="0.35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21" customHeight="1" x14ac:dyDescent="0.35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21" customHeight="1" x14ac:dyDescent="0.35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21" customHeight="1" x14ac:dyDescent="0.35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21" customHeight="1" x14ac:dyDescent="0.35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21" customHeight="1" x14ac:dyDescent="0.35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21" customHeight="1" x14ac:dyDescent="0.35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21" customHeight="1" x14ac:dyDescent="0.35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21" customHeight="1" x14ac:dyDescent="0.35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21" customHeight="1" x14ac:dyDescent="0.3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21" customHeight="1" x14ac:dyDescent="0.35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21" customHeight="1" x14ac:dyDescent="0.35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21" customHeight="1" x14ac:dyDescent="0.35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21" customHeight="1" x14ac:dyDescent="0.35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21" customHeight="1" x14ac:dyDescent="0.35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21" customHeight="1" x14ac:dyDescent="0.35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21" customHeight="1" x14ac:dyDescent="0.35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21" customHeight="1" x14ac:dyDescent="0.35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21" customHeight="1" x14ac:dyDescent="0.35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21" customHeight="1" x14ac:dyDescent="0.3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21" customHeight="1" x14ac:dyDescent="0.35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21" customHeight="1" x14ac:dyDescent="0.35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21" customHeight="1" x14ac:dyDescent="0.35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21" customHeight="1" x14ac:dyDescent="0.35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21" customHeight="1" x14ac:dyDescent="0.35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21" customHeight="1" x14ac:dyDescent="0.35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21" customHeight="1" x14ac:dyDescent="0.35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21" customHeight="1" x14ac:dyDescent="0.35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21" customHeight="1" x14ac:dyDescent="0.35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21" customHeight="1" x14ac:dyDescent="0.3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21" customHeight="1" x14ac:dyDescent="0.35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21" customHeight="1" x14ac:dyDescent="0.35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21" customHeight="1" x14ac:dyDescent="0.35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21" customHeight="1" x14ac:dyDescent="0.35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21" customHeight="1" x14ac:dyDescent="0.35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21" customHeight="1" x14ac:dyDescent="0.35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21" customHeight="1" x14ac:dyDescent="0.35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21" customHeight="1" x14ac:dyDescent="0.35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21" customHeight="1" x14ac:dyDescent="0.35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21" customHeight="1" x14ac:dyDescent="0.3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21" customHeight="1" x14ac:dyDescent="0.35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21" customHeight="1" x14ac:dyDescent="0.35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21" customHeight="1" x14ac:dyDescent="0.35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21" customHeight="1" x14ac:dyDescent="0.35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21" customHeight="1" x14ac:dyDescent="0.35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21" customHeight="1" x14ac:dyDescent="0.35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21" customHeight="1" x14ac:dyDescent="0.35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21" customHeight="1" x14ac:dyDescent="0.35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21" customHeight="1" x14ac:dyDescent="0.35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21" customHeight="1" x14ac:dyDescent="0.3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21" customHeight="1" x14ac:dyDescent="0.35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21" customHeight="1" x14ac:dyDescent="0.35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21" customHeight="1" x14ac:dyDescent="0.35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21" customHeight="1" x14ac:dyDescent="0.35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21" customHeight="1" x14ac:dyDescent="0.35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21" customHeight="1" x14ac:dyDescent="0.35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21" customHeight="1" x14ac:dyDescent="0.35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21" customHeight="1" x14ac:dyDescent="0.35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21" customHeight="1" x14ac:dyDescent="0.35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21" customHeight="1" x14ac:dyDescent="0.3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21" customHeight="1" x14ac:dyDescent="0.35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21" customHeight="1" x14ac:dyDescent="0.35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21" customHeight="1" x14ac:dyDescent="0.35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21" customHeight="1" x14ac:dyDescent="0.35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21" customHeight="1" x14ac:dyDescent="0.35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21" customHeight="1" x14ac:dyDescent="0.35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21" customHeight="1" x14ac:dyDescent="0.35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21" customHeight="1" x14ac:dyDescent="0.35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21" customHeight="1" x14ac:dyDescent="0.35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21" customHeight="1" x14ac:dyDescent="0.3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21" customHeight="1" x14ac:dyDescent="0.35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21" customHeight="1" x14ac:dyDescent="0.35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21" customHeight="1" x14ac:dyDescent="0.35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21" customHeight="1" x14ac:dyDescent="0.35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21" customHeight="1" x14ac:dyDescent="0.35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21" customHeight="1" x14ac:dyDescent="0.35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21" customHeight="1" x14ac:dyDescent="0.35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21" customHeight="1" x14ac:dyDescent="0.35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21" customHeight="1" x14ac:dyDescent="0.35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21" customHeight="1" x14ac:dyDescent="0.3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21" customHeight="1" x14ac:dyDescent="0.35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21" customHeight="1" x14ac:dyDescent="0.35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21" customHeight="1" x14ac:dyDescent="0.35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21" customHeight="1" x14ac:dyDescent="0.35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21" customHeight="1" x14ac:dyDescent="0.35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21" customHeight="1" x14ac:dyDescent="0.35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21" customHeight="1" x14ac:dyDescent="0.35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21" customHeight="1" x14ac:dyDescent="0.35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21" customHeight="1" x14ac:dyDescent="0.35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21" customHeight="1" x14ac:dyDescent="0.3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21" customHeight="1" x14ac:dyDescent="0.35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21" customHeight="1" x14ac:dyDescent="0.35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21" customHeight="1" x14ac:dyDescent="0.35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21" customHeight="1" x14ac:dyDescent="0.35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21" customHeight="1" x14ac:dyDescent="0.35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21" customHeight="1" x14ac:dyDescent="0.35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21" customHeight="1" x14ac:dyDescent="0.35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21" customHeight="1" x14ac:dyDescent="0.35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21" customHeight="1" x14ac:dyDescent="0.35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21" customHeight="1" x14ac:dyDescent="0.35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21" customHeight="1" x14ac:dyDescent="0.35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21" customHeight="1" x14ac:dyDescent="0.35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21" customHeight="1" x14ac:dyDescent="0.35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21" customHeight="1" x14ac:dyDescent="0.35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9269EC84-DF31-1A4B-A990-FD99E0DF6A37}">
          <x14:formula1>
            <xm:f>Lists!$F$2:$F$10</xm:f>
          </x14:formula1>
          <xm:sqref>B28 B23 B83 B38 B43 B53 B58 B68 B73 B88</xm:sqref>
        </x14:dataValidation>
        <x14:dataValidation type="list" allowBlank="1" showInputMessage="1" showErrorMessage="1" xr:uid="{F48AC468-AC67-414F-A31D-152D1C1A14B8}">
          <x14:formula1>
            <xm:f>Lists!$J$2:$J$4</xm:f>
          </x14:formula1>
          <xm:sqref>B12</xm:sqref>
        </x14:dataValidation>
        <x14:dataValidation type="list" allowBlank="1" showInputMessage="1" showErrorMessage="1" xr:uid="{88820E64-3962-FE4A-91C9-191EA451FB88}">
          <x14:formula1>
            <xm:f>Lists!$G$2:$G$5</xm:f>
          </x14:formula1>
          <xm:sqref>B37 B72 B52 B42 B22 B27 B67 B57 B82 B87</xm:sqref>
        </x14:dataValidation>
        <x14:dataValidation type="list" allowBlank="1" showErrorMessage="1" xr:uid="{FFB11884-705E-4C4B-9963-11B4FBF86EFD}">
          <x14:formula1>
            <xm:f>Lists!$A$2:$A$4</xm:f>
          </x14:formula1>
          <xm:sqref>B5</xm:sqref>
        </x14:dataValidation>
        <x14:dataValidation type="list" allowBlank="1" showErrorMessage="1" xr:uid="{DF09771A-B102-434A-B054-1EC88ABEFBD1}">
          <x14:formula1>
            <xm:f>Lists!$K$2:$K$5</xm:f>
          </x14:formula1>
          <xm:sqref>B13</xm:sqref>
        </x14:dataValidation>
        <x14:dataValidation type="list" allowBlank="1" showErrorMessage="1" xr:uid="{C9F0535F-A7D5-2E43-AEC6-3158726CF39B}">
          <x14:formula1>
            <xm:f>Lists!$I$2:$I$4</xm:f>
          </x14:formula1>
          <xm:sqref>B10</xm:sqref>
        </x14:dataValidation>
        <x14:dataValidation type="list" allowBlank="1" showInputMessage="1" showErrorMessage="1" xr:uid="{D2FC9DD6-0181-8F44-B5D6-606E4A052963}">
          <x14:formula1>
            <xm:f>Lists!$E$2:$E$6</xm:f>
          </x14:formula1>
          <xm:sqref>B24 B29 B39 B74 B50 B54 B44 B20 B65 B69 B59 B35 B80 B84 B89</xm:sqref>
        </x14:dataValidation>
        <x14:dataValidation type="list" allowBlank="1" showErrorMessage="1" xr:uid="{8B68413C-BA2E-3E4F-BCCD-63E54D16131E}">
          <x14:formula1>
            <xm:f>Lists!$M$2:$M$3</xm:f>
          </x14:formula1>
          <xm:sqref>B7</xm:sqref>
        </x14:dataValidation>
        <x14:dataValidation type="list" allowBlank="1" showInputMessage="1" showErrorMessage="1" xr:uid="{4589180C-9127-844B-B3AB-26B52318E969}">
          <x14:formula1>
            <xm:f>Lists!$G$3:$G$5</xm:f>
          </x14:formula1>
          <xm:sqref>B37 B52 B67 B82</xm:sqref>
        </x14:dataValidation>
        <x14:dataValidation type="list" allowBlank="1" showInputMessage="1" showErrorMessage="1" xr:uid="{8F92160A-7435-3B42-84F3-7B849CE421F0}">
          <x14:formula1>
            <xm:f>Lists!$H$2:$H$7</xm:f>
          </x14:formula1>
          <xm:sqref>B32 B17 B47 B62 B77</xm:sqref>
        </x14:dataValidation>
        <x14:dataValidation type="list" allowBlank="1" showInputMessage="1" showErrorMessage="1" xr:uid="{E36366AC-D6BD-7D4B-94C1-F87AEC17F439}">
          <x14:formula1>
            <xm:f>Lists!$B$2:$B$28</xm:f>
          </x14:formula1>
          <xm:sqref>B48 B33 B18 B78 B63</xm:sqref>
        </x14:dataValidation>
        <x14:dataValidation type="list" allowBlank="1" showInputMessage="1" showErrorMessage="1" xr:uid="{F9DEF641-EE3D-B047-8D16-CAC81DB4BCBD}">
          <x14:formula1>
            <xm:f>Lists!$B$2:$B$17</xm:f>
          </x14:formula1>
          <xm:sqref>B48</xm:sqref>
        </x14:dataValidation>
        <x14:dataValidation type="list" allowBlank="1" showErrorMessage="1" xr:uid="{970994F8-0C5A-954C-8A5B-082DB9E55E96}">
          <x14:formula1>
            <xm:f>Lists!$B$2:$B$28</xm:f>
          </x14:formula1>
          <xm:sqref>B33 B78 B48 B63 B18</xm:sqref>
        </x14:dataValidation>
        <x14:dataValidation type="list" allowBlank="1" showInputMessage="1" showErrorMessage="1" xr:uid="{C377399E-4DEA-7E44-B16E-7301589BBC04}">
          <x14:formula1>
            <xm:f>Lists!$B$3:$B$28</xm:f>
          </x14:formula1>
          <xm:sqref>B33</xm:sqref>
        </x14:dataValidation>
        <x14:dataValidation type="list" allowBlank="1" showInputMessage="1" showErrorMessage="1" xr:uid="{209ABDC6-7A4F-1043-BD31-F5067EDD9592}">
          <x14:formula1>
            <xm:f>Lists!$D$2:$D$29</xm:f>
          </x14:formula1>
          <xm:sqref>B19 B64 B49 B34 B79</xm:sqref>
        </x14:dataValidation>
        <x14:dataValidation type="list" allowBlank="1" showErrorMessage="1" xr:uid="{4DE4111E-DA5E-784E-9D6F-05103F7D2493}">
          <x14:formula1>
            <xm:f>Lists!$L$2:$L$21</xm:f>
          </x14:formula1>
          <xm:sqref>B14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zoomScale="50" zoomScaleNormal="50" workbookViewId="0">
      <selection activeCell="D10" sqref="D10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0.54296875" customWidth="1"/>
  </cols>
  <sheetData>
    <row r="1" spans="1:26" ht="60.75" customHeight="1" x14ac:dyDescent="0.25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8" t="s">
        <v>44</v>
      </c>
      <c r="B2" s="36" t="s">
        <v>201</v>
      </c>
      <c r="C2" s="37" t="s">
        <v>202</v>
      </c>
      <c r="D2" s="36" t="s">
        <v>203</v>
      </c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8" t="s">
        <v>45</v>
      </c>
      <c r="B3" s="37" t="s">
        <v>204</v>
      </c>
      <c r="C3" s="36" t="s">
        <v>205</v>
      </c>
      <c r="D3" s="37" t="s">
        <v>206</v>
      </c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8" t="s">
        <v>46</v>
      </c>
      <c r="B4" s="36" t="s">
        <v>207</v>
      </c>
      <c r="C4" s="37" t="s">
        <v>208</v>
      </c>
      <c r="D4" s="36" t="s">
        <v>209</v>
      </c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8" t="s">
        <v>47</v>
      </c>
      <c r="B5" s="37" t="s">
        <v>210</v>
      </c>
      <c r="C5" s="36" t="s">
        <v>211</v>
      </c>
      <c r="D5" s="37" t="s">
        <v>212</v>
      </c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8" t="s">
        <v>48</v>
      </c>
      <c r="B6" s="36" t="s">
        <v>213</v>
      </c>
      <c r="C6" s="37" t="s">
        <v>214</v>
      </c>
      <c r="D6" s="36" t="s">
        <v>215</v>
      </c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8" t="s">
        <v>49</v>
      </c>
      <c r="B7" s="37" t="s">
        <v>216</v>
      </c>
      <c r="C7" s="36" t="s">
        <v>217</v>
      </c>
      <c r="D7" s="37" t="s">
        <v>218</v>
      </c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8" t="s">
        <v>50</v>
      </c>
      <c r="B8" s="36" t="s">
        <v>219</v>
      </c>
      <c r="C8" s="37" t="s">
        <v>220</v>
      </c>
      <c r="D8" s="36" t="s">
        <v>221</v>
      </c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8" t="s">
        <v>51</v>
      </c>
      <c r="B9" s="37" t="s">
        <v>222</v>
      </c>
      <c r="C9" s="36" t="s">
        <v>223</v>
      </c>
      <c r="D9" s="75" t="s">
        <v>224</v>
      </c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  <row r="1001" spans="1:1" ht="15.75" customHeight="1" x14ac:dyDescent="0.25">
      <c r="A1001" s="3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B06C1-B1DE-1F48-8C36-F2325BD58E58}">
  <dimension ref="A1:Z1001"/>
  <sheetViews>
    <sheetView zoomScale="60" zoomScaleNormal="60" workbookViewId="0">
      <selection activeCell="D5" sqref="D5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0.54296875" customWidth="1"/>
  </cols>
  <sheetData>
    <row r="1" spans="1:26" ht="60.75" customHeight="1" x14ac:dyDescent="0.25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8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8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8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8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8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8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8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8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  <row r="1001" spans="1:1" ht="15.75" customHeight="1" x14ac:dyDescent="0.25">
      <c r="A1001" s="3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60" zoomScaleNormal="60" workbookViewId="0">
      <selection activeCell="C6" sqref="C6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1493-CE59-7A41-A79B-3D8DDA311E40}">
  <dimension ref="A1:Z1000"/>
  <sheetViews>
    <sheetView zoomScale="60" zoomScaleNormal="60" workbookViewId="0">
      <selection activeCell="B4" sqref="B4:G4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53333-2C9B-D040-98E5-599589B7C6AB}">
  <dimension ref="A1:Z1000"/>
  <sheetViews>
    <sheetView zoomScale="50" zoomScaleNormal="50" workbookViewId="0">
      <selection activeCell="D10" sqref="D10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 t="s">
        <v>225</v>
      </c>
      <c r="C2" s="37" t="s">
        <v>226</v>
      </c>
      <c r="D2" s="36" t="s">
        <v>227</v>
      </c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 t="s">
        <v>228</v>
      </c>
      <c r="C3" s="36" t="s">
        <v>229</v>
      </c>
      <c r="D3" s="37" t="s">
        <v>230</v>
      </c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 t="s">
        <v>231</v>
      </c>
      <c r="C4" s="37" t="s">
        <v>232</v>
      </c>
      <c r="D4" s="36" t="s">
        <v>233</v>
      </c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 t="s">
        <v>234</v>
      </c>
      <c r="C5" s="36" t="s">
        <v>235</v>
      </c>
      <c r="D5" s="37" t="s">
        <v>236</v>
      </c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 t="s">
        <v>237</v>
      </c>
      <c r="C6" s="37" t="s">
        <v>238</v>
      </c>
      <c r="D6" s="36" t="s">
        <v>239</v>
      </c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 t="s">
        <v>240</v>
      </c>
      <c r="C7" s="36" t="s">
        <v>241</v>
      </c>
      <c r="D7" s="37" t="s">
        <v>242</v>
      </c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 t="s">
        <v>243</v>
      </c>
      <c r="C8" s="37" t="s">
        <v>244</v>
      </c>
      <c r="D8" s="36" t="s">
        <v>245</v>
      </c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 t="s">
        <v>246</v>
      </c>
      <c r="C9" s="36" t="s">
        <v>247</v>
      </c>
      <c r="D9" s="37" t="s">
        <v>248</v>
      </c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110" zoomScaleNormal="70" workbookViewId="0">
      <pane ySplit="3" topLeftCell="A21" activePane="bottomLeft" state="frozen"/>
      <selection pane="bottomLeft" activeCell="G7" sqref="G7"/>
    </sheetView>
  </sheetViews>
  <sheetFormatPr defaultColWidth="11.453125" defaultRowHeight="15" customHeight="1" x14ac:dyDescent="0.25"/>
  <cols>
    <col min="1" max="1" width="38" customWidth="1"/>
    <col min="2" max="26" width="10.54296875" customWidth="1"/>
  </cols>
  <sheetData>
    <row r="1" spans="1:19" ht="45.75" customHeight="1" x14ac:dyDescent="0.25">
      <c r="A1" s="83" t="s">
        <v>4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5"/>
      <c r="R1" s="2"/>
      <c r="S1" s="2"/>
    </row>
    <row r="2" spans="1:19" ht="31.5" customHeight="1" x14ac:dyDescent="0.25">
      <c r="A2" s="89" t="s">
        <v>5</v>
      </c>
      <c r="B2" s="89"/>
      <c r="C2" s="89"/>
      <c r="D2" s="89"/>
      <c r="E2" s="89"/>
      <c r="F2" s="89"/>
      <c r="G2" s="89"/>
      <c r="H2" s="89"/>
      <c r="I2" s="89"/>
      <c r="L2" s="2"/>
      <c r="M2" s="2"/>
      <c r="N2" s="2"/>
      <c r="O2" s="2"/>
      <c r="P2" s="2"/>
      <c r="Q2" s="2"/>
      <c r="R2" s="2"/>
      <c r="S2" s="2"/>
    </row>
    <row r="3" spans="1:19" ht="27" customHeight="1" x14ac:dyDescent="0.25">
      <c r="A3" s="90" t="s">
        <v>6</v>
      </c>
      <c r="B3" s="90"/>
      <c r="C3" s="90"/>
      <c r="D3" s="90"/>
      <c r="E3" s="90"/>
      <c r="F3" s="90"/>
      <c r="G3" s="90"/>
      <c r="H3" s="90"/>
      <c r="I3" s="90"/>
      <c r="L3" s="3"/>
      <c r="M3" s="3"/>
      <c r="N3" s="3"/>
      <c r="O3" s="3"/>
      <c r="P3" s="3"/>
      <c r="Q3" s="3"/>
      <c r="R3" s="4"/>
      <c r="S3" s="4"/>
    </row>
    <row r="4" spans="1:19" ht="21.75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31.5" customHeight="1" x14ac:dyDescent="0.25">
      <c r="A5" s="5" t="s">
        <v>7</v>
      </c>
      <c r="B5" s="6">
        <v>1</v>
      </c>
      <c r="C5" s="7" t="s">
        <v>8</v>
      </c>
      <c r="E5" s="8"/>
      <c r="F5" s="8"/>
      <c r="G5" s="8"/>
      <c r="H5" s="8"/>
      <c r="I5" s="8"/>
      <c r="J5" s="8"/>
      <c r="K5" s="8"/>
      <c r="L5" s="8"/>
    </row>
    <row r="6" spans="1:19" ht="22.5" customHeight="1" x14ac:dyDescent="0.25">
      <c r="A6" s="9" t="s">
        <v>9</v>
      </c>
      <c r="B6" s="10">
        <v>16.5</v>
      </c>
      <c r="C6" s="79" t="s">
        <v>10</v>
      </c>
      <c r="D6" s="80"/>
      <c r="E6" s="80"/>
      <c r="F6" s="8"/>
      <c r="G6" s="8"/>
      <c r="H6" s="8"/>
      <c r="I6" s="8"/>
      <c r="J6" s="8"/>
      <c r="K6" s="8"/>
      <c r="L6" s="8"/>
    </row>
    <row r="7" spans="1:19" ht="22.5" customHeight="1" x14ac:dyDescent="0.25">
      <c r="A7" s="9" t="s">
        <v>11</v>
      </c>
      <c r="B7" s="10">
        <v>5.5</v>
      </c>
      <c r="C7" s="80"/>
      <c r="D7" s="80"/>
      <c r="E7" s="80"/>
      <c r="F7" s="8"/>
      <c r="G7" s="8"/>
      <c r="H7" s="8"/>
      <c r="I7" s="8"/>
      <c r="J7" s="8"/>
      <c r="K7" s="8"/>
      <c r="L7" s="8"/>
    </row>
    <row r="8" spans="1:19" ht="22.5" customHeight="1" x14ac:dyDescent="0.25">
      <c r="A8" s="9" t="s">
        <v>12</v>
      </c>
      <c r="B8" s="10">
        <f>SUM(B6:B7)</f>
        <v>22</v>
      </c>
      <c r="C8" s="80"/>
      <c r="D8" s="80"/>
      <c r="E8" s="80"/>
      <c r="F8" s="8"/>
      <c r="G8" s="8"/>
      <c r="H8" s="8"/>
      <c r="I8" s="8"/>
      <c r="J8" s="8"/>
      <c r="K8" s="8"/>
      <c r="L8" s="8"/>
    </row>
    <row r="9" spans="1:19" ht="22.5" customHeight="1" x14ac:dyDescent="0.25">
      <c r="A9" s="9" t="s">
        <v>13</v>
      </c>
      <c r="B9" s="10">
        <v>20</v>
      </c>
      <c r="C9" s="80"/>
      <c r="D9" s="80"/>
      <c r="E9" s="80"/>
      <c r="F9" s="8"/>
      <c r="G9" s="8"/>
      <c r="H9" s="8"/>
      <c r="I9" s="8"/>
      <c r="J9" s="8"/>
      <c r="K9" s="8"/>
      <c r="L9" s="8"/>
    </row>
    <row r="10" spans="1:19" ht="30" customHeight="1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9" ht="27.75" customHeight="1" x14ac:dyDescent="0.25">
      <c r="A11" s="86" t="s">
        <v>14</v>
      </c>
      <c r="B11" s="84"/>
      <c r="C11" s="84"/>
      <c r="D11" s="85"/>
      <c r="E11" s="12"/>
      <c r="F11" s="8"/>
      <c r="G11" s="8"/>
      <c r="H11" s="8"/>
      <c r="I11" s="8"/>
      <c r="J11" s="8"/>
      <c r="K11" s="8"/>
      <c r="L11" s="8"/>
    </row>
    <row r="12" spans="1:19" ht="15.75" customHeight="1" x14ac:dyDescent="0.25">
      <c r="A12" s="13" t="s">
        <v>15</v>
      </c>
      <c r="B12" s="14" t="s">
        <v>16</v>
      </c>
      <c r="C12" s="14" t="s">
        <v>17</v>
      </c>
      <c r="D12" s="14" t="s">
        <v>18</v>
      </c>
      <c r="E12" s="8"/>
    </row>
    <row r="13" spans="1:19" ht="15.75" customHeight="1" x14ac:dyDescent="0.35">
      <c r="A13" s="15" t="s">
        <v>19</v>
      </c>
      <c r="B13" s="16">
        <v>50</v>
      </c>
      <c r="C13" s="16">
        <v>60</v>
      </c>
      <c r="D13" s="16">
        <v>1</v>
      </c>
      <c r="E13" s="8"/>
    </row>
    <row r="14" spans="1:19" ht="15.75" customHeight="1" x14ac:dyDescent="0.25">
      <c r="A14" s="15" t="s">
        <v>20</v>
      </c>
      <c r="B14" s="17">
        <v>95</v>
      </c>
      <c r="C14" s="17">
        <v>10</v>
      </c>
      <c r="D14" s="17">
        <v>1</v>
      </c>
    </row>
    <row r="15" spans="1:19" ht="15.75" customHeight="1" x14ac:dyDescent="0.25">
      <c r="A15" s="15" t="s">
        <v>21</v>
      </c>
      <c r="B15" s="17">
        <v>94</v>
      </c>
      <c r="C15" s="17">
        <v>0.5</v>
      </c>
      <c r="D15" s="87">
        <v>40</v>
      </c>
    </row>
    <row r="16" spans="1:19" ht="15.75" customHeight="1" x14ac:dyDescent="0.25">
      <c r="A16" s="15" t="s">
        <v>22</v>
      </c>
      <c r="B16" s="17">
        <v>55</v>
      </c>
      <c r="C16" s="17">
        <v>1</v>
      </c>
      <c r="D16" s="88"/>
    </row>
    <row r="17" spans="1:26" ht="15.75" customHeight="1" x14ac:dyDescent="0.25">
      <c r="A17" s="15" t="s">
        <v>23</v>
      </c>
      <c r="B17" s="17">
        <v>98</v>
      </c>
      <c r="C17" s="17">
        <v>10</v>
      </c>
      <c r="D17" s="17">
        <v>1</v>
      </c>
    </row>
    <row r="18" spans="1:26" ht="15.75" customHeight="1" x14ac:dyDescent="0.25">
      <c r="A18" s="18"/>
      <c r="B18" s="12"/>
      <c r="C18" s="12"/>
      <c r="D18" s="12"/>
    </row>
    <row r="19" spans="1:26" ht="27" customHeight="1" x14ac:dyDescent="0.25">
      <c r="A19" s="76" t="s">
        <v>24</v>
      </c>
      <c r="B19" s="77"/>
      <c r="C19" s="77"/>
      <c r="D19" s="78"/>
    </row>
    <row r="20" spans="1:26" ht="15.75" customHeight="1" x14ac:dyDescent="0.35">
      <c r="A20" s="19" t="s">
        <v>25</v>
      </c>
      <c r="B20" s="17" t="s">
        <v>26</v>
      </c>
      <c r="C20" s="20"/>
      <c r="D20" s="20"/>
    </row>
    <row r="21" spans="1:26" ht="15.75" customHeight="1" x14ac:dyDescent="0.35">
      <c r="A21" s="19" t="s">
        <v>27</v>
      </c>
      <c r="B21" s="17" t="s">
        <v>28</v>
      </c>
      <c r="C21" s="20"/>
      <c r="D21" s="20"/>
    </row>
    <row r="22" spans="1:26" ht="15.75" customHeight="1" x14ac:dyDescent="0.35">
      <c r="A22" s="19" t="s">
        <v>29</v>
      </c>
      <c r="B22" s="17" t="s">
        <v>30</v>
      </c>
      <c r="C22" s="20"/>
      <c r="D22" s="20"/>
    </row>
    <row r="23" spans="1:26" ht="51" customHeight="1" x14ac:dyDescent="0.25"/>
    <row r="24" spans="1:26" ht="31.5" customHeight="1" x14ac:dyDescent="0.25">
      <c r="A24" s="21" t="s">
        <v>31</v>
      </c>
      <c r="B24" s="22">
        <f>COUNTIF('Sample IDs'!B2:M9,"&lt;&gt;"&amp;"")</f>
        <v>24</v>
      </c>
      <c r="C24" s="79" t="s">
        <v>32</v>
      </c>
      <c r="D24" s="80"/>
      <c r="E24" s="80"/>
      <c r="F24" s="80"/>
      <c r="G24" s="80"/>
      <c r="H24" s="80"/>
      <c r="I24" s="80"/>
      <c r="J24" s="80"/>
      <c r="K24" s="80"/>
      <c r="L24" s="80"/>
    </row>
    <row r="25" spans="1:26" ht="30" customHeight="1" x14ac:dyDescent="0.25">
      <c r="A25" s="23" t="s">
        <v>33</v>
      </c>
      <c r="B25" s="24">
        <v>1.1000000000000001</v>
      </c>
      <c r="C25" s="1" t="s">
        <v>34</v>
      </c>
      <c r="D25" s="11"/>
      <c r="E25" s="11"/>
      <c r="F25" s="11"/>
      <c r="G25" s="11"/>
      <c r="H25" s="11"/>
      <c r="I25" s="11"/>
      <c r="J25" s="11"/>
      <c r="K25" s="11"/>
      <c r="L25" s="11"/>
    </row>
    <row r="26" spans="1:26" ht="21" customHeight="1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26" ht="27" customHeight="1" x14ac:dyDescent="0.25">
      <c r="A27" s="81" t="s">
        <v>35</v>
      </c>
      <c r="B27" s="82"/>
      <c r="C27" s="25"/>
      <c r="D27" s="25"/>
      <c r="E27" s="12"/>
      <c r="F27" s="12"/>
      <c r="G27" s="26"/>
      <c r="H27" s="26"/>
      <c r="I27" s="26"/>
      <c r="J27" s="26"/>
      <c r="K27" s="26"/>
      <c r="L27" s="12"/>
      <c r="M27" s="26"/>
      <c r="T27" s="26"/>
      <c r="U27" s="26"/>
      <c r="V27" s="26"/>
      <c r="W27" s="26"/>
      <c r="X27" s="26"/>
      <c r="Y27" s="26"/>
      <c r="Z27" s="26"/>
    </row>
    <row r="28" spans="1:26" ht="15.75" customHeight="1" x14ac:dyDescent="0.35">
      <c r="A28" s="27" t="s">
        <v>36</v>
      </c>
      <c r="B28" s="28">
        <f>ROUNDUP(B33-B29-B30-B31-($B$5*B32),0)</f>
        <v>174</v>
      </c>
      <c r="C28" s="29"/>
      <c r="D28" s="29"/>
      <c r="E28" s="8"/>
      <c r="F28" s="8"/>
      <c r="L28" s="8"/>
    </row>
    <row r="29" spans="1:26" ht="15.75" customHeight="1" x14ac:dyDescent="0.35">
      <c r="A29" s="27" t="s">
        <v>37</v>
      </c>
      <c r="B29" s="28">
        <f>ROUNDUP(5.5*($B$24*B25),0)</f>
        <v>146</v>
      </c>
      <c r="C29" s="30" t="s">
        <v>38</v>
      </c>
      <c r="D29" s="29"/>
      <c r="E29" s="8"/>
      <c r="F29" s="8"/>
      <c r="L29" s="8"/>
    </row>
    <row r="30" spans="1:26" ht="15.75" customHeight="1" x14ac:dyDescent="0.35">
      <c r="A30" s="27" t="s">
        <v>39</v>
      </c>
      <c r="B30" s="28">
        <f>ROUNDUP(2.2*($B$24*B25),1)</f>
        <v>58.1</v>
      </c>
      <c r="C30" s="30" t="s">
        <v>38</v>
      </c>
      <c r="D30" s="29"/>
      <c r="E30" s="8"/>
      <c r="F30" s="8"/>
      <c r="L30" s="8"/>
    </row>
    <row r="31" spans="1:26" ht="15.75" customHeight="1" x14ac:dyDescent="0.35">
      <c r="A31" s="27" t="s">
        <v>40</v>
      </c>
      <c r="B31" s="28">
        <f>ROUNDUP(1.1*$B$24*B25,1)</f>
        <v>29.1</v>
      </c>
      <c r="C31" s="30" t="s">
        <v>38</v>
      </c>
      <c r="D31" s="29"/>
      <c r="E31" s="8"/>
      <c r="F31" s="8"/>
      <c r="L31" s="8"/>
    </row>
    <row r="32" spans="1:26" ht="15.75" customHeight="1" x14ac:dyDescent="0.35">
      <c r="A32" s="27" t="s">
        <v>41</v>
      </c>
      <c r="B32" s="28">
        <f>ROUNDUP(1.1*$B$24*B25,1)</f>
        <v>29.1</v>
      </c>
      <c r="C32" s="30" t="s">
        <v>38</v>
      </c>
      <c r="D32" s="29"/>
      <c r="E32" s="8"/>
      <c r="F32" s="8"/>
      <c r="L32" s="8"/>
    </row>
    <row r="33" spans="1:12" ht="15.75" customHeight="1" x14ac:dyDescent="0.35">
      <c r="A33" s="31" t="s">
        <v>42</v>
      </c>
      <c r="B33" s="32">
        <f>ROUNDUP(B25*$B$24*16.5,0)</f>
        <v>436</v>
      </c>
      <c r="C33" s="30" t="s">
        <v>43</v>
      </c>
      <c r="D33" s="33"/>
      <c r="E33" s="34"/>
      <c r="F33" s="8"/>
      <c r="G33" s="8"/>
      <c r="H33" s="8"/>
      <c r="I33" s="8"/>
      <c r="J33" s="8"/>
      <c r="K33" s="8"/>
      <c r="L33" s="8"/>
    </row>
    <row r="34" spans="1:12" ht="15.75" customHeight="1" x14ac:dyDescent="0.25"/>
    <row r="35" spans="1:12" ht="15.75" customHeight="1" x14ac:dyDescent="0.25"/>
    <row r="36" spans="1:12" ht="15.75" customHeight="1" x14ac:dyDescent="0.25"/>
    <row r="37" spans="1:12" ht="15.75" customHeight="1" x14ac:dyDescent="0.25"/>
    <row r="38" spans="1:12" ht="15.75" customHeight="1" x14ac:dyDescent="0.25"/>
    <row r="39" spans="1:12" ht="15.75" customHeight="1" x14ac:dyDescent="0.25"/>
    <row r="40" spans="1:12" ht="15.75" customHeight="1" x14ac:dyDescent="0.25"/>
    <row r="41" spans="1:12" ht="15.75" customHeight="1" x14ac:dyDescent="0.25"/>
    <row r="42" spans="1:12" ht="15.75" customHeight="1" x14ac:dyDescent="0.25"/>
    <row r="43" spans="1:12" ht="15.75" customHeight="1" x14ac:dyDescent="0.25"/>
    <row r="44" spans="1:12" ht="15.75" customHeight="1" x14ac:dyDescent="0.25"/>
    <row r="45" spans="1:12" ht="15.75" customHeight="1" x14ac:dyDescent="0.25"/>
    <row r="46" spans="1:12" ht="15.75" customHeight="1" x14ac:dyDescent="0.25"/>
    <row r="47" spans="1:12" ht="15.75" customHeight="1" x14ac:dyDescent="0.25"/>
    <row r="48" spans="1:1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9">
    <mergeCell ref="A19:D19"/>
    <mergeCell ref="C24:L24"/>
    <mergeCell ref="A27:B27"/>
    <mergeCell ref="A1:Q1"/>
    <mergeCell ref="C6:E9"/>
    <mergeCell ref="A11:D11"/>
    <mergeCell ref="D15:D16"/>
    <mergeCell ref="A2:I2"/>
    <mergeCell ref="A3:I3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topLeftCell="C1" workbookViewId="0">
      <selection activeCell="D2" sqref="D2:D29"/>
    </sheetView>
  </sheetViews>
  <sheetFormatPr defaultColWidth="11.453125" defaultRowHeight="15" customHeight="1" x14ac:dyDescent="0.25"/>
  <cols>
    <col min="1" max="1" width="13" customWidth="1"/>
    <col min="2" max="2" width="42.1796875" bestFit="1" customWidth="1"/>
    <col min="3" max="3" width="25.54296875" customWidth="1"/>
    <col min="4" max="4" width="17.1796875" customWidth="1"/>
    <col min="5" max="5" width="21.26953125" customWidth="1"/>
    <col min="6" max="6" width="17.453125" customWidth="1"/>
    <col min="7" max="7" width="19.54296875" customWidth="1"/>
    <col min="8" max="8" width="13.453125" customWidth="1"/>
    <col min="9" max="9" width="44.7265625" customWidth="1"/>
    <col min="10" max="10" width="18.453125" customWidth="1"/>
    <col min="11" max="11" width="21.54296875" customWidth="1"/>
    <col min="12" max="12" width="86.453125" bestFit="1" customWidth="1"/>
    <col min="13" max="13" width="20.1796875" customWidth="1"/>
    <col min="14" max="14" width="12.7265625" customWidth="1"/>
    <col min="15" max="29" width="10.54296875" customWidth="1"/>
  </cols>
  <sheetData>
    <row r="1" spans="1:14" ht="15.75" customHeight="1" x14ac:dyDescent="0.3">
      <c r="A1" s="70" t="s">
        <v>52</v>
      </c>
      <c r="B1" s="71" t="s">
        <v>53</v>
      </c>
      <c r="C1" s="71" t="s">
        <v>101</v>
      </c>
      <c r="D1" s="70" t="s">
        <v>169</v>
      </c>
      <c r="E1" s="71" t="s">
        <v>172</v>
      </c>
      <c r="F1" s="70" t="s">
        <v>91</v>
      </c>
      <c r="G1" s="71" t="s">
        <v>80</v>
      </c>
      <c r="H1" s="70" t="s">
        <v>54</v>
      </c>
      <c r="I1" s="70" t="s">
        <v>82</v>
      </c>
      <c r="J1" s="71" t="s">
        <v>84</v>
      </c>
      <c r="K1" s="70" t="s">
        <v>73</v>
      </c>
      <c r="L1" s="70" t="s">
        <v>55</v>
      </c>
      <c r="M1" s="71" t="s">
        <v>124</v>
      </c>
      <c r="N1" s="71" t="s">
        <v>174</v>
      </c>
    </row>
    <row r="2" spans="1:14" ht="15.75" customHeight="1" x14ac:dyDescent="0.25">
      <c r="A2" s="63" t="s">
        <v>127</v>
      </c>
      <c r="B2" s="63" t="s">
        <v>129</v>
      </c>
      <c r="C2" s="63" t="s">
        <v>129</v>
      </c>
      <c r="D2" s="63" t="s">
        <v>129</v>
      </c>
      <c r="E2" s="63" t="s">
        <v>129</v>
      </c>
      <c r="F2" s="63" t="s">
        <v>129</v>
      </c>
      <c r="G2" s="63" t="s">
        <v>129</v>
      </c>
      <c r="H2" s="63" t="s">
        <v>57</v>
      </c>
      <c r="I2" s="63" t="s">
        <v>65</v>
      </c>
      <c r="J2" s="63" t="s">
        <v>85</v>
      </c>
      <c r="K2" s="63" t="s">
        <v>98</v>
      </c>
      <c r="L2" s="63" t="s">
        <v>68</v>
      </c>
      <c r="M2" s="72" t="s">
        <v>125</v>
      </c>
      <c r="N2" s="63" t="s">
        <v>129</v>
      </c>
    </row>
    <row r="3" spans="1:14" ht="15.75" customHeight="1" x14ac:dyDescent="0.25">
      <c r="A3" s="63" t="s">
        <v>128</v>
      </c>
      <c r="B3" s="63" t="s">
        <v>135</v>
      </c>
      <c r="C3" s="63" t="s">
        <v>94</v>
      </c>
      <c r="D3" s="63" t="s">
        <v>162</v>
      </c>
      <c r="E3" s="63" t="s">
        <v>72</v>
      </c>
      <c r="F3" s="63" t="s">
        <v>60</v>
      </c>
      <c r="G3" s="63" t="s">
        <v>88</v>
      </c>
      <c r="H3" s="63" t="s">
        <v>58</v>
      </c>
      <c r="I3" s="63" t="s">
        <v>66</v>
      </c>
      <c r="J3" s="63" t="s">
        <v>86</v>
      </c>
      <c r="K3" s="63" t="s">
        <v>59</v>
      </c>
      <c r="L3" s="63" t="s">
        <v>163</v>
      </c>
      <c r="M3" s="72" t="s">
        <v>126</v>
      </c>
      <c r="N3" s="63" t="s">
        <v>194</v>
      </c>
    </row>
    <row r="4" spans="1:14" ht="15.75" customHeight="1" x14ac:dyDescent="0.25">
      <c r="A4" s="63" t="s">
        <v>67</v>
      </c>
      <c r="B4" s="73" t="s">
        <v>97</v>
      </c>
      <c r="C4" s="63" t="s">
        <v>166</v>
      </c>
      <c r="D4" s="63" t="s">
        <v>164</v>
      </c>
      <c r="E4" s="63" t="s">
        <v>71</v>
      </c>
      <c r="F4" s="63" t="s">
        <v>92</v>
      </c>
      <c r="G4" s="63" t="s">
        <v>87</v>
      </c>
      <c r="H4" s="63" t="s">
        <v>62</v>
      </c>
      <c r="I4" s="63" t="s">
        <v>67</v>
      </c>
      <c r="J4" s="63" t="s">
        <v>67</v>
      </c>
      <c r="K4" s="63" t="s">
        <v>99</v>
      </c>
      <c r="L4" s="63" t="s">
        <v>191</v>
      </c>
      <c r="M4" s="63"/>
      <c r="N4" s="63" t="s">
        <v>175</v>
      </c>
    </row>
    <row r="5" spans="1:14" ht="15.75" customHeight="1" x14ac:dyDescent="0.25">
      <c r="A5" s="63"/>
      <c r="B5" s="63" t="s">
        <v>60</v>
      </c>
      <c r="C5" s="63" t="s">
        <v>95</v>
      </c>
      <c r="D5" s="63" t="s">
        <v>149</v>
      </c>
      <c r="E5" s="63" t="s">
        <v>77</v>
      </c>
      <c r="F5" s="63" t="s">
        <v>195</v>
      </c>
      <c r="G5" s="63" t="s">
        <v>67</v>
      </c>
      <c r="H5" s="63" t="s">
        <v>63</v>
      </c>
      <c r="I5" s="63"/>
      <c r="J5" s="63"/>
      <c r="K5" s="63" t="s">
        <v>67</v>
      </c>
      <c r="L5" s="63" t="s">
        <v>161</v>
      </c>
      <c r="M5" s="63"/>
      <c r="N5" s="63" t="s">
        <v>176</v>
      </c>
    </row>
    <row r="6" spans="1:14" ht="15.75" customHeight="1" x14ac:dyDescent="0.25">
      <c r="A6" s="63"/>
      <c r="B6" s="63" t="s">
        <v>136</v>
      </c>
      <c r="C6" s="63" t="s">
        <v>67</v>
      </c>
      <c r="D6" s="63" t="s">
        <v>167</v>
      </c>
      <c r="E6" s="63" t="s">
        <v>67</v>
      </c>
      <c r="F6" s="63" t="s">
        <v>93</v>
      </c>
      <c r="G6" s="63"/>
      <c r="H6" s="63" t="s">
        <v>130</v>
      </c>
      <c r="I6" s="63"/>
      <c r="J6" s="63"/>
      <c r="K6" s="63"/>
      <c r="L6" s="63" t="s">
        <v>159</v>
      </c>
      <c r="M6" s="63"/>
      <c r="N6" s="63" t="s">
        <v>177</v>
      </c>
    </row>
    <row r="7" spans="1:14" ht="15.75" customHeight="1" x14ac:dyDescent="0.25">
      <c r="A7" s="63"/>
      <c r="B7" s="73" t="s">
        <v>133</v>
      </c>
      <c r="C7" s="63"/>
      <c r="D7" s="63" t="s">
        <v>48</v>
      </c>
      <c r="E7" s="63"/>
      <c r="F7" s="63" t="s">
        <v>56</v>
      </c>
      <c r="G7" s="63"/>
      <c r="H7" s="63" t="s">
        <v>131</v>
      </c>
      <c r="I7" s="63"/>
      <c r="J7" s="63"/>
      <c r="K7" s="63"/>
      <c r="L7" s="63" t="s">
        <v>165</v>
      </c>
      <c r="M7" s="63"/>
      <c r="N7" s="63" t="s">
        <v>67</v>
      </c>
    </row>
    <row r="8" spans="1:14" ht="15.75" customHeight="1" x14ac:dyDescent="0.25">
      <c r="A8" s="63"/>
      <c r="B8" s="63" t="s">
        <v>142</v>
      </c>
      <c r="C8" s="63"/>
      <c r="D8" s="63" t="s">
        <v>50</v>
      </c>
      <c r="E8" s="63"/>
      <c r="F8" s="63" t="s">
        <v>192</v>
      </c>
      <c r="G8" s="63"/>
      <c r="H8" s="63" t="s">
        <v>61</v>
      </c>
      <c r="I8" s="63"/>
      <c r="J8" s="63"/>
      <c r="K8" s="63"/>
      <c r="L8" s="63" t="s">
        <v>156</v>
      </c>
      <c r="M8" s="63"/>
    </row>
    <row r="9" spans="1:14" ht="15.75" customHeight="1" x14ac:dyDescent="0.25">
      <c r="A9" s="63"/>
      <c r="B9" s="63" t="s">
        <v>194</v>
      </c>
      <c r="C9" s="63"/>
      <c r="D9" s="63" t="s">
        <v>51</v>
      </c>
      <c r="E9" s="63"/>
      <c r="F9" s="63" t="s">
        <v>69</v>
      </c>
      <c r="G9" s="63"/>
      <c r="H9" s="63" t="s">
        <v>64</v>
      </c>
      <c r="I9" s="63"/>
      <c r="J9" s="63"/>
      <c r="K9" s="63"/>
      <c r="L9" s="63" t="s">
        <v>157</v>
      </c>
      <c r="M9" s="63"/>
    </row>
    <row r="10" spans="1:14" ht="15.75" customHeight="1" x14ac:dyDescent="0.25">
      <c r="A10" s="63"/>
      <c r="B10" s="73" t="s">
        <v>140</v>
      </c>
      <c r="C10" s="63"/>
      <c r="D10" s="63" t="s">
        <v>173</v>
      </c>
      <c r="E10" s="63"/>
      <c r="F10" s="63" t="s">
        <v>67</v>
      </c>
      <c r="G10" s="63"/>
      <c r="H10" s="63"/>
      <c r="I10" s="63"/>
      <c r="J10" s="63"/>
      <c r="K10" s="63"/>
      <c r="L10" s="63" t="s">
        <v>193</v>
      </c>
      <c r="M10" s="63"/>
    </row>
    <row r="11" spans="1:14" ht="15.75" customHeight="1" x14ac:dyDescent="0.25">
      <c r="A11" s="63"/>
      <c r="B11" s="73" t="s">
        <v>141</v>
      </c>
      <c r="C11" s="63"/>
      <c r="D11" s="63" t="s">
        <v>196</v>
      </c>
      <c r="E11" s="63"/>
      <c r="F11" s="63"/>
      <c r="G11" s="63"/>
      <c r="H11" s="63"/>
      <c r="I11" s="63"/>
      <c r="J11" s="63"/>
      <c r="K11" s="63"/>
      <c r="L11" s="63" t="s">
        <v>188</v>
      </c>
      <c r="M11" s="63"/>
    </row>
    <row r="12" spans="1:14" ht="15.75" customHeight="1" x14ac:dyDescent="0.25">
      <c r="A12" s="63"/>
      <c r="B12" s="63" t="s">
        <v>170</v>
      </c>
      <c r="C12" s="63"/>
      <c r="D12" s="63" t="s">
        <v>147</v>
      </c>
      <c r="E12" s="63"/>
      <c r="F12" s="63"/>
      <c r="G12" s="63"/>
      <c r="H12" s="63"/>
      <c r="I12" s="63"/>
      <c r="J12" s="63"/>
      <c r="K12" s="63"/>
      <c r="L12" s="63" t="s">
        <v>189</v>
      </c>
      <c r="M12" s="63"/>
    </row>
    <row r="13" spans="1:14" ht="15.75" customHeight="1" x14ac:dyDescent="0.25">
      <c r="A13" s="63"/>
      <c r="B13" s="63" t="s">
        <v>171</v>
      </c>
      <c r="C13" s="63"/>
      <c r="D13" s="63" t="s">
        <v>197</v>
      </c>
      <c r="E13" s="63"/>
      <c r="F13" s="63"/>
      <c r="G13" s="63"/>
      <c r="H13" s="63"/>
      <c r="I13" s="63"/>
      <c r="J13" s="63"/>
      <c r="K13" s="63"/>
      <c r="L13" s="63" t="s">
        <v>158</v>
      </c>
      <c r="M13" s="63"/>
    </row>
    <row r="14" spans="1:14" ht="15.75" customHeight="1" x14ac:dyDescent="0.25">
      <c r="A14" s="63"/>
      <c r="B14" s="63" t="s">
        <v>137</v>
      </c>
      <c r="C14" s="63"/>
      <c r="D14" s="63" t="s">
        <v>198</v>
      </c>
      <c r="E14" s="63"/>
      <c r="F14" s="63"/>
      <c r="G14" s="63"/>
      <c r="H14" s="63"/>
      <c r="I14" s="63"/>
      <c r="J14" s="63"/>
      <c r="K14" s="63"/>
      <c r="L14" s="63" t="s">
        <v>155</v>
      </c>
      <c r="M14" s="63"/>
    </row>
    <row r="15" spans="1:14" ht="15.75" customHeight="1" x14ac:dyDescent="0.25">
      <c r="A15" s="63"/>
      <c r="B15" s="63" t="s">
        <v>178</v>
      </c>
      <c r="C15" s="63"/>
      <c r="D15" s="63" t="s">
        <v>199</v>
      </c>
      <c r="E15" s="63"/>
      <c r="F15" s="63"/>
      <c r="G15" s="63"/>
      <c r="H15" s="63"/>
      <c r="I15" s="63"/>
      <c r="J15" s="63"/>
      <c r="K15" s="63"/>
      <c r="L15" s="63" t="s">
        <v>152</v>
      </c>
      <c r="M15" s="63"/>
    </row>
    <row r="16" spans="1:14" ht="15.75" customHeight="1" x14ac:dyDescent="0.25">
      <c r="A16" s="63"/>
      <c r="B16" s="63" t="s">
        <v>179</v>
      </c>
      <c r="C16" s="63"/>
      <c r="D16" s="63" t="s">
        <v>200</v>
      </c>
      <c r="E16" s="63"/>
      <c r="F16" s="63"/>
      <c r="G16" s="63"/>
      <c r="H16" s="63"/>
      <c r="I16" s="63"/>
      <c r="J16" s="63"/>
      <c r="K16" s="63"/>
      <c r="L16" s="63" t="s">
        <v>151</v>
      </c>
      <c r="M16" s="63"/>
    </row>
    <row r="17" spans="1:13" ht="15.75" customHeight="1" x14ac:dyDescent="0.25">
      <c r="A17" s="63"/>
      <c r="B17" s="63" t="s">
        <v>185</v>
      </c>
      <c r="C17" s="63"/>
      <c r="D17" s="63" t="s">
        <v>187</v>
      </c>
      <c r="E17" s="63"/>
      <c r="F17" s="63"/>
      <c r="G17" s="63"/>
      <c r="H17" s="63"/>
      <c r="I17" s="63"/>
      <c r="J17" s="63"/>
      <c r="K17" s="63"/>
      <c r="L17" s="63" t="s">
        <v>150</v>
      </c>
      <c r="M17" s="63"/>
    </row>
    <row r="18" spans="1:13" ht="15.75" customHeight="1" x14ac:dyDescent="0.25">
      <c r="A18" s="63"/>
      <c r="B18" s="63" t="s">
        <v>186</v>
      </c>
      <c r="C18" s="63"/>
      <c r="D18" s="63" t="s">
        <v>168</v>
      </c>
      <c r="E18" s="63"/>
      <c r="F18" s="63"/>
      <c r="G18" s="63"/>
      <c r="H18" s="63"/>
      <c r="I18" s="63"/>
      <c r="J18" s="63"/>
      <c r="K18" s="63"/>
      <c r="L18" s="63" t="s">
        <v>153</v>
      </c>
      <c r="M18" s="63"/>
    </row>
    <row r="19" spans="1:13" ht="15.75" customHeight="1" x14ac:dyDescent="0.25">
      <c r="A19" s="63"/>
      <c r="B19" s="73" t="s">
        <v>96</v>
      </c>
      <c r="C19" s="63"/>
      <c r="D19" s="63" t="s">
        <v>160</v>
      </c>
      <c r="E19" s="63"/>
      <c r="F19" s="63"/>
      <c r="G19" s="63"/>
      <c r="H19" s="63"/>
      <c r="I19" s="63"/>
      <c r="J19" s="63"/>
      <c r="K19" s="63"/>
      <c r="L19" s="63" t="s">
        <v>154</v>
      </c>
      <c r="M19" s="63"/>
    </row>
    <row r="20" spans="1:13" ht="15.75" customHeight="1" x14ac:dyDescent="0.25">
      <c r="A20" s="63"/>
      <c r="B20" s="63" t="s">
        <v>138</v>
      </c>
      <c r="C20" s="63"/>
      <c r="D20" s="63" t="s">
        <v>108</v>
      </c>
      <c r="E20" s="63"/>
      <c r="F20" s="63"/>
      <c r="G20" s="63"/>
      <c r="H20" s="63"/>
      <c r="I20" s="63"/>
      <c r="J20" s="63"/>
      <c r="K20" s="63"/>
      <c r="L20" s="63" t="s">
        <v>70</v>
      </c>
      <c r="M20" s="63"/>
    </row>
    <row r="21" spans="1:13" ht="15.75" customHeight="1" x14ac:dyDescent="0.25">
      <c r="A21" s="63"/>
      <c r="B21" s="63" t="s">
        <v>139</v>
      </c>
      <c r="C21" s="63"/>
      <c r="D21" s="63" t="s">
        <v>184</v>
      </c>
      <c r="E21" s="63"/>
      <c r="F21" s="63"/>
      <c r="G21" s="63"/>
      <c r="H21" s="63"/>
      <c r="I21" s="63"/>
      <c r="J21" s="63"/>
      <c r="K21" s="63"/>
      <c r="L21" s="63" t="s">
        <v>132</v>
      </c>
      <c r="M21" s="63"/>
    </row>
    <row r="22" spans="1:13" ht="15.75" customHeight="1" x14ac:dyDescent="0.25">
      <c r="A22" s="63"/>
      <c r="B22" s="73" t="s">
        <v>134</v>
      </c>
      <c r="C22" s="63"/>
      <c r="D22" s="63" t="s">
        <v>107</v>
      </c>
      <c r="E22" s="63"/>
      <c r="F22" s="63"/>
      <c r="G22" s="63"/>
      <c r="H22" s="63"/>
      <c r="I22" s="63"/>
      <c r="J22" s="63"/>
      <c r="K22" s="63"/>
      <c r="L22" s="63"/>
      <c r="M22" s="63"/>
    </row>
    <row r="23" spans="1:13" ht="15.75" customHeight="1" x14ac:dyDescent="0.25">
      <c r="A23" s="63"/>
      <c r="B23" s="73" t="s">
        <v>144</v>
      </c>
      <c r="C23" s="63"/>
      <c r="D23" s="63" t="s">
        <v>106</v>
      </c>
      <c r="E23" s="63"/>
      <c r="F23" s="63"/>
      <c r="G23" s="63"/>
      <c r="H23" s="63"/>
      <c r="I23" s="63"/>
      <c r="J23" s="63"/>
      <c r="K23" s="63"/>
      <c r="L23" s="63"/>
      <c r="M23" s="63"/>
    </row>
    <row r="24" spans="1:13" ht="15.75" customHeight="1" x14ac:dyDescent="0.25">
      <c r="A24" s="63"/>
      <c r="B24" s="73" t="s">
        <v>146</v>
      </c>
      <c r="C24" s="63"/>
      <c r="D24" s="63" t="s">
        <v>103</v>
      </c>
      <c r="E24" s="63"/>
      <c r="F24" s="63"/>
      <c r="G24" s="63"/>
      <c r="H24" s="63"/>
      <c r="I24" s="63"/>
      <c r="J24" s="63"/>
      <c r="K24" s="63"/>
      <c r="L24" s="63"/>
      <c r="M24" s="63"/>
    </row>
    <row r="25" spans="1:13" ht="15.75" customHeight="1" x14ac:dyDescent="0.25">
      <c r="A25" s="63"/>
      <c r="B25" s="73" t="s">
        <v>145</v>
      </c>
      <c r="C25" s="63"/>
      <c r="D25" s="63" t="s">
        <v>102</v>
      </c>
      <c r="E25" s="63"/>
      <c r="F25" s="63"/>
      <c r="G25" s="63"/>
      <c r="H25" s="63"/>
      <c r="I25" s="63"/>
      <c r="J25" s="63"/>
      <c r="K25" s="63"/>
      <c r="L25" s="63"/>
      <c r="M25" s="63"/>
    </row>
    <row r="26" spans="1:13" ht="15.75" customHeight="1" x14ac:dyDescent="0.25">
      <c r="B26" s="73" t="s">
        <v>143</v>
      </c>
      <c r="D26" s="63" t="s">
        <v>105</v>
      </c>
    </row>
    <row r="27" spans="1:13" ht="15.75" customHeight="1" x14ac:dyDescent="0.25">
      <c r="B27" s="63" t="s">
        <v>69</v>
      </c>
      <c r="D27" s="63" t="s">
        <v>104</v>
      </c>
    </row>
    <row r="28" spans="1:13" ht="15.75" customHeight="1" x14ac:dyDescent="0.25">
      <c r="B28" s="63" t="s">
        <v>67</v>
      </c>
      <c r="D28" s="63" t="s">
        <v>148</v>
      </c>
    </row>
    <row r="29" spans="1:13" ht="15.75" customHeight="1" x14ac:dyDescent="0.25">
      <c r="D29" s="63" t="s">
        <v>67</v>
      </c>
    </row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sortState xmlns:xlrd2="http://schemas.microsoft.com/office/spreadsheetml/2017/richdata2" ref="L3:L19">
    <sortCondition ref="L3:L19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Sample IDs</vt:lpstr>
      <vt:lpstr>Extraction IDs</vt:lpstr>
      <vt:lpstr>Comments</vt:lpstr>
      <vt:lpstr>Volume Overrides</vt:lpstr>
      <vt:lpstr>Storage Locations</vt:lpstr>
      <vt:lpstr>Run Setup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Driscoll</dc:creator>
  <cp:lastModifiedBy>Josh Lambert</cp:lastModifiedBy>
  <dcterms:created xsi:type="dcterms:W3CDTF">2021-08-03T22:14:55Z</dcterms:created>
  <dcterms:modified xsi:type="dcterms:W3CDTF">2025-02-23T22:11:39Z</dcterms:modified>
</cp:coreProperties>
</file>