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jmlambert\Documents\DATA_PCR\"/>
    </mc:Choice>
  </mc:AlternateContent>
  <xr:revisionPtr revIDLastSave="0" documentId="13_ncr:1_{180A095A-CE06-4AF8-9900-8F111150B7D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<sst xmlns="http://schemas.openxmlformats.org/spreadsheetml/2006/main" count="443" uniqueCount="263">
  <si>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</si>
  <si>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</si>
  <si>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</si>
  <si>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</si>
  <si>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</si>
  <si>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</si>
  <si>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</si>
  <si>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</si>
  <si>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</si>
  <si>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</si>
  <si>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</si>
  <si>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</si>
  <si>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</si>
  <si>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</si>
  <si>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</si>
  <si>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</si>
  <si>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</si>
  <si>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</si>
  <si>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</si>
  <si>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</si>
  <si>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</si>
  <si>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</si>
  <si>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</si>
  <si>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</si>
  <si>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</si>
  <si>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</si>
  <si>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</si>
  <si>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</si>
  <si>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</si>
  <si>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</si>
  <si>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</si>
  <si>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</si>
  <si>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</si>
  <si>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</si>
  <si>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</si>
  <si>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</si>
  <si>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</si>
  <si>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</si>
  <si>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</si>
  <si>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</si>
  <si>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</si>
  <si>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</si>
  <si>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</si>
  <si>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</si>
  <si>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</si>
  <si>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</si>
  <si>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</si>
  <si>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</si>
  <si>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</si>
  <si>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</si>
  <si>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</si>
  <si>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</si>
  <si>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</si>
  <si>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</si>
  <si>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</si>
  <si>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</si>
  <si>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</si>
  <si>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</si>
  <si>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</si>
  <si>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</si>
  <si>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</si>
  <si>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</si>
  <si>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</si>
  <si>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</si>
  <si>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</si>
  <si>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</si>
  <si>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</si>
  <si>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</si>
  <si>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</si>
  <si>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</si>
  <si>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</si>
  <si>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</si>
  <si>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</si>
  <si>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</si>
  <si>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</si>
  <si>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</si>
  <si>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</si>
  <si>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</si>
  <si>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</si>
  <si>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</si>
  <si>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</si>
  <si>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</si>
  <si>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</si>
  <si>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</si>
  <si>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</si>
  <si>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</si>
  <si>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</si>
  <si>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</si>
  <si>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</si>
  <si>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</si>
  <si>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</si>
  <si>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</si>
  <si>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</si>
  <si>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</si>
  <si>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</si>
  <si>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</si>
  <si>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</si>
  <si>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</si>
  <si>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</si>
  <si>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</si>
  <si>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</si>
  <si>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</si>
  <si>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</si>
  <si>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</si>
  <si>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</si>
  <si>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</si>
  <si>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</si>
  <si>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</si>
  <si>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</si>
  <si>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</si>
  <si>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</si>
  <si>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</si>
  <si>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</si>
  <si>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</si>
  <si>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</si>
  <si>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</si>
  <si>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</si>
  <si>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</si>
  <si>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</si>
  <si>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</si>
  <si>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</si>
  <si>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</si>
  <si>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</si>
  <si>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</si>
  <si>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</si>
  <si>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</si>
  <si>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</si>
  <si>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</si>
  <si>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</si>
  <si>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</si>
  <si>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</si>
  <si>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</si>
  <si>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</si>
  <si>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</si>
  <si>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</si>
  <si>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</si>
  <si>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</si>
  <si>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</si>
  <si>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</si>
  <si>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</si>
  <si>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</si>
  <si>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</si>
  <si>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</si>
  <si>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</si>
  <si>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</si>
  <si>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</si>
  <si>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</si>
  <si>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</si>
  <si>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</si>
  <si>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</si>
  <si>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</si>
  <si>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</si>
  <si>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</si>
  <si>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</si>
  <si>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</si>
  <si>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</si>
  <si>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</si>
  <si>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</si>
  <si>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</si>
  <si>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</si>
  <si>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</si>
  <si>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</si>
  <si>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</si>
  <si>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</si>
  <si>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</si>
  <si>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</si>
  <si>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</si>
  <si>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</si>
  <si>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</si>
  <si>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</si>
  <si>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</si>
  <si>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</si>
  <si>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</si>
  <si>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</si>
  <si>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Hosts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</si>
  <si>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</si>
  <si>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</si>
  <si>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</si>
  <si>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</si>
  <si>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</si>
  <si>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</si>
  <si>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</si>
  <si>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</si>
  <si>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</si>
  <si>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</si>
  <si>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</si>
  <si>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</si>
  <si>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</si>
  <si>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</si>
  <si>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</si>
  <si>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2.0.2</t>
  </si>
  <si>
    <t>GT-Digital Flu;SC2;RSV Wastewater Surveillance Panel v1.0 for the Bio-Rad QX600 (GT Molecular 100735)</t>
  </si>
  <si>
    <t>BRSV</t>
  </si>
  <si>
    <t>dPCR Norovirus GI;GII Assay Kit for the Bio-Rad QX200 (GT Molecular 100468)</t>
  </si>
  <si>
    <t>Human</t>
  </si>
  <si>
    <t>Human RNase P</t>
  </si>
  <si>
    <t>M</t>
  </si>
  <si>
    <t>N1</t>
  </si>
  <si>
    <t>N2</t>
  </si>
  <si>
    <t>SC2</t>
  </si>
  <si>
    <t>NEP/NS1</t>
  </si>
  <si>
    <t>A01-1236</t>
  </si>
  <si>
    <t>C01-0891</t>
  </si>
  <si>
    <t>F01-0131</t>
  </si>
  <si>
    <t>T01-0315</t>
  </si>
  <si>
    <t>A01-1237</t>
  </si>
  <si>
    <t>E01-0737</t>
  </si>
  <si>
    <t>A04-0676</t>
  </si>
  <si>
    <t>M03-0509</t>
  </si>
  <si>
    <t>A01-1238</t>
  </si>
  <si>
    <t>E01-0738</t>
  </si>
  <si>
    <t>D01-0590</t>
  </si>
  <si>
    <t>Q01-0610</t>
  </si>
  <si>
    <t>A01-1239</t>
  </si>
  <si>
    <t>E01-0739</t>
  </si>
  <si>
    <t>K01-0535</t>
  </si>
  <si>
    <t>R02-0539</t>
  </si>
  <si>
    <t>C01-0887</t>
  </si>
  <si>
    <t>O01-0322</t>
  </si>
  <si>
    <t>H01-0981</t>
  </si>
  <si>
    <t>C01-0888</t>
  </si>
  <si>
    <t>M04-0409</t>
  </si>
  <si>
    <t>U01-0084</t>
  </si>
  <si>
    <t>C01-0889</t>
  </si>
  <si>
    <t>P01-0174</t>
  </si>
  <si>
    <t>G01-0630</t>
  </si>
  <si>
    <t>C01-0890</t>
  </si>
  <si>
    <t>L01-0627</t>
  </si>
  <si>
    <t>J01-0532</t>
  </si>
  <si>
    <t>NTC</t>
  </si>
  <si>
    <t>NAB 150 B1</t>
  </si>
  <si>
    <t>C1</t>
  </si>
  <si>
    <t>D1</t>
  </si>
  <si>
    <t>E1</t>
  </si>
  <si>
    <t>B2</t>
  </si>
  <si>
    <t>C2</t>
  </si>
  <si>
    <t>D2</t>
  </si>
  <si>
    <t>E2</t>
  </si>
  <si>
    <t>B3</t>
  </si>
  <si>
    <t>C3</t>
  </si>
  <si>
    <t>D3</t>
  </si>
  <si>
    <t>E3</t>
  </si>
  <si>
    <t>B4</t>
  </si>
  <si>
    <t>C4</t>
  </si>
  <si>
    <t>D4</t>
  </si>
  <si>
    <t>E4</t>
  </si>
  <si>
    <t>B5</t>
  </si>
  <si>
    <t>C5</t>
  </si>
  <si>
    <t>D5</t>
  </si>
  <si>
    <t>E5</t>
  </si>
  <si>
    <t>B6</t>
  </si>
  <si>
    <t>C6</t>
  </si>
  <si>
    <t>D6</t>
  </si>
  <si>
    <t>B7</t>
  </si>
  <si>
    <t>C7</t>
  </si>
  <si>
    <t>D7</t>
  </si>
  <si>
    <t>B8</t>
  </si>
  <si>
    <t>C8</t>
  </si>
  <si>
    <t>D8</t>
  </si>
  <si>
    <t>AB90</t>
  </si>
  <si>
    <t>JL</t>
  </si>
  <si>
    <t>NO PC, FLUA CONT</t>
  </si>
  <si>
    <t>E04,F04,G04,H04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</si>
</sst>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  <xf numFmtId="0" fontId="11" fillId="9" borderId="20" xfId="0" applyFont="1" applyFill="1" applyBorder="1" applyAlignment="1">
      <alignment horizontal="center" vertical="center"/>
    </xf>
    <xf numFmtId="0" fontId="11" fillId="8" borderId="2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abSelected="1" zoomScale="89" zoomScaleNormal="70" workbookViewId="0">
      <selection activeCell="B82" sqref="B82:B91"/>
    </sheetView>
  </sheetViews>
  <sheetFormatPr defaultColWidth="11.453125" defaultRowHeight="15" customHeight="1" x14ac:dyDescent="0.35"/>
  <cols>
    <col min="1" max="1" width="51.54296875" style="43" customWidth="1"/>
    <col min="2" max="2" width="113.81640625" style="43" bestFit="1" customWidth="1"/>
    <col min="3" max="3" width="93.81640625" style="43" customWidth="1"/>
    <col min="4" max="26" width="26" style="43" customWidth="1"/>
    <col min="27" max="16384" width="11.453125" style="43"/>
  </cols>
  <sheetData>
    <row r="1" spans="1:26" ht="31.95" customHeight="1" x14ac:dyDescent="0.35">
      <c r="A1" s="39" t="s">
        <v>117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1.95" customHeight="1" thickBot="1" x14ac:dyDescent="0.4">
      <c r="A2" s="44" t="s">
        <v>118</v>
      </c>
      <c r="B2" s="45" t="s">
        <v>190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35">
      <c r="A3" s="46" t="s">
        <v>1</v>
      </c>
      <c r="B3" s="47">
        <v>45789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35">
      <c r="A4" s="42" t="s">
        <v>2</v>
      </c>
      <c r="B4" s="42" t="s">
        <v>260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35">
      <c r="A5" s="46" t="s">
        <v>3</v>
      </c>
      <c r="B5" s="46" t="s">
        <v>128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35">
      <c r="A6" s="49" t="s">
        <v>119</v>
      </c>
      <c r="B6" s="49" t="s">
        <v>259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35">
      <c r="A7" s="68" t="s">
        <v>183</v>
      </c>
      <c r="B7" s="68" t="s">
        <v>126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35">
      <c r="A8" s="42" t="s">
        <v>113</v>
      </c>
      <c r="B8" s="42">
        <v>5</v>
      </c>
      <c r="C8" s="7" t="s">
        <v>114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35">
      <c r="A9" s="46" t="s">
        <v>123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35">
      <c r="A10" s="42" t="s">
        <v>83</v>
      </c>
      <c r="B10" s="42" t="s">
        <v>65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35">
      <c r="A11" s="46" t="s">
        <v>81</v>
      </c>
      <c r="B11" s="46">
        <v>64580484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35">
      <c r="A12" s="42" t="s">
        <v>109</v>
      </c>
      <c r="B12" s="42" t="s">
        <v>85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35">
      <c r="A13" s="46" t="s">
        <v>122</v>
      </c>
      <c r="B13" s="46" t="s">
        <v>98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35">
      <c r="A14" s="42" t="s">
        <v>110</v>
      </c>
      <c r="B14" s="42" t="s">
        <v>191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35">
      <c r="A15" s="69" t="s">
        <v>111</v>
      </c>
      <c r="B15" s="69">
        <v>21303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4">
      <c r="A16" s="66" t="s">
        <v>120</v>
      </c>
      <c r="B16" s="67" t="s">
        <v>261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.05" customHeight="1" x14ac:dyDescent="0.35">
      <c r="A17" s="65" t="s">
        <v>121</v>
      </c>
      <c r="B17" s="65" t="s">
        <v>57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.05" customHeight="1" x14ac:dyDescent="0.35">
      <c r="A18" s="50" t="s">
        <v>100</v>
      </c>
      <c r="B18" s="50" t="s">
        <v>170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.05" customHeight="1" x14ac:dyDescent="0.35">
      <c r="A19" s="51" t="s">
        <v>112</v>
      </c>
      <c r="B19" s="52" t="s">
        <v>196</v>
      </c>
      <c r="C19"/>
    </row>
    <row r="20" spans="1:26" ht="25.05" customHeight="1" x14ac:dyDescent="0.35">
      <c r="A20" s="50" t="s">
        <v>76</v>
      </c>
      <c r="B20" s="50" t="s">
        <v>71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.05" customHeight="1" x14ac:dyDescent="0.35">
      <c r="A21" s="50" t="s">
        <v>180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.05" customHeight="1" x14ac:dyDescent="0.35">
      <c r="A22" s="53" t="s">
        <v>78</v>
      </c>
      <c r="B22" s="54" t="s">
        <v>88</v>
      </c>
      <c r="C22"/>
    </row>
    <row r="23" spans="1:26" ht="25.05" customHeight="1" x14ac:dyDescent="0.35">
      <c r="A23" s="53" t="s">
        <v>89</v>
      </c>
      <c r="B23" s="55" t="s">
        <v>129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.05" customHeight="1" x14ac:dyDescent="0.35">
      <c r="A24" s="53" t="s">
        <v>74</v>
      </c>
      <c r="B24" s="54" t="s">
        <v>129</v>
      </c>
      <c r="C24"/>
    </row>
    <row r="25" spans="1:26" ht="25.05" customHeight="1" x14ac:dyDescent="0.35">
      <c r="A25" s="56" t="s">
        <v>115</v>
      </c>
      <c r="B25" s="55" t="s">
        <v>262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.05" customHeight="1" x14ac:dyDescent="0.35">
      <c r="A26" s="56" t="s">
        <v>181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.05" customHeight="1" x14ac:dyDescent="0.35">
      <c r="A27" s="57" t="s">
        <v>79</v>
      </c>
      <c r="B27" s="58" t="s">
        <v>129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.05" customHeight="1" x14ac:dyDescent="0.35">
      <c r="A28" s="59" t="s">
        <v>90</v>
      </c>
      <c r="B28" s="59" t="s">
        <v>129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.05" customHeight="1" x14ac:dyDescent="0.35">
      <c r="A29" s="57" t="s">
        <v>75</v>
      </c>
      <c r="B29" s="60" t="s">
        <v>129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.05" customHeight="1" x14ac:dyDescent="0.35">
      <c r="A30" s="59" t="s">
        <v>116</v>
      </c>
      <c r="B30" s="59"/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.05" customHeight="1" thickBot="1" x14ac:dyDescent="0.4">
      <c r="A31" s="62" t="s">
        <v>182</v>
      </c>
      <c r="B31" s="59"/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35">
      <c r="A32" s="65" t="s">
        <v>121</v>
      </c>
      <c r="B32" s="61" t="s">
        <v>58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35">
      <c r="A33" s="50" t="s">
        <v>100</v>
      </c>
      <c r="B33" s="50" t="s">
        <v>138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35">
      <c r="A34" s="51" t="s">
        <v>112</v>
      </c>
      <c r="B34" s="52" t="s">
        <v>67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35">
      <c r="A35" s="50" t="s">
        <v>76</v>
      </c>
      <c r="B35" s="50" t="s">
        <v>71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35">
      <c r="A36" s="50" t="s">
        <v>180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35">
      <c r="A37" s="53" t="s">
        <v>78</v>
      </c>
      <c r="B37" s="54" t="s">
        <v>88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35">
      <c r="A38" s="53" t="s">
        <v>89</v>
      </c>
      <c r="B38" s="55" t="s">
        <v>129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35">
      <c r="A39" s="53" t="s">
        <v>74</v>
      </c>
      <c r="B39" s="54" t="s">
        <v>129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35">
      <c r="A40" s="56" t="s">
        <v>115</v>
      </c>
      <c r="B40" s="55" t="s">
        <v>262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35">
      <c r="A41" s="56" t="s">
        <v>181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35">
      <c r="A42" s="57" t="s">
        <v>79</v>
      </c>
      <c r="B42" s="58" t="s">
        <v>129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35">
      <c r="A43" s="59" t="s">
        <v>90</v>
      </c>
      <c r="B43" s="59" t="s">
        <v>129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35">
      <c r="A44" s="57" t="s">
        <v>75</v>
      </c>
      <c r="B44" s="60" t="s">
        <v>129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35">
      <c r="A45" s="59" t="s">
        <v>116</v>
      </c>
      <c r="B45" s="59"/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4">
      <c r="A46" s="62" t="s">
        <v>182</v>
      </c>
      <c r="B46" s="59"/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35">
      <c r="A47" s="65" t="s">
        <v>121</v>
      </c>
      <c r="B47" s="61" t="s">
        <v>62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35">
      <c r="A48" s="50" t="s">
        <v>100</v>
      </c>
      <c r="B48" s="50" t="s">
        <v>139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35">
      <c r="A49" s="51" t="s">
        <v>112</v>
      </c>
      <c r="B49" s="52" t="s">
        <v>50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35">
      <c r="A50" s="50" t="s">
        <v>76</v>
      </c>
      <c r="B50" s="50" t="s">
        <v>71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35">
      <c r="A51" s="50" t="s">
        <v>180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35">
      <c r="A52" s="53" t="s">
        <v>78</v>
      </c>
      <c r="B52" s="54" t="s">
        <v>88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35">
      <c r="A53" s="53" t="s">
        <v>89</v>
      </c>
      <c r="B53" s="55" t="s">
        <v>129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35">
      <c r="A54" s="53" t="s">
        <v>74</v>
      </c>
      <c r="B54" s="54" t="s">
        <v>129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35">
      <c r="A55" s="56" t="s">
        <v>115</v>
      </c>
      <c r="B55" s="55" t="s">
        <v>262</v>
      </c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35">
      <c r="A56" s="56" t="s">
        <v>181</v>
      </c>
      <c r="B56" s="56">
        <v>0</v>
      </c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35">
      <c r="A57" s="57" t="s">
        <v>79</v>
      </c>
      <c r="B57" s="58" t="s">
        <v>129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35">
      <c r="A58" s="59" t="s">
        <v>90</v>
      </c>
      <c r="B58" s="59" t="s">
        <v>129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35">
      <c r="A59" s="57" t="s">
        <v>75</v>
      </c>
      <c r="B59" s="60" t="s">
        <v>129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35">
      <c r="A60" s="59" t="s">
        <v>116</v>
      </c>
      <c r="B60" s="59"/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4">
      <c r="A61" s="62" t="s">
        <v>182</v>
      </c>
      <c r="B61" s="59"/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35">
      <c r="A62" s="65" t="s">
        <v>121</v>
      </c>
      <c r="B62" s="61" t="s">
        <v>63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35">
      <c r="A63" s="50" t="s">
        <v>100</v>
      </c>
      <c r="B63" s="50" t="s">
        <v>171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35">
      <c r="A64" s="51" t="s">
        <v>112</v>
      </c>
      <c r="B64" s="52" t="s">
        <v>200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35">
      <c r="A65" s="50" t="s">
        <v>76</v>
      </c>
      <c r="B65" s="50" t="s">
        <v>71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35">
      <c r="A66" s="50" t="s">
        <v>180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35">
      <c r="A67" s="53" t="s">
        <v>78</v>
      </c>
      <c r="B67" s="54" t="s">
        <v>88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35">
      <c r="A68" s="53" t="s">
        <v>89</v>
      </c>
      <c r="B68" s="55" t="s">
        <v>129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35">
      <c r="A69" s="53" t="s">
        <v>74</v>
      </c>
      <c r="B69" s="54" t="s">
        <v>129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35">
      <c r="A70" s="56" t="s">
        <v>115</v>
      </c>
      <c r="B70" s="55" t="s">
        <v>262</v>
      </c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35">
      <c r="A71" s="56" t="s">
        <v>181</v>
      </c>
      <c r="B71" s="56">
        <v>0</v>
      </c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35">
      <c r="A72" s="57" t="s">
        <v>79</v>
      </c>
      <c r="B72" s="58" t="s">
        <v>129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35">
      <c r="A73" s="59" t="s">
        <v>90</v>
      </c>
      <c r="B73" s="59" t="s">
        <v>129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35">
      <c r="A74" s="57" t="s">
        <v>75</v>
      </c>
      <c r="B74" s="60" t="s">
        <v>129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35">
      <c r="A75" s="59" t="s">
        <v>116</v>
      </c>
      <c r="B75" s="59"/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4">
      <c r="A76" s="62" t="s">
        <v>182</v>
      </c>
      <c r="B76" s="59"/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35">
      <c r="A77" s="65" t="s">
        <v>121</v>
      </c>
      <c r="B77" s="61" t="s">
        <v>130</v>
      </c>
      <c r="C77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35">
      <c r="A78" s="50" t="s">
        <v>100</v>
      </c>
      <c r="B78" s="50" t="s">
        <v>69</v>
      </c>
      <c r="C7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35">
      <c r="A79" s="51" t="s">
        <v>112</v>
      </c>
      <c r="B79" s="52" t="s">
        <v>199</v>
      </c>
      <c r="C79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35">
      <c r="A80" s="50" t="s">
        <v>76</v>
      </c>
      <c r="B80" s="50" t="s">
        <v>71</v>
      </c>
      <c r="C80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35">
      <c r="A81" s="50" t="s">
        <v>180</v>
      </c>
      <c r="B81" s="50">
        <v>0</v>
      </c>
      <c r="C8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35">
      <c r="A82" s="53" t="s">
        <v>78</v>
      </c>
      <c r="B82" s="54" t="s">
        <v>88</v>
      </c>
      <c r="C8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35">
      <c r="A83" s="53" t="s">
        <v>89</v>
      </c>
      <c r="B83" s="55" t="s">
        <v>129</v>
      </c>
      <c r="C8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35">
      <c r="A84" s="53" t="s">
        <v>74</v>
      </c>
      <c r="B84" s="54" t="s">
        <v>129</v>
      </c>
      <c r="C8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35">
      <c r="A85" s="56" t="s">
        <v>115</v>
      </c>
      <c r="B85" s="55" t="s">
        <v>262</v>
      </c>
      <c r="C85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35">
      <c r="A86" s="56" t="s">
        <v>181</v>
      </c>
      <c r="B86" s="56">
        <v>0</v>
      </c>
      <c r="C8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35">
      <c r="A87" s="57" t="s">
        <v>79</v>
      </c>
      <c r="B87" s="58" t="s">
        <v>129</v>
      </c>
      <c r="C87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35">
      <c r="A88" s="59" t="s">
        <v>90</v>
      </c>
      <c r="B88" s="59" t="s">
        <v>129</v>
      </c>
      <c r="C88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35">
      <c r="A89" s="57" t="s">
        <v>75</v>
      </c>
      <c r="B89" s="60" t="s">
        <v>129</v>
      </c>
      <c r="C89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35">
      <c r="A90" s="59" t="s">
        <v>116</v>
      </c>
      <c r="B90" s="59"/>
      <c r="C90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thickBot="1" x14ac:dyDescent="0.4">
      <c r="A91" s="62" t="s">
        <v>182</v>
      </c>
      <c r="B91" s="59"/>
      <c r="C91" s="7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3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3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3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3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3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3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3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3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3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3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3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3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3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3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3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3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3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3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3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3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3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3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3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3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3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3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3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3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3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3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3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3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3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3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3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3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3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3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3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3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3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3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3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3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3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3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3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3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3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3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3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3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3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3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3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3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3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3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3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3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3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3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3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3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3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3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3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3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3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3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3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3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3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3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3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3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3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3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3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3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3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3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3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3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3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3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3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3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3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3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3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3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3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3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3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3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3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3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3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3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3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3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3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3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3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3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3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3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3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3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3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3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3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3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3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3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3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3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3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3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3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3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3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3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3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3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3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3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3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3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3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3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3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3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3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3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3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3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3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3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3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3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3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3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3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3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3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3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3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3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3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3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3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3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3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3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3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3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3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3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3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3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3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3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3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3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3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3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3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3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3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3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3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3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3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3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3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3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3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3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3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3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3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3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3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3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3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3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3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3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3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3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3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3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3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3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3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3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3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3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3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3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3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3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3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3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3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3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3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3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3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3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3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3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3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3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3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3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3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3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3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3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3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3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3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3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3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3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3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3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3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3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3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3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3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3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3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3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3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3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3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3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3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3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3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3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3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3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3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3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3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3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3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3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3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3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3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3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3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3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3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3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3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3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3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3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3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3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3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3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3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3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3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3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3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3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3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3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3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3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3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3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3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3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3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3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3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3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3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3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3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3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3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3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3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3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3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3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3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3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3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3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3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3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3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3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3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3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3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3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3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3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3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3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3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3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3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3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3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3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3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3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3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3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3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3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3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3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3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3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3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3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3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3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3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3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3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3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3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3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3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3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3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3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3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3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3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3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3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3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3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3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3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3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3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3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3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3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3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3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3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3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3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3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3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3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3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3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3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3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3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3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3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3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3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3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3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3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3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3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3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3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3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3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3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3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3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3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3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3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3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3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3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3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3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3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3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3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3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3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3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3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3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3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3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3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3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3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3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3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3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3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3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3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3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3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3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3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3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3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3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3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3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3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3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3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3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3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3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3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3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3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3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3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3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3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3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3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3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3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3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3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3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3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3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3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3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3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3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3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3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3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3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3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3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3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3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3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3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3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3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3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3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3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3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3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3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3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3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3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3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3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3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3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3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3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3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3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3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3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3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3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3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3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3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3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3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3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3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3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3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3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3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3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3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3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3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3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3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3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3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3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3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3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3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3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3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3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3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3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3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3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3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3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3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3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3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3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3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3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3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3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3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3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3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3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3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3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3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3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3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3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3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3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3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3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3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3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3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3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3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3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3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3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3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3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3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3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3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3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3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3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3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3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3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3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3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3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3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3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3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3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3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3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3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3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3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3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3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3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3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3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3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3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3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3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3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3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3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3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3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3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3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3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3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3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3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3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3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3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3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3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3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3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3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3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3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3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3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3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3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3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3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3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3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3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3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3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3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3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3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3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3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3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3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3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3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3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3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3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3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3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3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3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3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3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3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3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3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3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3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3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3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3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3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3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3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3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3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3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3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3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3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3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3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3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3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3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3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3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3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3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3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3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3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3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3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3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3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3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3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3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3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3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3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3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3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3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3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3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3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3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3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3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3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3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3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3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3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3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3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3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3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3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3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3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3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3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3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3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3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3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3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3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3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3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3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3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3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3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3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3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3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3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3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3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3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3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3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3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3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3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3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3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3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3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3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3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3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3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3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3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3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3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3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3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3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3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3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3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3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3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3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3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3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3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3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3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3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3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3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3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3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3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3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3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3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3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3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3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3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3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3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3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3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3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3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3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3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3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3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3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3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3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3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3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3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3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3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3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3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3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3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3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3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3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3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3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3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3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3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3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3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3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3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3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3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3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3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3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3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3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3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3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3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3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3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3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3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3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3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3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3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3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3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3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3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3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3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3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3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3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3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3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3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3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3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3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3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3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9269EC84-DF31-1A4B-A990-FD99E0DF6A37}">
          <x14:formula1>
            <xm:f>Lists!$F$2:$F$10</xm:f>
          </x14:formula1>
          <xm:sqref>B28 B23 B73 B68 B43 B38 B58 B53 B88 B83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B67 B72 B37 B42 B22 B27 B52 B57 B82 B87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B69 B74 B50 B39 B44 B20 B65 B54 B59 B35 B80 B84 B89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 B77</xm:sqref>
        </x14:dataValidation>
        <x14:dataValidation type="list" allowBlank="1" showInputMessage="1" showErrorMessage="1" xr:uid="{E36366AC-D6BD-7D4B-94C1-F87AEC17F439}">
          <x14:formula1>
            <xm:f>Lists!$B$2:$B$28</xm:f>
          </x14:formula1>
          <xm:sqref>B48 B33 B18 B78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B78 B48 B63 B18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B64 B49 B34 B79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60" zoomScaleNormal="60" workbookViewId="0">
      <selection activeCell="E10" sqref="E10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 t="s">
        <v>201</v>
      </c>
      <c r="C2" s="37" t="s">
        <v>202</v>
      </c>
      <c r="D2" s="36" t="s">
        <v>203</v>
      </c>
      <c r="E2" s="37" t="s">
        <v>204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 t="s">
        <v>205</v>
      </c>
      <c r="C3" s="36" t="s">
        <v>206</v>
      </c>
      <c r="D3" s="37" t="s">
        <v>207</v>
      </c>
      <c r="E3" s="36" t="s">
        <v>208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 t="s">
        <v>209</v>
      </c>
      <c r="C4" s="37" t="s">
        <v>210</v>
      </c>
      <c r="D4" s="36" t="s">
        <v>211</v>
      </c>
      <c r="E4" s="37" t="s">
        <v>212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 t="s">
        <v>213</v>
      </c>
      <c r="C5" s="36" t="s">
        <v>214</v>
      </c>
      <c r="D5" s="37" t="s">
        <v>215</v>
      </c>
      <c r="E5" s="36" t="s">
        <v>216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 t="s">
        <v>217</v>
      </c>
      <c r="C6" s="37" t="s">
        <v>218</v>
      </c>
      <c r="D6" s="36" t="s">
        <v>219</v>
      </c>
      <c r="E6" s="37" t="s">
        <v>229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 t="s">
        <v>220</v>
      </c>
      <c r="C7" s="36" t="s">
        <v>221</v>
      </c>
      <c r="D7" s="37" t="s">
        <v>222</v>
      </c>
      <c r="E7" s="36" t="s">
        <v>229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 t="s">
        <v>223</v>
      </c>
      <c r="C8" s="37" t="s">
        <v>224</v>
      </c>
      <c r="D8" s="36" t="s">
        <v>225</v>
      </c>
      <c r="E8" s="90" t="s">
        <v>229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 t="s">
        <v>226</v>
      </c>
      <c r="C9" s="36" t="s">
        <v>227</v>
      </c>
      <c r="D9" s="37" t="s">
        <v>228</v>
      </c>
      <c r="E9" s="91" t="s">
        <v>229</v>
      </c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60" zoomScaleNormal="60" workbookViewId="0">
      <selection activeCell="H6" sqref="H6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 t="s">
        <v>230</v>
      </c>
      <c r="C2" s="37" t="s">
        <v>231</v>
      </c>
      <c r="D2" s="36" t="s">
        <v>232</v>
      </c>
      <c r="E2" s="37" t="s">
        <v>233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 t="s">
        <v>234</v>
      </c>
      <c r="C3" s="36" t="s">
        <v>235</v>
      </c>
      <c r="D3" s="37" t="s">
        <v>236</v>
      </c>
      <c r="E3" s="36" t="s">
        <v>237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 t="s">
        <v>238</v>
      </c>
      <c r="C4" s="37" t="s">
        <v>239</v>
      </c>
      <c r="D4" s="36" t="s">
        <v>240</v>
      </c>
      <c r="E4" s="37" t="s">
        <v>241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 t="s">
        <v>242</v>
      </c>
      <c r="C5" s="36" t="s">
        <v>243</v>
      </c>
      <c r="D5" s="37" t="s">
        <v>244</v>
      </c>
      <c r="E5" s="36" t="s">
        <v>245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 t="s">
        <v>246</v>
      </c>
      <c r="C6" s="37" t="s">
        <v>247</v>
      </c>
      <c r="D6" s="36" t="s">
        <v>248</v>
      </c>
      <c r="E6" s="37" t="s">
        <v>249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 t="s">
        <v>250</v>
      </c>
      <c r="C7" s="36" t="s">
        <v>251</v>
      </c>
      <c r="D7" s="37" t="s">
        <v>252</v>
      </c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 t="s">
        <v>253</v>
      </c>
      <c r="C8" s="37" t="s">
        <v>254</v>
      </c>
      <c r="D8" s="36" t="s">
        <v>255</v>
      </c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 t="s">
        <v>256</v>
      </c>
      <c r="C9" s="36" t="s">
        <v>257</v>
      </c>
      <c r="D9" s="37" t="s">
        <v>258</v>
      </c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4" activePane="bottomLeft" state="frozen"/>
      <selection pane="bottomLeft" activeCell="G7" sqref="G7"/>
    </sheetView>
  </sheetViews>
  <sheetFormatPr defaultColWidth="11.453125" defaultRowHeight="15" customHeight="1" x14ac:dyDescent="0.25"/>
  <cols>
    <col min="1" max="1" width="38" customWidth="1"/>
    <col min="2" max="26" width="10.54296875" customWidth="1"/>
  </cols>
  <sheetData>
    <row r="1" spans="1:19" ht="45.75" customHeight="1" x14ac:dyDescent="0.25">
      <c r="A1" s="82" t="s">
        <v>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4"/>
      <c r="R1" s="2"/>
      <c r="S1" s="2"/>
    </row>
    <row r="2" spans="1:19" ht="31.5" customHeight="1" x14ac:dyDescent="0.25">
      <c r="A2" s="88" t="s">
        <v>5</v>
      </c>
      <c r="B2" s="88"/>
      <c r="C2" s="88"/>
      <c r="D2" s="88"/>
      <c r="E2" s="88"/>
      <c r="F2" s="88"/>
      <c r="G2" s="88"/>
      <c r="H2" s="88"/>
      <c r="I2" s="88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5">
      <c r="A3" s="89" t="s">
        <v>6</v>
      </c>
      <c r="B3" s="89"/>
      <c r="C3" s="89"/>
      <c r="D3" s="89"/>
      <c r="E3" s="89"/>
      <c r="F3" s="89"/>
      <c r="G3" s="89"/>
      <c r="H3" s="89"/>
      <c r="I3" s="89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5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5">
      <c r="A6" s="9" t="s">
        <v>9</v>
      </c>
      <c r="B6" s="10">
        <v>16.5</v>
      </c>
      <c r="C6" s="78" t="s">
        <v>10</v>
      </c>
      <c r="D6" s="79"/>
      <c r="E6" s="79"/>
      <c r="F6" s="8"/>
      <c r="G6" s="8"/>
      <c r="H6" s="8"/>
      <c r="I6" s="8"/>
      <c r="J6" s="8"/>
      <c r="K6" s="8"/>
      <c r="L6" s="8"/>
    </row>
    <row r="7" spans="1:19" ht="22.5" customHeight="1" x14ac:dyDescent="0.25">
      <c r="A7" s="9" t="s">
        <v>11</v>
      </c>
      <c r="B7" s="10">
        <v>5.5</v>
      </c>
      <c r="C7" s="79"/>
      <c r="D7" s="79"/>
      <c r="E7" s="79"/>
      <c r="F7" s="8"/>
      <c r="G7" s="8"/>
      <c r="H7" s="8"/>
      <c r="I7" s="8"/>
      <c r="J7" s="8"/>
      <c r="K7" s="8"/>
      <c r="L7" s="8"/>
    </row>
    <row r="8" spans="1:19" ht="22.5" customHeight="1" x14ac:dyDescent="0.25">
      <c r="A8" s="9" t="s">
        <v>12</v>
      </c>
      <c r="B8" s="10">
        <f>SUM(B6:B7)</f>
        <v>22</v>
      </c>
      <c r="C8" s="79"/>
      <c r="D8" s="79"/>
      <c r="E8" s="79"/>
      <c r="F8" s="8"/>
      <c r="G8" s="8"/>
      <c r="H8" s="8"/>
      <c r="I8" s="8"/>
      <c r="J8" s="8"/>
      <c r="K8" s="8"/>
      <c r="L8" s="8"/>
    </row>
    <row r="9" spans="1:19" ht="22.5" customHeight="1" x14ac:dyDescent="0.25">
      <c r="A9" s="9" t="s">
        <v>13</v>
      </c>
      <c r="B9" s="10">
        <v>20</v>
      </c>
      <c r="C9" s="79"/>
      <c r="D9" s="79"/>
      <c r="E9" s="79"/>
      <c r="F9" s="8"/>
      <c r="G9" s="8"/>
      <c r="H9" s="8"/>
      <c r="I9" s="8"/>
      <c r="J9" s="8"/>
      <c r="K9" s="8"/>
      <c r="L9" s="8"/>
    </row>
    <row r="10" spans="1:19" ht="30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5">
      <c r="A11" s="85" t="s">
        <v>14</v>
      </c>
      <c r="B11" s="83"/>
      <c r="C11" s="83"/>
      <c r="D11" s="84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5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3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5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5">
      <c r="A15" s="15" t="s">
        <v>21</v>
      </c>
      <c r="B15" s="17">
        <v>94</v>
      </c>
      <c r="C15" s="17">
        <v>0.5</v>
      </c>
      <c r="D15" s="86">
        <v>40</v>
      </c>
    </row>
    <row r="16" spans="1:19" ht="15.75" customHeight="1" x14ac:dyDescent="0.25">
      <c r="A16" s="15" t="s">
        <v>22</v>
      </c>
      <c r="B16" s="17">
        <v>55</v>
      </c>
      <c r="C16" s="17">
        <v>1</v>
      </c>
      <c r="D16" s="87"/>
    </row>
    <row r="17" spans="1:26" ht="15.75" customHeight="1" x14ac:dyDescent="0.25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5">
      <c r="A18" s="18"/>
      <c r="B18" s="12"/>
      <c r="C18" s="12"/>
      <c r="D18" s="12"/>
    </row>
    <row r="19" spans="1:26" ht="27" customHeight="1" x14ac:dyDescent="0.25">
      <c r="A19" s="75" t="s">
        <v>24</v>
      </c>
      <c r="B19" s="76"/>
      <c r="C19" s="76"/>
      <c r="D19" s="77"/>
    </row>
    <row r="20" spans="1:26" ht="15.75" customHeight="1" x14ac:dyDescent="0.35">
      <c r="A20" s="19" t="s">
        <v>25</v>
      </c>
      <c r="B20" s="17" t="s">
        <v>26</v>
      </c>
      <c r="C20" s="20"/>
      <c r="D20" s="20"/>
    </row>
    <row r="21" spans="1:26" ht="15.75" customHeight="1" x14ac:dyDescent="0.35">
      <c r="A21" s="19" t="s">
        <v>27</v>
      </c>
      <c r="B21" s="17" t="s">
        <v>28</v>
      </c>
      <c r="C21" s="20"/>
      <c r="D21" s="20"/>
    </row>
    <row r="22" spans="1:26" ht="15.75" customHeight="1" x14ac:dyDescent="0.35">
      <c r="A22" s="19" t="s">
        <v>29</v>
      </c>
      <c r="B22" s="17" t="s">
        <v>30</v>
      </c>
      <c r="C22" s="20"/>
      <c r="D22" s="20"/>
    </row>
    <row r="23" spans="1:26" ht="51" customHeight="1" x14ac:dyDescent="0.25"/>
    <row r="24" spans="1:26" ht="31.5" customHeight="1" x14ac:dyDescent="0.25">
      <c r="A24" s="21" t="s">
        <v>31</v>
      </c>
      <c r="B24" s="22">
        <f>COUNTIF('Sample IDs'!B2:M9,"&lt;&gt;"&amp;"")</f>
        <v>32</v>
      </c>
      <c r="C24" s="78" t="s">
        <v>32</v>
      </c>
      <c r="D24" s="79"/>
      <c r="E24" s="79"/>
      <c r="F24" s="79"/>
      <c r="G24" s="79"/>
      <c r="H24" s="79"/>
      <c r="I24" s="79"/>
      <c r="J24" s="79"/>
      <c r="K24" s="79"/>
      <c r="L24" s="79"/>
    </row>
    <row r="25" spans="1:26" ht="30" customHeight="1" x14ac:dyDescent="0.25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5">
      <c r="A27" s="80" t="s">
        <v>35</v>
      </c>
      <c r="B27" s="81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35">
      <c r="A28" s="27" t="s">
        <v>36</v>
      </c>
      <c r="B28" s="28">
        <f>ROUNDUP(B33-B29-B30-B31-($B$5*B32),0)</f>
        <v>232</v>
      </c>
      <c r="C28" s="29"/>
      <c r="D28" s="29"/>
      <c r="E28" s="8"/>
      <c r="F28" s="8"/>
      <c r="L28" s="8"/>
    </row>
    <row r="29" spans="1:26" ht="15.75" customHeight="1" x14ac:dyDescent="0.35">
      <c r="A29" s="27" t="s">
        <v>37</v>
      </c>
      <c r="B29" s="28">
        <f>ROUNDUP(5.5*($B$24*B25),0)</f>
        <v>194</v>
      </c>
      <c r="C29" s="30" t="s">
        <v>38</v>
      </c>
      <c r="D29" s="29"/>
      <c r="E29" s="8"/>
      <c r="F29" s="8"/>
      <c r="L29" s="8"/>
    </row>
    <row r="30" spans="1:26" ht="15.75" customHeight="1" x14ac:dyDescent="0.35">
      <c r="A30" s="27" t="s">
        <v>39</v>
      </c>
      <c r="B30" s="28">
        <f>ROUNDUP(2.2*($B$24*B25),1)</f>
        <v>77.5</v>
      </c>
      <c r="C30" s="30" t="s">
        <v>38</v>
      </c>
      <c r="D30" s="29"/>
      <c r="E30" s="8"/>
      <c r="F30" s="8"/>
      <c r="L30" s="8"/>
    </row>
    <row r="31" spans="1:26" ht="15.75" customHeight="1" x14ac:dyDescent="0.35">
      <c r="A31" s="27" t="s">
        <v>40</v>
      </c>
      <c r="B31" s="28">
        <f>ROUNDUP(1.1*$B$24*B25,1)</f>
        <v>38.800000000000004</v>
      </c>
      <c r="C31" s="30" t="s">
        <v>38</v>
      </c>
      <c r="D31" s="29"/>
      <c r="E31" s="8"/>
      <c r="F31" s="8"/>
      <c r="L31" s="8"/>
    </row>
    <row r="32" spans="1:26" ht="15.75" customHeight="1" x14ac:dyDescent="0.35">
      <c r="A32" s="27" t="s">
        <v>41</v>
      </c>
      <c r="B32" s="28">
        <f>ROUNDUP(1.1*$B$24*B25,1)</f>
        <v>38.800000000000004</v>
      </c>
      <c r="C32" s="30" t="s">
        <v>38</v>
      </c>
      <c r="D32" s="29"/>
      <c r="E32" s="8"/>
      <c r="F32" s="8"/>
      <c r="L32" s="8"/>
    </row>
    <row r="33" spans="1:12" ht="15.75" customHeight="1" x14ac:dyDescent="0.35">
      <c r="A33" s="31" t="s">
        <v>42</v>
      </c>
      <c r="B33" s="32">
        <f>ROUNDUP(B25*$B$24*16.5,0)</f>
        <v>581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5"/>
    <row r="35" spans="1:12" ht="15.75" customHeight="1" x14ac:dyDescent="0.25"/>
    <row r="36" spans="1:12" ht="15.75" customHeight="1" x14ac:dyDescent="0.25"/>
    <row r="37" spans="1:12" ht="15.75" customHeight="1" x14ac:dyDescent="0.25"/>
    <row r="38" spans="1:12" ht="15.75" customHeight="1" x14ac:dyDescent="0.25"/>
    <row r="39" spans="1:12" ht="15.75" customHeight="1" x14ac:dyDescent="0.25"/>
    <row r="40" spans="1:12" ht="15.75" customHeight="1" x14ac:dyDescent="0.25"/>
    <row r="41" spans="1:12" ht="15.75" customHeight="1" x14ac:dyDescent="0.25"/>
    <row r="42" spans="1:12" ht="15.75" customHeight="1" x14ac:dyDescent="0.25"/>
    <row r="43" spans="1:12" ht="15.75" customHeight="1" x14ac:dyDescent="0.25"/>
    <row r="44" spans="1:12" ht="15.75" customHeight="1" x14ac:dyDescent="0.25"/>
    <row r="45" spans="1:12" ht="15.75" customHeight="1" x14ac:dyDescent="0.25"/>
    <row r="46" spans="1:12" ht="15.75" customHeight="1" x14ac:dyDescent="0.25"/>
    <row r="47" spans="1:12" ht="15.75" customHeight="1" x14ac:dyDescent="0.25"/>
    <row r="48" spans="1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C1" workbookViewId="0">
      <selection activeCell="D2" sqref="D2:D29"/>
    </sheetView>
  </sheetViews>
  <sheetFormatPr defaultColWidth="11.453125" defaultRowHeight="15" customHeight="1" x14ac:dyDescent="0.25"/>
  <cols>
    <col min="1" max="1" width="13" customWidth="1"/>
    <col min="2" max="2" width="42.1796875" bestFit="1" customWidth="1"/>
    <col min="3" max="3" width="25.54296875" customWidth="1"/>
    <col min="4" max="4" width="17.1796875" customWidth="1"/>
    <col min="5" max="5" width="21.26953125" customWidth="1"/>
    <col min="6" max="6" width="17.453125" customWidth="1"/>
    <col min="7" max="7" width="19.54296875" customWidth="1"/>
    <col min="8" max="8" width="13.453125" customWidth="1"/>
    <col min="9" max="9" width="44.7265625" customWidth="1"/>
    <col min="10" max="10" width="18.453125" customWidth="1"/>
    <col min="11" max="11" width="21.54296875" customWidth="1"/>
    <col min="12" max="12" width="86.453125" bestFit="1" customWidth="1"/>
    <col min="13" max="13" width="20.1796875" customWidth="1"/>
    <col min="14" max="14" width="12.7265625" customWidth="1"/>
    <col min="15" max="29" width="10.54296875" customWidth="1"/>
  </cols>
  <sheetData>
    <row r="1" spans="1:14" ht="15.75" customHeight="1" x14ac:dyDescent="0.3">
      <c r="A1" s="70" t="s">
        <v>52</v>
      </c>
      <c r="B1" s="71" t="s">
        <v>53</v>
      </c>
      <c r="C1" s="71" t="s">
        <v>101</v>
      </c>
      <c r="D1" s="70" t="s">
        <v>169</v>
      </c>
      <c r="E1" s="71" t="s">
        <v>172</v>
      </c>
      <c r="F1" s="70" t="s">
        <v>91</v>
      </c>
      <c r="G1" s="71" t="s">
        <v>80</v>
      </c>
      <c r="H1" s="70" t="s">
        <v>54</v>
      </c>
      <c r="I1" s="70" t="s">
        <v>82</v>
      </c>
      <c r="J1" s="71" t="s">
        <v>84</v>
      </c>
      <c r="K1" s="70" t="s">
        <v>73</v>
      </c>
      <c r="L1" s="70" t="s">
        <v>55</v>
      </c>
      <c r="M1" s="71" t="s">
        <v>124</v>
      </c>
      <c r="N1" s="71" t="s">
        <v>174</v>
      </c>
    </row>
    <row r="2" spans="1:14" ht="15.75" customHeight="1" x14ac:dyDescent="0.25">
      <c r="A2" s="63" t="s">
        <v>127</v>
      </c>
      <c r="B2" s="63" t="s">
        <v>129</v>
      </c>
      <c r="C2" s="63" t="s">
        <v>129</v>
      </c>
      <c r="D2" s="63" t="s">
        <v>129</v>
      </c>
      <c r="E2" s="63" t="s">
        <v>129</v>
      </c>
      <c r="F2" s="63" t="s">
        <v>129</v>
      </c>
      <c r="G2" s="63" t="s">
        <v>129</v>
      </c>
      <c r="H2" s="63" t="s">
        <v>57</v>
      </c>
      <c r="I2" s="63" t="s">
        <v>65</v>
      </c>
      <c r="J2" s="63" t="s">
        <v>85</v>
      </c>
      <c r="K2" s="63" t="s">
        <v>98</v>
      </c>
      <c r="L2" s="63" t="s">
        <v>68</v>
      </c>
      <c r="M2" s="72" t="s">
        <v>125</v>
      </c>
      <c r="N2" s="63" t="s">
        <v>129</v>
      </c>
    </row>
    <row r="3" spans="1:14" ht="15.75" customHeight="1" x14ac:dyDescent="0.25">
      <c r="A3" s="63" t="s">
        <v>128</v>
      </c>
      <c r="B3" s="63" t="s">
        <v>135</v>
      </c>
      <c r="C3" s="63" t="s">
        <v>94</v>
      </c>
      <c r="D3" s="63" t="s">
        <v>162</v>
      </c>
      <c r="E3" s="63" t="s">
        <v>72</v>
      </c>
      <c r="F3" s="63" t="s">
        <v>60</v>
      </c>
      <c r="G3" s="63" t="s">
        <v>88</v>
      </c>
      <c r="H3" s="63" t="s">
        <v>58</v>
      </c>
      <c r="I3" s="63" t="s">
        <v>66</v>
      </c>
      <c r="J3" s="63" t="s">
        <v>86</v>
      </c>
      <c r="K3" s="63" t="s">
        <v>59</v>
      </c>
      <c r="L3" s="63" t="s">
        <v>163</v>
      </c>
      <c r="M3" s="72" t="s">
        <v>126</v>
      </c>
      <c r="N3" s="63" t="s">
        <v>194</v>
      </c>
    </row>
    <row r="4" spans="1:14" ht="15.75" customHeight="1" x14ac:dyDescent="0.25">
      <c r="A4" s="63" t="s">
        <v>67</v>
      </c>
      <c r="B4" s="73" t="s">
        <v>97</v>
      </c>
      <c r="C4" s="63" t="s">
        <v>166</v>
      </c>
      <c r="D4" s="63" t="s">
        <v>164</v>
      </c>
      <c r="E4" s="63" t="s">
        <v>71</v>
      </c>
      <c r="F4" s="63" t="s">
        <v>92</v>
      </c>
      <c r="G4" s="63" t="s">
        <v>87</v>
      </c>
      <c r="H4" s="63" t="s">
        <v>62</v>
      </c>
      <c r="I4" s="63" t="s">
        <v>67</v>
      </c>
      <c r="J4" s="63" t="s">
        <v>67</v>
      </c>
      <c r="K4" s="63" t="s">
        <v>99</v>
      </c>
      <c r="L4" s="63" t="s">
        <v>191</v>
      </c>
      <c r="M4" s="63"/>
      <c r="N4" s="63" t="s">
        <v>175</v>
      </c>
    </row>
    <row r="5" spans="1:14" ht="15.75" customHeight="1" x14ac:dyDescent="0.25">
      <c r="A5" s="63"/>
      <c r="B5" s="63" t="s">
        <v>60</v>
      </c>
      <c r="C5" s="63" t="s">
        <v>95</v>
      </c>
      <c r="D5" s="63" t="s">
        <v>149</v>
      </c>
      <c r="E5" s="63" t="s">
        <v>77</v>
      </c>
      <c r="F5" s="63" t="s">
        <v>195</v>
      </c>
      <c r="G5" s="63" t="s">
        <v>67</v>
      </c>
      <c r="H5" s="63" t="s">
        <v>63</v>
      </c>
      <c r="I5" s="63"/>
      <c r="J5" s="63"/>
      <c r="K5" s="63" t="s">
        <v>67</v>
      </c>
      <c r="L5" s="63" t="s">
        <v>161</v>
      </c>
      <c r="M5" s="63"/>
      <c r="N5" s="63" t="s">
        <v>176</v>
      </c>
    </row>
    <row r="6" spans="1:14" ht="15.75" customHeight="1" x14ac:dyDescent="0.25">
      <c r="A6" s="63"/>
      <c r="B6" s="63" t="s">
        <v>136</v>
      </c>
      <c r="C6" s="63" t="s">
        <v>67</v>
      </c>
      <c r="D6" s="63" t="s">
        <v>167</v>
      </c>
      <c r="E6" s="63" t="s">
        <v>67</v>
      </c>
      <c r="F6" s="63" t="s">
        <v>93</v>
      </c>
      <c r="G6" s="63"/>
      <c r="H6" s="63" t="s">
        <v>130</v>
      </c>
      <c r="I6" s="63"/>
      <c r="J6" s="63"/>
      <c r="K6" s="63"/>
      <c r="L6" s="63" t="s">
        <v>159</v>
      </c>
      <c r="M6" s="63"/>
      <c r="N6" s="63" t="s">
        <v>177</v>
      </c>
    </row>
    <row r="7" spans="1:14" ht="15.75" customHeight="1" x14ac:dyDescent="0.25">
      <c r="A7" s="63"/>
      <c r="B7" s="73" t="s">
        <v>133</v>
      </c>
      <c r="C7" s="63"/>
      <c r="D7" s="63" t="s">
        <v>48</v>
      </c>
      <c r="E7" s="63"/>
      <c r="F7" s="63" t="s">
        <v>56</v>
      </c>
      <c r="G7" s="63"/>
      <c r="H7" s="63" t="s">
        <v>131</v>
      </c>
      <c r="I7" s="63"/>
      <c r="J7" s="63"/>
      <c r="K7" s="63"/>
      <c r="L7" s="63" t="s">
        <v>165</v>
      </c>
      <c r="M7" s="63"/>
      <c r="N7" s="63" t="s">
        <v>67</v>
      </c>
    </row>
    <row r="8" spans="1:14" ht="15.75" customHeight="1" x14ac:dyDescent="0.25">
      <c r="A8" s="63"/>
      <c r="B8" s="63" t="s">
        <v>142</v>
      </c>
      <c r="C8" s="63"/>
      <c r="D8" s="63" t="s">
        <v>50</v>
      </c>
      <c r="E8" s="63"/>
      <c r="F8" s="63" t="s">
        <v>192</v>
      </c>
      <c r="G8" s="63"/>
      <c r="H8" s="63" t="s">
        <v>61</v>
      </c>
      <c r="I8" s="63"/>
      <c r="J8" s="63"/>
      <c r="K8" s="63"/>
      <c r="L8" s="63" t="s">
        <v>156</v>
      </c>
      <c r="M8" s="63"/>
    </row>
    <row r="9" spans="1:14" ht="15.75" customHeight="1" x14ac:dyDescent="0.25">
      <c r="A9" s="63"/>
      <c r="B9" s="63" t="s">
        <v>194</v>
      </c>
      <c r="C9" s="63"/>
      <c r="D9" s="63" t="s">
        <v>51</v>
      </c>
      <c r="E9" s="63"/>
      <c r="F9" s="63" t="s">
        <v>69</v>
      </c>
      <c r="G9" s="63"/>
      <c r="H9" s="63" t="s">
        <v>64</v>
      </c>
      <c r="I9" s="63"/>
      <c r="J9" s="63"/>
      <c r="K9" s="63"/>
      <c r="L9" s="63" t="s">
        <v>157</v>
      </c>
      <c r="M9" s="63"/>
    </row>
    <row r="10" spans="1:14" ht="15.75" customHeight="1" x14ac:dyDescent="0.25">
      <c r="A10" s="63"/>
      <c r="B10" s="73" t="s">
        <v>140</v>
      </c>
      <c r="C10" s="63"/>
      <c r="D10" s="63" t="s">
        <v>173</v>
      </c>
      <c r="E10" s="63"/>
      <c r="F10" s="63" t="s">
        <v>67</v>
      </c>
      <c r="G10" s="63"/>
      <c r="H10" s="63"/>
      <c r="I10" s="63"/>
      <c r="J10" s="63"/>
      <c r="K10" s="63"/>
      <c r="L10" s="63" t="s">
        <v>193</v>
      </c>
      <c r="M10" s="63"/>
    </row>
    <row r="11" spans="1:14" ht="15.75" customHeight="1" x14ac:dyDescent="0.25">
      <c r="A11" s="63"/>
      <c r="B11" s="73" t="s">
        <v>141</v>
      </c>
      <c r="C11" s="63"/>
      <c r="D11" s="63" t="s">
        <v>196</v>
      </c>
      <c r="E11" s="63"/>
      <c r="F11" s="63"/>
      <c r="G11" s="63"/>
      <c r="H11" s="63"/>
      <c r="I11" s="63"/>
      <c r="J11" s="63"/>
      <c r="K11" s="63"/>
      <c r="L11" s="63" t="s">
        <v>188</v>
      </c>
      <c r="M11" s="63"/>
    </row>
    <row r="12" spans="1:14" ht="15.75" customHeight="1" x14ac:dyDescent="0.25">
      <c r="A12" s="63"/>
      <c r="B12" s="63" t="s">
        <v>170</v>
      </c>
      <c r="C12" s="63"/>
      <c r="D12" s="63" t="s">
        <v>147</v>
      </c>
      <c r="E12" s="63"/>
      <c r="F12" s="63"/>
      <c r="G12" s="63"/>
      <c r="H12" s="63"/>
      <c r="I12" s="63"/>
      <c r="J12" s="63"/>
      <c r="K12" s="63"/>
      <c r="L12" s="63" t="s">
        <v>189</v>
      </c>
      <c r="M12" s="63"/>
    </row>
    <row r="13" spans="1:14" ht="15.75" customHeight="1" x14ac:dyDescent="0.25">
      <c r="A13" s="63"/>
      <c r="B13" s="63" t="s">
        <v>171</v>
      </c>
      <c r="C13" s="63"/>
      <c r="D13" s="63" t="s">
        <v>197</v>
      </c>
      <c r="E13" s="63"/>
      <c r="F13" s="63"/>
      <c r="G13" s="63"/>
      <c r="H13" s="63"/>
      <c r="I13" s="63"/>
      <c r="J13" s="63"/>
      <c r="K13" s="63"/>
      <c r="L13" s="63" t="s">
        <v>158</v>
      </c>
      <c r="M13" s="63"/>
    </row>
    <row r="14" spans="1:14" ht="15.75" customHeight="1" x14ac:dyDescent="0.25">
      <c r="A14" s="63"/>
      <c r="B14" s="63" t="s">
        <v>137</v>
      </c>
      <c r="C14" s="63"/>
      <c r="D14" s="63" t="s">
        <v>198</v>
      </c>
      <c r="E14" s="63"/>
      <c r="F14" s="63"/>
      <c r="G14" s="63"/>
      <c r="H14" s="63"/>
      <c r="I14" s="63"/>
      <c r="J14" s="63"/>
      <c r="K14" s="63"/>
      <c r="L14" s="63" t="s">
        <v>155</v>
      </c>
      <c r="M14" s="63"/>
    </row>
    <row r="15" spans="1:14" ht="15.75" customHeight="1" x14ac:dyDescent="0.25">
      <c r="A15" s="63"/>
      <c r="B15" s="63" t="s">
        <v>178</v>
      </c>
      <c r="C15" s="63"/>
      <c r="D15" s="63" t="s">
        <v>199</v>
      </c>
      <c r="E15" s="63"/>
      <c r="F15" s="63"/>
      <c r="G15" s="63"/>
      <c r="H15" s="63"/>
      <c r="I15" s="63"/>
      <c r="J15" s="63"/>
      <c r="K15" s="63"/>
      <c r="L15" s="63" t="s">
        <v>152</v>
      </c>
      <c r="M15" s="63"/>
    </row>
    <row r="16" spans="1:14" ht="15.75" customHeight="1" x14ac:dyDescent="0.25">
      <c r="A16" s="63"/>
      <c r="B16" s="63" t="s">
        <v>179</v>
      </c>
      <c r="C16" s="63"/>
      <c r="D16" s="63" t="s">
        <v>200</v>
      </c>
      <c r="E16" s="63"/>
      <c r="F16" s="63"/>
      <c r="G16" s="63"/>
      <c r="H16" s="63"/>
      <c r="I16" s="63"/>
      <c r="J16" s="63"/>
      <c r="K16" s="63"/>
      <c r="L16" s="63" t="s">
        <v>151</v>
      </c>
      <c r="M16" s="63"/>
    </row>
    <row r="17" spans="1:13" ht="15.75" customHeight="1" x14ac:dyDescent="0.25">
      <c r="A17" s="63"/>
      <c r="B17" s="63" t="s">
        <v>185</v>
      </c>
      <c r="C17" s="63"/>
      <c r="D17" s="63" t="s">
        <v>187</v>
      </c>
      <c r="E17" s="63"/>
      <c r="F17" s="63"/>
      <c r="G17" s="63"/>
      <c r="H17" s="63"/>
      <c r="I17" s="63"/>
      <c r="J17" s="63"/>
      <c r="K17" s="63"/>
      <c r="L17" s="63" t="s">
        <v>150</v>
      </c>
      <c r="M17" s="63"/>
    </row>
    <row r="18" spans="1:13" ht="15.75" customHeight="1" x14ac:dyDescent="0.25">
      <c r="A18" s="63"/>
      <c r="B18" s="63" t="s">
        <v>186</v>
      </c>
      <c r="C18" s="63"/>
      <c r="D18" s="63" t="s">
        <v>168</v>
      </c>
      <c r="E18" s="63"/>
      <c r="F18" s="63"/>
      <c r="G18" s="63"/>
      <c r="H18" s="63"/>
      <c r="I18" s="63"/>
      <c r="J18" s="63"/>
      <c r="K18" s="63"/>
      <c r="L18" s="63" t="s">
        <v>153</v>
      </c>
      <c r="M18" s="63"/>
    </row>
    <row r="19" spans="1:13" ht="15.75" customHeight="1" x14ac:dyDescent="0.25">
      <c r="A19" s="63"/>
      <c r="B19" s="73" t="s">
        <v>96</v>
      </c>
      <c r="C19" s="63"/>
      <c r="D19" s="63" t="s">
        <v>160</v>
      </c>
      <c r="E19" s="63"/>
      <c r="F19" s="63"/>
      <c r="G19" s="63"/>
      <c r="H19" s="63"/>
      <c r="I19" s="63"/>
      <c r="J19" s="63"/>
      <c r="K19" s="63"/>
      <c r="L19" s="63" t="s">
        <v>154</v>
      </c>
      <c r="M19" s="63"/>
    </row>
    <row r="20" spans="1:13" ht="15.75" customHeight="1" x14ac:dyDescent="0.25">
      <c r="A20" s="63"/>
      <c r="B20" s="63" t="s">
        <v>138</v>
      </c>
      <c r="C20" s="63"/>
      <c r="D20" s="63" t="s">
        <v>108</v>
      </c>
      <c r="E20" s="63"/>
      <c r="F20" s="63"/>
      <c r="G20" s="63"/>
      <c r="H20" s="63"/>
      <c r="I20" s="63"/>
      <c r="J20" s="63"/>
      <c r="K20" s="63"/>
      <c r="L20" s="63" t="s">
        <v>70</v>
      </c>
      <c r="M20" s="63"/>
    </row>
    <row r="21" spans="1:13" ht="15.75" customHeight="1" x14ac:dyDescent="0.25">
      <c r="A21" s="63"/>
      <c r="B21" s="63" t="s">
        <v>139</v>
      </c>
      <c r="C21" s="63"/>
      <c r="D21" s="63" t="s">
        <v>184</v>
      </c>
      <c r="E21" s="63"/>
      <c r="F21" s="63"/>
      <c r="G21" s="63"/>
      <c r="H21" s="63"/>
      <c r="I21" s="63"/>
      <c r="J21" s="63"/>
      <c r="K21" s="63"/>
      <c r="L21" s="63" t="s">
        <v>132</v>
      </c>
      <c r="M21" s="63"/>
    </row>
    <row r="22" spans="1:13" ht="15.75" customHeight="1" x14ac:dyDescent="0.25">
      <c r="A22" s="63"/>
      <c r="B22" s="73" t="s">
        <v>134</v>
      </c>
      <c r="C22" s="63"/>
      <c r="D22" s="63" t="s">
        <v>107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5">
      <c r="A23" s="63"/>
      <c r="B23" s="73" t="s">
        <v>144</v>
      </c>
      <c r="C23" s="63"/>
      <c r="D23" s="63" t="s">
        <v>106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5">
      <c r="A24" s="63"/>
      <c r="B24" s="73" t="s">
        <v>146</v>
      </c>
      <c r="C24" s="63"/>
      <c r="D24" s="63" t="s">
        <v>103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5">
      <c r="A25" s="63"/>
      <c r="B25" s="73" t="s">
        <v>145</v>
      </c>
      <c r="C25" s="63"/>
      <c r="D25" s="63" t="s">
        <v>102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5">
      <c r="B26" s="73" t="s">
        <v>143</v>
      </c>
      <c r="D26" s="63" t="s">
        <v>105</v>
      </c>
    </row>
    <row r="27" spans="1:13" ht="15.75" customHeight="1" x14ac:dyDescent="0.25">
      <c r="B27" s="63" t="s">
        <v>69</v>
      </c>
      <c r="D27" s="63" t="s">
        <v>104</v>
      </c>
    </row>
    <row r="28" spans="1:13" ht="15.75" customHeight="1" x14ac:dyDescent="0.25">
      <c r="B28" s="63" t="s">
        <v>67</v>
      </c>
      <c r="D28" s="63" t="s">
        <v>148</v>
      </c>
    </row>
    <row r="29" spans="1:13" ht="15.75" customHeight="1" x14ac:dyDescent="0.25">
      <c r="D29" s="63" t="s">
        <v>67</v>
      </c>
    </row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L3:L19">
    <sortCondition ref="L3:L19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Josh Lambert</cp:lastModifiedBy>
  <dcterms:created xsi:type="dcterms:W3CDTF">2021-08-03T22:14:55Z</dcterms:created>
  <dcterms:modified xsi:type="dcterms:W3CDTF">2025-05-13T15:22:35Z</dcterms:modified>
</cp:coreProperties>
</file>