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yprogram\company_data\外贸订单\"/>
    </mc:Choice>
  </mc:AlternateContent>
  <xr:revisionPtr revIDLastSave="0" documentId="13_ncr:1_{0C0FC296-2650-4983-A08E-6DE4C64156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外贸订单跟进情况" sheetId="4" r:id="rId1"/>
    <sheet name="Sheet3" sheetId="3" r:id="rId2"/>
  </sheets>
  <definedNames>
    <definedName name="_xlnm._FilterDatabase" localSheetId="0" hidden="1">外贸订单跟进情况!$A$1:$U$1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 l="1"/>
  <c r="H14" i="4"/>
  <c r="H13" i="4" l="1"/>
  <c r="H12" i="4" l="1"/>
  <c r="H2" i="4" l="1"/>
  <c r="H3" i="4"/>
  <c r="H4" i="4"/>
  <c r="H5" i="4"/>
  <c r="H6" i="4"/>
  <c r="H7" i="4"/>
  <c r="H8" i="4"/>
  <c r="H9" i="4"/>
  <c r="H10" i="4"/>
  <c r="H11" i="4"/>
  <c r="M20" i="4"/>
  <c r="T20" i="4"/>
</calcChain>
</file>

<file path=xl/sharedStrings.xml><?xml version="1.0" encoding="utf-8"?>
<sst xmlns="http://schemas.openxmlformats.org/spreadsheetml/2006/main" count="141" uniqueCount="98">
  <si>
    <t>蓝灰/分体//</t>
  </si>
  <si>
    <t>蓝灰/Cplus整体//</t>
  </si>
  <si>
    <t>灰色/分体//</t>
  </si>
  <si>
    <t>客户名称</t>
    <phoneticPr fontId="1" type="noConversion"/>
  </si>
  <si>
    <t>下单时间</t>
    <phoneticPr fontId="1" type="noConversion"/>
  </si>
  <si>
    <t>品号</t>
    <phoneticPr fontId="1" type="noConversion"/>
  </si>
  <si>
    <t>品名</t>
    <phoneticPr fontId="1" type="noConversion"/>
  </si>
  <si>
    <t>规格</t>
    <phoneticPr fontId="1" type="noConversion"/>
  </si>
  <si>
    <t>数量</t>
    <phoneticPr fontId="1" type="noConversion"/>
  </si>
  <si>
    <t>备注</t>
    <phoneticPr fontId="1" type="noConversion"/>
  </si>
  <si>
    <t>订单执行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</si>
  <si>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</si>
  <si>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</si>
  <si>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</si>
  <si>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未执行数量</t>
    <phoneticPr fontId="1" type="noConversion"/>
  </si>
  <si>
    <t>需求日期</t>
    <phoneticPr fontId="1" type="noConversion"/>
  </si>
  <si>
    <t>需求变动</t>
    <phoneticPr fontId="1" type="noConversion"/>
  </si>
  <si>
    <t>交货日期</t>
    <phoneticPr fontId="1" type="noConversion"/>
  </si>
  <si>
    <t>取消数量</t>
    <phoneticPr fontId="1" type="noConversion"/>
  </si>
  <si>
    <t>AW126-888-20</t>
  </si>
  <si>
    <t>深灰白/整体//</t>
  </si>
  <si>
    <t>3.2米/1024I 6pl或13pl/16头/UV卷对卷/国外/北京S板卡/卷材</t>
  </si>
  <si>
    <t>汪富友</t>
  </si>
  <si>
    <t>红黑/C分体//</t>
  </si>
  <si>
    <t>121804022</t>
  </si>
  <si>
    <t>蓝黑/分体//</t>
  </si>
  <si>
    <t>AW503-021</t>
  </si>
  <si>
    <t>1.8米/4720/4头/写真机/国外/K/打纸</t>
  </si>
  <si>
    <t>3.2米/1024I 30pl/8头/喷绘机/国外/YA/喷绘</t>
  </si>
  <si>
    <t>蓝灰/C分体//</t>
  </si>
  <si>
    <t>113208009</t>
  </si>
  <si>
    <t>3.2米/512I 30pl/8头/喷绘机/国外/YA/喷绘</t>
  </si>
  <si>
    <t>113208012</t>
  </si>
  <si>
    <t>1.8米/4720/3头/写真机/国外/K/打纸</t>
  </si>
  <si>
    <t>113208006</t>
  </si>
  <si>
    <t>蓝白/E整体//</t>
  </si>
  <si>
    <t>印度056</t>
  </si>
  <si>
    <t>AW056-429</t>
  </si>
  <si>
    <t>121803015</t>
  </si>
  <si>
    <t>121802027</t>
  </si>
  <si>
    <t>1.8米/4720/2头/写真机/国外/K/写真</t>
  </si>
  <si>
    <t>合同号</t>
    <phoneticPr fontId="1" type="noConversion"/>
  </si>
  <si>
    <t>韩国126</t>
    <phoneticPr fontId="1" type="noConversion"/>
  </si>
  <si>
    <t>安排打包</t>
    <phoneticPr fontId="1" type="noConversion"/>
  </si>
  <si>
    <t>已打包</t>
    <phoneticPr fontId="1" type="noConversion"/>
  </si>
  <si>
    <t>无软件，配气涨轴收料,最新的客户ECN配置</t>
    <phoneticPr fontId="1" type="noConversion"/>
  </si>
  <si>
    <t>业务员</t>
    <phoneticPr fontId="1" type="noConversion"/>
  </si>
  <si>
    <t>姜佺</t>
    <phoneticPr fontId="1" type="noConversion"/>
  </si>
  <si>
    <t>胡超</t>
    <phoneticPr fontId="1" type="noConversion"/>
  </si>
  <si>
    <t>AW503-021</t>
    <phoneticPr fontId="1" type="noConversion"/>
  </si>
  <si>
    <t>印度503</t>
    <phoneticPr fontId="1" type="noConversion"/>
  </si>
  <si>
    <t>最近一次发货时间</t>
    <phoneticPr fontId="1" type="noConversion"/>
  </si>
  <si>
    <t>蒙泰软件6套，真空包装</t>
    <phoneticPr fontId="1" type="noConversion"/>
  </si>
  <si>
    <t>蒙泰软件6套，配件，真空包装，不贴型号标</t>
    <phoneticPr fontId="1" type="noConversion"/>
  </si>
  <si>
    <t>缅甸131</t>
    <phoneticPr fontId="1" type="noConversion"/>
  </si>
  <si>
    <t>AW131-031</t>
    <phoneticPr fontId="1" type="noConversion"/>
  </si>
  <si>
    <t>AW178-105</t>
    <phoneticPr fontId="1" type="noConversion"/>
  </si>
  <si>
    <t>真空包装,英文蒙泰软件2套</t>
    <phoneticPr fontId="1" type="noConversion"/>
  </si>
  <si>
    <t>包含  锐彩软件24套，蒙泰 软件 18套</t>
    <phoneticPr fontId="1" type="noConversion"/>
  </si>
  <si>
    <t>已生产1台，目前需要延后发货，已先让内贸挪用，工厂还差客户一台，后期要发货</t>
    <phoneticPr fontId="1" type="noConversion"/>
  </si>
  <si>
    <t>等生产、打包</t>
    <phoneticPr fontId="1" type="noConversion"/>
  </si>
  <si>
    <t>客户封城，机器可以先生产准备</t>
    <phoneticPr fontId="1" type="noConversion"/>
  </si>
  <si>
    <t>等生产打包，尽快</t>
    <phoneticPr fontId="1" type="noConversion"/>
  </si>
  <si>
    <t>已发3台，剩下的3台整机由于疫情延后发货</t>
    <phoneticPr fontId="1" type="noConversion"/>
  </si>
  <si>
    <t>已有6台整机，由于疫情延后发货</t>
    <phoneticPr fontId="1" type="noConversion"/>
  </si>
  <si>
    <t>蓝灰/分体</t>
  </si>
  <si>
    <t>1.8米/DX5/2头/写真机/整机/北京板卡/写真</t>
  </si>
  <si>
    <t>121802004</t>
    <phoneticPr fontId="1" type="noConversion"/>
  </si>
  <si>
    <t>等生产要打包，越快越好</t>
    <phoneticPr fontId="1" type="noConversion"/>
  </si>
  <si>
    <t>AW099-612</t>
    <phoneticPr fontId="1" type="noConversion"/>
  </si>
  <si>
    <t>客户099</t>
    <phoneticPr fontId="1" type="noConversion"/>
  </si>
  <si>
    <t>英文 蒙泰软件1套</t>
    <phoneticPr fontId="1" type="noConversion"/>
  </si>
  <si>
    <t>3.2米/DX5/2头/写真机/国外/北京板卡/写真</t>
    <phoneticPr fontId="1" type="noConversion"/>
  </si>
  <si>
    <t>AW207-051</t>
    <phoneticPr fontId="1" type="noConversion"/>
  </si>
  <si>
    <t>秘鲁207</t>
    <phoneticPr fontId="1" type="noConversion"/>
  </si>
  <si>
    <t>机器含PP软件，配件</t>
    <phoneticPr fontId="1" type="noConversion"/>
  </si>
  <si>
    <t>121804022</t>
    <phoneticPr fontId="1" type="noConversion"/>
  </si>
  <si>
    <t>133216003</t>
    <phoneticPr fontId="1" type="noConversion"/>
  </si>
  <si>
    <t>113208036</t>
    <phoneticPr fontId="1" type="noConversion"/>
  </si>
  <si>
    <t>马来西亚178</t>
    <phoneticPr fontId="1" type="noConversion"/>
  </si>
  <si>
    <t>113208010</t>
    <phoneticPr fontId="1" type="noConversion"/>
  </si>
  <si>
    <t>123202003</t>
    <phoneticPr fontId="1" type="noConversion"/>
  </si>
  <si>
    <t>AW099-615</t>
    <phoneticPr fontId="1" type="noConversion"/>
  </si>
  <si>
    <t>英文PP软件2套，放配件</t>
    <phoneticPr fontId="1" type="noConversion"/>
  </si>
  <si>
    <t>5.2米/512I 30pl/8头/喷绘机/国外/YA/喷绘</t>
    <phoneticPr fontId="1" type="noConversion"/>
  </si>
  <si>
    <t xml:space="preserve">深灰浅灰/E整体// </t>
    <phoneticPr fontId="1" type="noConversion"/>
  </si>
  <si>
    <t>韩国198</t>
    <phoneticPr fontId="1" type="noConversion"/>
  </si>
  <si>
    <t>AW198-028</t>
    <phoneticPr fontId="1" type="noConversion"/>
  </si>
  <si>
    <t>1.8米/4720/4头/写真机/国外/K板卡/打纸</t>
    <phoneticPr fontId="1" type="noConversion"/>
  </si>
  <si>
    <t>灰色/分体</t>
    <phoneticPr fontId="1" type="noConversion"/>
  </si>
  <si>
    <t>不放软件，不带收纸器，客户要求配袋装墨盒 ，配矮腿 20套（单独订购）</t>
    <phoneticPr fontId="1" type="noConversion"/>
  </si>
  <si>
    <t>阿根廷183</t>
    <phoneticPr fontId="1" type="noConversion"/>
  </si>
  <si>
    <t>AW183-261</t>
    <phoneticPr fontId="1" type="noConversion"/>
  </si>
  <si>
    <t>113204004</t>
  </si>
  <si>
    <t>3.2米/512I 30pl/4头/喷绘机/国外/北京板卡/喷绘</t>
  </si>
  <si>
    <t>1套PP 软件</t>
    <phoneticPr fontId="1" type="noConversion"/>
  </si>
  <si>
    <t>用整机库存</t>
    <phoneticPr fontId="1" type="noConversion"/>
  </si>
  <si>
    <t>用119机器改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</si>
</sst>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58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3" fillId="0" borderId="3" xfId="3" applyFont="1" applyBorder="1" applyAlignment="1">
      <alignment horizontal="left" vertical="center" wrapText="1"/>
    </xf>
    <xf numFmtId="176" fontId="3" fillId="0" borderId="3" xfId="3" applyNumberFormat="1" applyFont="1" applyBorder="1" applyAlignment="1">
      <alignment horizontal="left" vertical="center" wrapText="1"/>
    </xf>
    <xf numFmtId="9" fontId="3" fillId="0" borderId="4" xfId="3" applyFont="1" applyBorder="1" applyAlignment="1">
      <alignment horizontal="left" vertical="center" wrapText="1"/>
    </xf>
    <xf numFmtId="14" fontId="3" fillId="0" borderId="3" xfId="3" applyNumberFormat="1" applyFont="1" applyBorder="1" applyAlignment="1">
      <alignment horizontal="left" vertical="center" wrapText="1"/>
    </xf>
    <xf numFmtId="9" fontId="3" fillId="2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 wrapText="1"/>
    </xf>
    <xf numFmtId="176" fontId="3" fillId="2" borderId="3" xfId="3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6" fillId="2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9" fillId="2" borderId="2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14" fontId="3" fillId="2" borderId="3" xfId="3" applyNumberFormat="1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/>
    </xf>
    <xf numFmtId="9" fontId="3" fillId="2" borderId="2" xfId="3" applyFont="1" applyFill="1" applyBorder="1" applyAlignment="1">
      <alignment horizontal="left" vertical="center" wrapText="1"/>
    </xf>
    <xf numFmtId="9" fontId="3" fillId="2" borderId="4" xfId="3" applyFont="1" applyFill="1" applyBorder="1" applyAlignment="1">
      <alignment horizontal="left" vertical="center" wrapText="1"/>
    </xf>
    <xf numFmtId="176" fontId="3" fillId="2" borderId="2" xfId="3" applyNumberFormat="1" applyFont="1" applyFill="1" applyBorder="1" applyAlignment="1">
      <alignment horizontal="left" vertical="center" wrapText="1"/>
    </xf>
    <xf numFmtId="58" fontId="10" fillId="2" borderId="2" xfId="0" applyNumberFormat="1" applyFont="1" applyFill="1" applyBorder="1" applyAlignment="1">
      <alignment horizontal="left" vertical="center" wrapText="1"/>
    </xf>
    <xf numFmtId="58" fontId="11" fillId="2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49" fontId="12" fillId="2" borderId="2" xfId="4" applyNumberFormat="1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3" fillId="0" borderId="3" xfId="3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4" fillId="2" borderId="2" xfId="4" applyNumberFormat="1" applyFont="1" applyFill="1" applyBorder="1" applyAlignment="1">
      <alignment horizontal="left" vertical="center"/>
    </xf>
    <xf numFmtId="9" fontId="4" fillId="0" borderId="4" xfId="3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2" xr:uid="{00000000-0005-0000-0000-000001000000}"/>
    <cellStyle name="常规 2 3" xfId="4" xr:uid="{A37CBEF7-4CE9-4473-A4A8-99EE24B792A3}"/>
    <cellStyle name="常规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20"/>
  <sheetViews>
    <sheetView tabSelected="1" zoomScale="90" zoomScaleNormal="90" workbookViewId="0">
      <pane ySplit="1" topLeftCell="A2" activePane="bottomLeft" state="frozen"/>
      <selection pane="bottomLeft" activeCell="R16" sqref="R16"/>
    </sheetView>
  </sheetViews>
  <sheetFormatPr defaultRowHeight="22.5" customHeight="1" x14ac:dyDescent="0.15"/>
  <cols>
    <col min="1" max="1" width="7.75" style="26" customWidth="1"/>
    <col min="2" max="2" width="10.625" style="31" customWidth="1"/>
    <col min="3" max="3" width="11.5" style="17" customWidth="1"/>
    <col min="4" max="4" width="13.5" style="17" customWidth="1"/>
    <col min="5" max="5" width="20.75" style="45" customWidth="1"/>
    <col min="6" max="6" width="9.5" style="17" customWidth="1"/>
    <col min="7" max="7" width="9" style="17" customWidth="1"/>
    <col min="8" max="8" width="8.875" style="17" customWidth="1"/>
    <col min="9" max="9" width="8.75" style="17" customWidth="1"/>
    <col min="10" max="10" width="10.5" style="59" customWidth="1"/>
    <col min="11" max="11" width="48.125" style="26" customWidth="1"/>
    <col min="12" max="12" width="15.625" style="26" customWidth="1"/>
    <col min="13" max="13" width="7.375" style="26" customWidth="1"/>
    <col min="14" max="14" width="8.75" style="26" customWidth="1"/>
    <col min="15" max="15" width="7.375" style="26" customWidth="1"/>
    <col min="16" max="16" width="33.625" style="26" customWidth="1"/>
    <col min="17" max="17" width="8.5" style="26" customWidth="1"/>
    <col min="18" max="18" width="7.125" style="26" customWidth="1"/>
    <col min="19" max="19" width="8.25" style="26" customWidth="1"/>
    <col min="20" max="20" width="10.125" style="26" customWidth="1"/>
    <col min="21" max="21" width="10.5" style="26" customWidth="1"/>
    <col min="22" max="16384" width="9" style="26"/>
  </cols>
  <sheetData>
    <row r="1" spans="1:21" s="33" customFormat="1" ht="33" customHeight="1" x14ac:dyDescent="0.15">
      <c r="A1" s="36" t="s">
        <v>46</v>
      </c>
      <c r="B1" s="34" t="s">
        <v>4</v>
      </c>
      <c r="C1" s="35" t="s">
        <v>3</v>
      </c>
      <c r="D1" s="35" t="s">
        <v>41</v>
      </c>
      <c r="E1" s="35" t="s">
        <v>15</v>
      </c>
      <c r="F1" s="35" t="s">
        <v>16</v>
      </c>
      <c r="G1" s="35" t="s">
        <v>17</v>
      </c>
      <c r="H1" s="35" t="s">
        <v>10</v>
      </c>
      <c r="I1" s="35" t="s">
        <v>18</v>
      </c>
      <c r="J1" s="53" t="s">
        <v>5</v>
      </c>
      <c r="K1" s="36" t="s">
        <v>6</v>
      </c>
      <c r="L1" s="36" t="s">
        <v>7</v>
      </c>
      <c r="M1" s="36" t="s">
        <v>8</v>
      </c>
      <c r="N1" s="36" t="s">
        <v>43</v>
      </c>
      <c r="O1" s="36" t="s">
        <v>44</v>
      </c>
      <c r="P1" s="36" t="s">
        <v>9</v>
      </c>
      <c r="Q1" s="36" t="s">
        <v>11</v>
      </c>
      <c r="R1" s="36" t="s">
        <v>12</v>
      </c>
      <c r="S1" s="36" t="s">
        <v>13</v>
      </c>
      <c r="T1" s="36" t="s">
        <v>14</v>
      </c>
      <c r="U1" s="35" t="s">
        <v>51</v>
      </c>
    </row>
    <row r="2" spans="1:21" s="32" customFormat="1" ht="22.5" customHeight="1" x14ac:dyDescent="0.15">
      <c r="A2" s="12" t="s">
        <v>47</v>
      </c>
      <c r="B2" s="38">
        <v>43914</v>
      </c>
      <c r="C2" s="12" t="s">
        <v>42</v>
      </c>
      <c r="D2" s="39" t="s">
        <v>19</v>
      </c>
      <c r="E2" s="42" t="s">
        <v>60</v>
      </c>
      <c r="F2" s="1"/>
      <c r="G2" s="1">
        <v>43983</v>
      </c>
      <c r="H2" s="2" t="str">
        <f t="shared" ref="H2:H12" si="0">IF(AND(M2=T2,I2=0,T2&gt;0),"未执行",IF(AND(M2&lt;&gt;T2,I2=0,T2&gt;0),"执行中",IF(AND(M2&lt;&gt;T2,I2=0,T2=0),"完成",IF(AND(M2&lt;&gt;T2,I2&gt;0,T2&gt;0,Q2+R2+S2=0),"未执行-部分取消",IF(AND(M2&lt;&gt;T2,I2&gt;0,T2&gt;0,Q2+R2+S2&gt;0),"执行中-部分取消",IF(AND(M2&lt;&gt;T2,I2&gt;0,T2=0,Q2+R2+S2&gt;0),"完成-部分取消",IF(AND(M2&lt;&gt;T2,I2&gt;0,T2=0,Q2+R2+S2=0),"全部取消","参数错误")))))))</f>
        <v>未执行</v>
      </c>
      <c r="I2" s="2"/>
      <c r="J2" s="52" t="s">
        <v>77</v>
      </c>
      <c r="K2" s="7" t="s">
        <v>21</v>
      </c>
      <c r="L2" s="40" t="s">
        <v>20</v>
      </c>
      <c r="M2" s="41">
        <v>10</v>
      </c>
      <c r="N2" s="41"/>
      <c r="O2" s="41"/>
      <c r="P2" s="2" t="s">
        <v>45</v>
      </c>
      <c r="Q2" s="12"/>
      <c r="R2" s="12"/>
      <c r="S2" s="12"/>
      <c r="T2" s="12">
        <v>10</v>
      </c>
      <c r="U2" s="12"/>
    </row>
    <row r="3" spans="1:21" s="32" customFormat="1" ht="30" customHeight="1" x14ac:dyDescent="0.15">
      <c r="A3" s="12" t="s">
        <v>48</v>
      </c>
      <c r="B3" s="38">
        <v>43753</v>
      </c>
      <c r="C3" s="12" t="s">
        <v>50</v>
      </c>
      <c r="D3" s="7" t="s">
        <v>49</v>
      </c>
      <c r="E3" s="42" t="s">
        <v>63</v>
      </c>
      <c r="F3" s="1"/>
      <c r="G3" s="1">
        <v>43938</v>
      </c>
      <c r="H3" s="2" t="str">
        <f t="shared" si="0"/>
        <v>执行中</v>
      </c>
      <c r="I3" s="2"/>
      <c r="J3" s="52" t="s">
        <v>76</v>
      </c>
      <c r="K3" s="7" t="s">
        <v>27</v>
      </c>
      <c r="L3" s="7" t="s">
        <v>25</v>
      </c>
      <c r="M3" s="14">
        <v>6</v>
      </c>
      <c r="N3" s="12">
        <v>6</v>
      </c>
      <c r="O3" s="12">
        <v>3</v>
      </c>
      <c r="P3" s="2" t="s">
        <v>52</v>
      </c>
      <c r="Q3" s="12">
        <v>3</v>
      </c>
      <c r="R3" s="12"/>
      <c r="S3" s="12"/>
      <c r="T3" s="12">
        <v>3</v>
      </c>
      <c r="U3" s="38">
        <v>43918</v>
      </c>
    </row>
    <row r="4" spans="1:21" s="32" customFormat="1" ht="30" customHeight="1" x14ac:dyDescent="0.15">
      <c r="A4" s="12" t="s">
        <v>48</v>
      </c>
      <c r="B4" s="38">
        <v>43893</v>
      </c>
      <c r="C4" s="12" t="s">
        <v>50</v>
      </c>
      <c r="D4" s="7" t="s">
        <v>26</v>
      </c>
      <c r="E4" s="42" t="s">
        <v>64</v>
      </c>
      <c r="F4" s="1"/>
      <c r="G4" s="1">
        <v>43938</v>
      </c>
      <c r="H4" s="2" t="str">
        <f t="shared" si="0"/>
        <v>未执行</v>
      </c>
      <c r="I4" s="2"/>
      <c r="J4" s="52" t="s">
        <v>24</v>
      </c>
      <c r="K4" s="7" t="s">
        <v>27</v>
      </c>
      <c r="L4" s="7" t="s">
        <v>25</v>
      </c>
      <c r="M4" s="14">
        <v>6</v>
      </c>
      <c r="N4" s="12">
        <v>6</v>
      </c>
      <c r="O4" s="12"/>
      <c r="P4" s="2" t="s">
        <v>53</v>
      </c>
      <c r="Q4" s="12"/>
      <c r="R4" s="12"/>
      <c r="S4" s="12"/>
      <c r="T4" s="12">
        <v>6</v>
      </c>
      <c r="U4" s="12"/>
    </row>
    <row r="5" spans="1:21" s="32" customFormat="1" ht="46.5" customHeight="1" x14ac:dyDescent="0.15">
      <c r="A5" s="12" t="s">
        <v>48</v>
      </c>
      <c r="B5" s="37">
        <v>43888</v>
      </c>
      <c r="C5" s="1" t="s">
        <v>54</v>
      </c>
      <c r="D5" s="2" t="s">
        <v>55</v>
      </c>
      <c r="E5" s="42" t="s">
        <v>59</v>
      </c>
      <c r="F5" s="1"/>
      <c r="G5" s="1">
        <v>43938</v>
      </c>
      <c r="H5" s="2" t="str">
        <f t="shared" si="0"/>
        <v>未执行</v>
      </c>
      <c r="I5" s="2"/>
      <c r="J5" s="52" t="s">
        <v>78</v>
      </c>
      <c r="K5" s="7" t="s">
        <v>28</v>
      </c>
      <c r="L5" s="7" t="s">
        <v>1</v>
      </c>
      <c r="M5" s="12">
        <v>1</v>
      </c>
      <c r="N5" s="32">
        <v>1</v>
      </c>
      <c r="O5" s="12">
        <v>0</v>
      </c>
      <c r="P5" s="48"/>
      <c r="Q5" s="12"/>
      <c r="R5" s="12"/>
      <c r="S5" s="12"/>
      <c r="T5" s="12">
        <v>1</v>
      </c>
      <c r="U5" s="38">
        <v>43965</v>
      </c>
    </row>
    <row r="6" spans="1:21" s="32" customFormat="1" ht="30" customHeight="1" x14ac:dyDescent="0.15">
      <c r="A6" s="12" t="s">
        <v>48</v>
      </c>
      <c r="B6" s="10">
        <v>43896</v>
      </c>
      <c r="C6" s="7" t="s">
        <v>79</v>
      </c>
      <c r="D6" s="2" t="s">
        <v>56</v>
      </c>
      <c r="E6" s="42" t="s">
        <v>62</v>
      </c>
      <c r="F6" s="1"/>
      <c r="G6" s="1"/>
      <c r="H6" s="2" t="str">
        <f t="shared" si="0"/>
        <v>未执行</v>
      </c>
      <c r="I6" s="2"/>
      <c r="J6" s="52" t="s">
        <v>80</v>
      </c>
      <c r="K6" s="7" t="s">
        <v>31</v>
      </c>
      <c r="L6" s="7" t="s">
        <v>23</v>
      </c>
      <c r="M6" s="14">
        <v>2</v>
      </c>
      <c r="N6" s="49"/>
      <c r="O6" s="12"/>
      <c r="P6" s="2" t="s">
        <v>57</v>
      </c>
      <c r="Q6" s="12"/>
      <c r="R6" s="12"/>
      <c r="S6" s="12"/>
      <c r="T6" s="12">
        <v>2</v>
      </c>
      <c r="U6" s="12"/>
    </row>
    <row r="7" spans="1:21" s="32" customFormat="1" ht="30" customHeight="1" x14ac:dyDescent="0.15">
      <c r="A7" s="40" t="s">
        <v>22</v>
      </c>
      <c r="B7" s="37">
        <v>43910</v>
      </c>
      <c r="C7" s="7" t="s">
        <v>36</v>
      </c>
      <c r="D7" s="7" t="s">
        <v>37</v>
      </c>
      <c r="E7" s="42" t="s">
        <v>61</v>
      </c>
      <c r="F7" s="1"/>
      <c r="G7" s="1"/>
      <c r="H7" s="2" t="str">
        <f t="shared" si="0"/>
        <v>未执行</v>
      </c>
      <c r="I7" s="2"/>
      <c r="J7" s="52" t="s">
        <v>30</v>
      </c>
      <c r="K7" s="7" t="s">
        <v>31</v>
      </c>
      <c r="L7" s="7" t="s">
        <v>29</v>
      </c>
      <c r="M7" s="14">
        <v>12</v>
      </c>
      <c r="O7" s="12"/>
      <c r="P7" s="67" t="s">
        <v>58</v>
      </c>
      <c r="Q7" s="12"/>
      <c r="R7" s="12"/>
      <c r="S7" s="12"/>
      <c r="T7" s="14">
        <v>12</v>
      </c>
      <c r="U7" s="12"/>
    </row>
    <row r="8" spans="1:21" s="32" customFormat="1" ht="30" customHeight="1" x14ac:dyDescent="0.15">
      <c r="A8" s="40" t="s">
        <v>22</v>
      </c>
      <c r="B8" s="37">
        <v>43910</v>
      </c>
      <c r="C8" s="7" t="s">
        <v>36</v>
      </c>
      <c r="D8" s="7" t="s">
        <v>37</v>
      </c>
      <c r="E8" s="42" t="s">
        <v>61</v>
      </c>
      <c r="F8" s="1"/>
      <c r="G8" s="1"/>
      <c r="H8" s="2" t="str">
        <f t="shared" si="0"/>
        <v>未执行</v>
      </c>
      <c r="I8" s="2"/>
      <c r="J8" s="52" t="s">
        <v>34</v>
      </c>
      <c r="K8" s="7" t="s">
        <v>31</v>
      </c>
      <c r="L8" s="7" t="s">
        <v>35</v>
      </c>
      <c r="M8" s="14">
        <v>4</v>
      </c>
      <c r="O8" s="12"/>
      <c r="P8" s="68"/>
      <c r="Q8" s="12"/>
      <c r="R8" s="12"/>
      <c r="S8" s="12"/>
      <c r="T8" s="14">
        <v>4</v>
      </c>
      <c r="U8" s="12"/>
    </row>
    <row r="9" spans="1:21" s="11" customFormat="1" ht="30" customHeight="1" x14ac:dyDescent="0.15">
      <c r="A9" s="5" t="s">
        <v>22</v>
      </c>
      <c r="B9" s="6">
        <v>43910</v>
      </c>
      <c r="C9" s="3" t="s">
        <v>36</v>
      </c>
      <c r="D9" s="3" t="s">
        <v>37</v>
      </c>
      <c r="E9" s="42" t="s">
        <v>61</v>
      </c>
      <c r="F9" s="1"/>
      <c r="G9" s="1"/>
      <c r="H9" s="2" t="str">
        <f t="shared" si="0"/>
        <v>未执行</v>
      </c>
      <c r="I9" s="2"/>
      <c r="J9" s="54" t="s">
        <v>32</v>
      </c>
      <c r="K9" s="3" t="s">
        <v>28</v>
      </c>
      <c r="L9" s="3" t="s">
        <v>1</v>
      </c>
      <c r="M9" s="4">
        <v>8</v>
      </c>
      <c r="O9" s="12"/>
      <c r="P9" s="68"/>
      <c r="Q9" s="8"/>
      <c r="R9" s="8"/>
      <c r="S9" s="8"/>
      <c r="T9" s="4">
        <v>8</v>
      </c>
      <c r="U9" s="8"/>
    </row>
    <row r="10" spans="1:21" s="11" customFormat="1" ht="30" customHeight="1" x14ac:dyDescent="0.15">
      <c r="A10" s="5" t="s">
        <v>22</v>
      </c>
      <c r="B10" s="6">
        <v>43910</v>
      </c>
      <c r="C10" s="3" t="s">
        <v>36</v>
      </c>
      <c r="D10" s="3" t="s">
        <v>37</v>
      </c>
      <c r="E10" s="42" t="s">
        <v>61</v>
      </c>
      <c r="F10" s="1"/>
      <c r="G10" s="1"/>
      <c r="H10" s="2" t="str">
        <f t="shared" si="0"/>
        <v>未执行</v>
      </c>
      <c r="I10" s="2"/>
      <c r="J10" s="54" t="s">
        <v>38</v>
      </c>
      <c r="K10" s="3" t="s">
        <v>33</v>
      </c>
      <c r="L10" s="3" t="s">
        <v>2</v>
      </c>
      <c r="M10" s="4">
        <v>12</v>
      </c>
      <c r="O10" s="12"/>
      <c r="P10" s="68"/>
      <c r="Q10" s="8"/>
      <c r="R10" s="8"/>
      <c r="S10" s="8"/>
      <c r="T10" s="4">
        <v>12</v>
      </c>
      <c r="U10" s="8"/>
    </row>
    <row r="11" spans="1:21" s="11" customFormat="1" ht="30" customHeight="1" x14ac:dyDescent="0.15">
      <c r="A11" s="5" t="s">
        <v>22</v>
      </c>
      <c r="B11" s="6">
        <v>43910</v>
      </c>
      <c r="C11" s="3" t="s">
        <v>36</v>
      </c>
      <c r="D11" s="3" t="s">
        <v>37</v>
      </c>
      <c r="E11" s="42" t="s">
        <v>61</v>
      </c>
      <c r="F11" s="1"/>
      <c r="G11" s="1"/>
      <c r="H11" s="2" t="str">
        <f t="shared" si="0"/>
        <v>未执行</v>
      </c>
      <c r="I11" s="2"/>
      <c r="J11" s="54" t="s">
        <v>39</v>
      </c>
      <c r="K11" s="3" t="s">
        <v>40</v>
      </c>
      <c r="L11" s="3" t="s">
        <v>0</v>
      </c>
      <c r="M11" s="4">
        <v>6</v>
      </c>
      <c r="O11" s="12"/>
      <c r="P11" s="69"/>
      <c r="Q11" s="8"/>
      <c r="R11" s="8"/>
      <c r="S11" s="8"/>
      <c r="T11" s="4">
        <v>6</v>
      </c>
      <c r="U11" s="8"/>
    </row>
    <row r="12" spans="1:21" s="11" customFormat="1" ht="24.95" customHeight="1" x14ac:dyDescent="0.15">
      <c r="A12" s="5" t="s">
        <v>22</v>
      </c>
      <c r="B12" s="10">
        <v>43987</v>
      </c>
      <c r="C12" s="1" t="s">
        <v>70</v>
      </c>
      <c r="D12" s="1" t="s">
        <v>69</v>
      </c>
      <c r="E12" s="42" t="s">
        <v>68</v>
      </c>
      <c r="F12" s="1"/>
      <c r="G12" s="1"/>
      <c r="H12" s="2" t="str">
        <f t="shared" si="0"/>
        <v>未执行</v>
      </c>
      <c r="I12" s="2"/>
      <c r="J12" s="60" t="s">
        <v>81</v>
      </c>
      <c r="K12" s="50" t="s">
        <v>72</v>
      </c>
      <c r="L12" s="51" t="s">
        <v>65</v>
      </c>
      <c r="M12" s="12">
        <v>1</v>
      </c>
      <c r="N12" s="12">
        <v>1</v>
      </c>
      <c r="O12" s="12"/>
      <c r="P12" s="2" t="s">
        <v>71</v>
      </c>
      <c r="Q12" s="8"/>
      <c r="R12" s="8"/>
      <c r="S12" s="8"/>
      <c r="T12" s="8">
        <v>1</v>
      </c>
      <c r="U12" s="8"/>
    </row>
    <row r="13" spans="1:21" s="11" customFormat="1" ht="24.95" customHeight="1" x14ac:dyDescent="0.15">
      <c r="A13" s="8" t="s">
        <v>47</v>
      </c>
      <c r="B13" s="10">
        <v>43991</v>
      </c>
      <c r="C13" s="1" t="s">
        <v>74</v>
      </c>
      <c r="D13" s="1" t="s">
        <v>73</v>
      </c>
      <c r="E13" s="42" t="s">
        <v>68</v>
      </c>
      <c r="F13" s="1"/>
      <c r="G13" s="1"/>
      <c r="H13" s="2" t="str">
        <f>IF(AND(M13=T13,I13=0,T13&gt;0),"未执行",IF(AND(M13&lt;&gt;T13,I13=0,T13&gt;0),"执行中",IF(AND(M13&lt;&gt;T13,I13=0,T13=0),"完成",IF(AND(M13&lt;&gt;T13,I13&gt;0,T13&gt;0,Q13+R13+S13=0),"未执行-部分取消",IF(AND(M13&lt;&gt;T13,I13&gt;0,T13&gt;0,Q13+R13+S13&gt;0),"执行中-部分取消",IF(AND(M13&lt;&gt;T13,I13&gt;0,T13=0,Q13+R13+S13&gt;0),"完成-部分取消",IF(AND(M13&lt;&gt;T13,I13&gt;0,T13=0,Q13+R13+S13=0),"全部取消","参数错误")))))))</f>
        <v>未执行</v>
      </c>
      <c r="I13" s="2"/>
      <c r="J13" s="47" t="s">
        <v>67</v>
      </c>
      <c r="K13" s="46" t="s">
        <v>66</v>
      </c>
      <c r="L13" s="51" t="s">
        <v>65</v>
      </c>
      <c r="M13" s="12">
        <v>4</v>
      </c>
      <c r="N13" s="12"/>
      <c r="O13" s="12"/>
      <c r="P13" s="2" t="s">
        <v>75</v>
      </c>
      <c r="Q13" s="8"/>
      <c r="R13" s="8"/>
      <c r="S13" s="8"/>
      <c r="T13" s="8">
        <v>4</v>
      </c>
      <c r="U13" s="8"/>
    </row>
    <row r="14" spans="1:21" s="11" customFormat="1" ht="24.95" customHeight="1" x14ac:dyDescent="0.15">
      <c r="A14" s="5" t="s">
        <v>22</v>
      </c>
      <c r="B14" s="10">
        <v>44005</v>
      </c>
      <c r="C14" s="1" t="s">
        <v>70</v>
      </c>
      <c r="D14" s="46" t="s">
        <v>82</v>
      </c>
      <c r="E14" s="42" t="s">
        <v>68</v>
      </c>
      <c r="F14" s="1"/>
      <c r="G14" s="1"/>
      <c r="H14" s="2" t="str">
        <f t="shared" ref="H14:H17" si="1">IF(AND(M14=T14,I14=0,T14&gt;0),"未执行",IF(AND(M14&lt;&gt;T14,I14=0,T14&gt;0),"执行中",IF(AND(M14&lt;&gt;T14,I14=0,T14=0),"完成",IF(AND(M14&lt;&gt;T14,I14&gt;0,T14&gt;0,Q14+R14+S14=0),"未执行-部分取消",IF(AND(M14&lt;&gt;T14,I14&gt;0,T14&gt;0,Q14+R14+S14&gt;0),"执行中-部分取消",IF(AND(M14&lt;&gt;T14,I14&gt;0,T14=0,Q14+R14+S14&gt;0),"完成-部分取消",IF(AND(M14&lt;&gt;T14,I14&gt;0,T14=0,Q14+R14+S14=0),"全部取消","参数错误")))))))</f>
        <v>未执行</v>
      </c>
      <c r="I14" s="2"/>
      <c r="J14" s="47" t="s">
        <v>67</v>
      </c>
      <c r="K14" s="46" t="s">
        <v>66</v>
      </c>
      <c r="L14" s="51" t="s">
        <v>65</v>
      </c>
      <c r="M14" s="46">
        <v>1</v>
      </c>
      <c r="N14" s="12"/>
      <c r="O14" s="12"/>
      <c r="P14" s="67" t="s">
        <v>83</v>
      </c>
      <c r="Q14" s="8"/>
      <c r="R14" s="8"/>
      <c r="S14" s="8"/>
      <c r="T14" s="8">
        <v>1</v>
      </c>
      <c r="U14" s="8"/>
    </row>
    <row r="15" spans="1:21" s="11" customFormat="1" ht="24.95" customHeight="1" x14ac:dyDescent="0.15">
      <c r="A15" s="5" t="s">
        <v>22</v>
      </c>
      <c r="B15" s="10">
        <v>44005</v>
      </c>
      <c r="C15" s="1" t="s">
        <v>70</v>
      </c>
      <c r="D15" s="46" t="s">
        <v>82</v>
      </c>
      <c r="E15" s="42" t="s">
        <v>68</v>
      </c>
      <c r="F15" s="1"/>
      <c r="G15" s="1"/>
      <c r="H15" s="2" t="str">
        <f t="shared" si="1"/>
        <v>未执行</v>
      </c>
      <c r="I15" s="2"/>
      <c r="J15" s="47">
        <v>115208006</v>
      </c>
      <c r="K15" s="9" t="s">
        <v>84</v>
      </c>
      <c r="L15" s="8" t="s">
        <v>85</v>
      </c>
      <c r="M15" s="46">
        <v>1</v>
      </c>
      <c r="N15" s="12"/>
      <c r="O15" s="12"/>
      <c r="P15" s="69"/>
      <c r="Q15" s="8"/>
      <c r="R15" s="8"/>
      <c r="S15" s="8"/>
      <c r="T15" s="8">
        <v>1</v>
      </c>
      <c r="U15" s="8"/>
    </row>
    <row r="16" spans="1:21" s="11" customFormat="1" ht="43.5" customHeight="1" x14ac:dyDescent="0.15">
      <c r="A16" s="61" t="s">
        <v>22</v>
      </c>
      <c r="B16" s="10">
        <v>44010</v>
      </c>
      <c r="C16" s="1" t="s">
        <v>86</v>
      </c>
      <c r="D16" s="1" t="s">
        <v>87</v>
      </c>
      <c r="E16" s="1" t="s">
        <v>97</v>
      </c>
      <c r="F16" s="1"/>
      <c r="G16" s="1"/>
      <c r="H16" s="2" t="str">
        <f t="shared" si="1"/>
        <v>未执行</v>
      </c>
      <c r="I16" s="2"/>
      <c r="J16" s="62">
        <v>121804016</v>
      </c>
      <c r="K16" s="63" t="s">
        <v>88</v>
      </c>
      <c r="L16" s="64" t="s">
        <v>89</v>
      </c>
      <c r="M16" s="65">
        <v>16</v>
      </c>
      <c r="N16" s="65"/>
      <c r="P16" s="66" t="s">
        <v>90</v>
      </c>
      <c r="Q16" s="8"/>
      <c r="R16" s="8"/>
      <c r="S16" s="8"/>
      <c r="T16" s="8">
        <v>16</v>
      </c>
      <c r="U16" s="8"/>
    </row>
    <row r="17" spans="1:21" s="11" customFormat="1" ht="22.5" customHeight="1" x14ac:dyDescent="0.15">
      <c r="A17" s="5" t="s">
        <v>22</v>
      </c>
      <c r="B17" s="10">
        <v>44010</v>
      </c>
      <c r="C17" s="1" t="s">
        <v>91</v>
      </c>
      <c r="D17" s="1" t="s">
        <v>92</v>
      </c>
      <c r="E17" s="42" t="s">
        <v>96</v>
      </c>
      <c r="F17" s="1"/>
      <c r="G17" s="1"/>
      <c r="H17" s="2" t="str">
        <f t="shared" si="1"/>
        <v>未执行</v>
      </c>
      <c r="I17" s="2"/>
      <c r="J17" s="55" t="s">
        <v>93</v>
      </c>
      <c r="K17" s="13" t="s">
        <v>94</v>
      </c>
      <c r="L17" s="13" t="s">
        <v>29</v>
      </c>
      <c r="M17" s="12">
        <v>1</v>
      </c>
      <c r="N17" s="12"/>
      <c r="O17" s="12"/>
      <c r="P17" s="2" t="s">
        <v>95</v>
      </c>
      <c r="Q17" s="8"/>
      <c r="R17" s="8"/>
      <c r="S17" s="8"/>
      <c r="T17" s="8">
        <v>1</v>
      </c>
      <c r="U17" s="8"/>
    </row>
    <row r="18" spans="1:21" ht="22.5" customHeight="1" x14ac:dyDescent="0.15">
      <c r="A18" s="18"/>
      <c r="B18" s="19"/>
      <c r="C18" s="20"/>
      <c r="D18" s="21"/>
      <c r="E18" s="43"/>
      <c r="F18" s="21"/>
      <c r="G18" s="21"/>
      <c r="H18" s="15"/>
      <c r="I18" s="15"/>
      <c r="J18" s="56"/>
      <c r="K18" s="22"/>
      <c r="L18" s="22"/>
      <c r="M18" s="23"/>
      <c r="N18" s="24"/>
      <c r="O18" s="24"/>
      <c r="P18" s="25"/>
      <c r="Q18" s="18"/>
      <c r="R18" s="18"/>
      <c r="S18" s="18"/>
      <c r="T18" s="18"/>
      <c r="U18" s="18"/>
    </row>
    <row r="19" spans="1:21" ht="22.5" customHeight="1" x14ac:dyDescent="0.15">
      <c r="A19" s="18"/>
      <c r="B19" s="19"/>
      <c r="C19" s="21"/>
      <c r="D19" s="21"/>
      <c r="E19" s="43"/>
      <c r="F19" s="21"/>
      <c r="G19" s="21"/>
      <c r="H19" s="15"/>
      <c r="I19" s="15"/>
      <c r="J19" s="57"/>
      <c r="K19" s="27"/>
      <c r="L19" s="27"/>
      <c r="M19" s="24"/>
      <c r="N19" s="24"/>
      <c r="O19" s="24"/>
      <c r="P19" s="24"/>
      <c r="Q19" s="18"/>
      <c r="R19" s="18"/>
      <c r="S19" s="18"/>
      <c r="T19" s="18"/>
      <c r="U19" s="18"/>
    </row>
    <row r="20" spans="1:21" ht="22.5" customHeight="1" x14ac:dyDescent="0.15">
      <c r="A20" s="28"/>
      <c r="B20" s="29"/>
      <c r="C20" s="16"/>
      <c r="D20" s="16"/>
      <c r="E20" s="44"/>
      <c r="F20" s="16"/>
      <c r="G20" s="16"/>
      <c r="H20" s="16"/>
      <c r="I20" s="16"/>
      <c r="J20" s="58"/>
      <c r="K20" s="28"/>
      <c r="L20" s="28"/>
      <c r="M20" s="30">
        <f>SUM(M2:M19)</f>
        <v>91</v>
      </c>
      <c r="N20" s="30"/>
      <c r="O20" s="30"/>
      <c r="P20" s="28"/>
      <c r="Q20" s="28"/>
      <c r="R20" s="28"/>
      <c r="S20" s="28"/>
      <c r="T20" s="28">
        <f>SUM(T2:T19)</f>
        <v>88</v>
      </c>
      <c r="U20" s="18"/>
    </row>
  </sheetData>
  <autoFilter ref="A1:U1" xr:uid="{BDF096D2-E11A-4561-99FB-836CE1E2AA13}"/>
  <mergeCells count="2">
    <mergeCell ref="P7:P11"/>
    <mergeCell ref="P14:P15"/>
  </mergeCells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外贸订单跟进情况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CXS</cp:lastModifiedBy>
  <dcterms:created xsi:type="dcterms:W3CDTF">2006-09-16T00:00:00Z</dcterms:created>
  <dcterms:modified xsi:type="dcterms:W3CDTF">2020-06-29T03:40:53Z</dcterms:modified>
</cp:coreProperties>
</file>