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110" firstSheet="1" activeTab="4"/>
  </bookViews>
  <sheets>
    <sheet name="FACA" sheetId="1" r:id="rId1"/>
    <sheet name="FGL1" sheetId="2" r:id="rId2"/>
    <sheet name="FGL2" sheetId="3" r:id="rId3"/>
    <sheet name="FBL1" sheetId="4" r:id="rId4"/>
    <sheet name="FBL2" sheetId="5" r:id="rId5"/>
  </sheets>
  <externalReferences>
    <externalReference r:id="rId6"/>
  </externalReferences>
  <calcPr calcId="144525"/>
</workbook>
</file>

<file path=xl/calcChain.xml><?xml version="1.0" encoding="utf-8"?>
<calcChain xmlns="http://schemas.openxmlformats.org/spreadsheetml/2006/main">
  <c r="AE6" i="2" l="1"/>
  <c r="AD6" i="2"/>
  <c r="L6" i="2"/>
  <c r="J6" i="2"/>
  <c r="I6" i="2"/>
  <c r="H6" i="2"/>
  <c r="G6" i="2"/>
  <c r="F6" i="2"/>
  <c r="AA6" i="2" s="1"/>
  <c r="E6" i="2"/>
  <c r="Q6" i="2" s="1"/>
  <c r="B6" i="2"/>
  <c r="D6" i="2" s="1"/>
  <c r="Z6" i="2" l="1"/>
  <c r="AJ6" i="2" s="1"/>
  <c r="N6" i="2"/>
  <c r="R6" i="2"/>
  <c r="S6" i="2" s="1"/>
  <c r="U6" i="2"/>
  <c r="M6" i="2"/>
  <c r="O6" i="2" s="1"/>
  <c r="AE8" i="1"/>
  <c r="AD8" i="1"/>
  <c r="L8" i="1"/>
  <c r="J8" i="1"/>
  <c r="I8" i="1"/>
  <c r="H8" i="1"/>
  <c r="G8" i="1"/>
  <c r="F8" i="1"/>
  <c r="E8" i="1"/>
  <c r="B8" i="1"/>
  <c r="D8" i="1" s="1"/>
  <c r="AE7" i="1"/>
  <c r="AD7" i="1"/>
  <c r="L7" i="1"/>
  <c r="J7" i="1"/>
  <c r="I7" i="1"/>
  <c r="H7" i="1"/>
  <c r="G7" i="1"/>
  <c r="F7" i="1"/>
  <c r="E7" i="1"/>
  <c r="B7" i="1"/>
  <c r="D7" i="1" s="1"/>
  <c r="Q7" i="1" l="1"/>
  <c r="Q8" i="1"/>
  <c r="P6" i="2"/>
  <c r="T8" i="1"/>
  <c r="T7" i="1"/>
  <c r="Z7" i="1"/>
  <c r="Z8" i="1"/>
  <c r="P7" i="1"/>
  <c r="R7" i="1" s="1"/>
  <c r="U7" i="1"/>
  <c r="AA7" i="1"/>
  <c r="P8" i="1"/>
  <c r="R8" i="1" s="1"/>
  <c r="U8" i="1"/>
  <c r="AA8" i="1"/>
  <c r="M7" i="1"/>
  <c r="O7" i="1" s="1"/>
  <c r="M8" i="1"/>
  <c r="O8" i="1" s="1"/>
  <c r="P19" i="5"/>
  <c r="O19" i="5"/>
  <c r="AE18" i="5"/>
  <c r="AD18" i="5"/>
  <c r="J18" i="5"/>
  <c r="I18" i="5"/>
  <c r="H18" i="5"/>
  <c r="G18" i="5"/>
  <c r="F18" i="5"/>
  <c r="E18" i="5"/>
  <c r="AA18" i="5" s="1"/>
  <c r="B18" i="5"/>
  <c r="D18" i="5" s="1"/>
  <c r="AE17" i="5"/>
  <c r="AD17" i="5"/>
  <c r="J17" i="5"/>
  <c r="I17" i="5"/>
  <c r="H17" i="5"/>
  <c r="G17" i="5"/>
  <c r="F17" i="5"/>
  <c r="E17" i="5"/>
  <c r="AA17" i="5" s="1"/>
  <c r="B17" i="5"/>
  <c r="D17" i="5" s="1"/>
  <c r="AE16" i="5"/>
  <c r="AD16" i="5"/>
  <c r="J16" i="5"/>
  <c r="I16" i="5"/>
  <c r="H16" i="5"/>
  <c r="G16" i="5"/>
  <c r="F16" i="5"/>
  <c r="E16" i="5"/>
  <c r="AA16" i="5" s="1"/>
  <c r="B16" i="5"/>
  <c r="D16" i="5" s="1"/>
  <c r="AE15" i="5"/>
  <c r="AD15" i="5"/>
  <c r="J15" i="5"/>
  <c r="I15" i="5"/>
  <c r="R15" i="5" s="1"/>
  <c r="H15" i="5"/>
  <c r="G15" i="5"/>
  <c r="F15" i="5"/>
  <c r="E15" i="5"/>
  <c r="AA15" i="5" s="1"/>
  <c r="B15" i="5"/>
  <c r="D15" i="5" s="1"/>
  <c r="AE14" i="5"/>
  <c r="AD14" i="5"/>
  <c r="J14" i="5"/>
  <c r="I14" i="5"/>
  <c r="H14" i="5"/>
  <c r="G14" i="5"/>
  <c r="F14" i="5"/>
  <c r="E14" i="5"/>
  <c r="AA14" i="5" s="1"/>
  <c r="B14" i="5"/>
  <c r="D14" i="5" s="1"/>
  <c r="AE13" i="5"/>
  <c r="AD13" i="5"/>
  <c r="J13" i="5"/>
  <c r="I13" i="5"/>
  <c r="H13" i="5"/>
  <c r="G13" i="5"/>
  <c r="F13" i="5"/>
  <c r="E13" i="5"/>
  <c r="AA13" i="5" s="1"/>
  <c r="B13" i="5"/>
  <c r="D13" i="5" s="1"/>
  <c r="AE12" i="5"/>
  <c r="AD12" i="5"/>
  <c r="J12" i="5"/>
  <c r="I12" i="5"/>
  <c r="H12" i="5"/>
  <c r="G12" i="5"/>
  <c r="F12" i="5"/>
  <c r="E12" i="5"/>
  <c r="AA12" i="5" s="1"/>
  <c r="B12" i="5"/>
  <c r="D12" i="5" s="1"/>
  <c r="AE11" i="5"/>
  <c r="AD11" i="5"/>
  <c r="J11" i="5"/>
  <c r="I11" i="5"/>
  <c r="H11" i="5"/>
  <c r="G11" i="5"/>
  <c r="F11" i="5"/>
  <c r="E11" i="5"/>
  <c r="AA11" i="5" s="1"/>
  <c r="B11" i="5"/>
  <c r="D11" i="5" s="1"/>
  <c r="AE10" i="5"/>
  <c r="AD10" i="5"/>
  <c r="J10" i="5"/>
  <c r="I10" i="5"/>
  <c r="H10" i="5"/>
  <c r="G10" i="5"/>
  <c r="F10" i="5"/>
  <c r="E10" i="5"/>
  <c r="AA10" i="5" s="1"/>
  <c r="B10" i="5"/>
  <c r="D10" i="5" s="1"/>
  <c r="AE9" i="5"/>
  <c r="AD9" i="5"/>
  <c r="J9" i="5"/>
  <c r="I9" i="5"/>
  <c r="H9" i="5"/>
  <c r="G9" i="5"/>
  <c r="F9" i="5"/>
  <c r="E9" i="5"/>
  <c r="AA9" i="5" s="1"/>
  <c r="B9" i="5"/>
  <c r="D9" i="5" s="1"/>
  <c r="AE8" i="5"/>
  <c r="AD8" i="5"/>
  <c r="J8" i="5"/>
  <c r="I8" i="5"/>
  <c r="H8" i="5"/>
  <c r="G8" i="5"/>
  <c r="F8" i="5"/>
  <c r="E8" i="5"/>
  <c r="AA8" i="5" s="1"/>
  <c r="B8" i="5"/>
  <c r="D8" i="5" s="1"/>
  <c r="AE7" i="5"/>
  <c r="AD7" i="5"/>
  <c r="L7" i="5"/>
  <c r="J7" i="5"/>
  <c r="I7" i="5"/>
  <c r="H7" i="5"/>
  <c r="G7" i="5"/>
  <c r="F7" i="5"/>
  <c r="E7" i="5"/>
  <c r="AA7" i="5" s="1"/>
  <c r="B7" i="5"/>
  <c r="D7" i="5" s="1"/>
  <c r="AE6" i="5"/>
  <c r="AD6" i="5"/>
  <c r="L6" i="5"/>
  <c r="J6" i="5"/>
  <c r="I6" i="5"/>
  <c r="H6" i="5"/>
  <c r="G6" i="5"/>
  <c r="F6" i="5"/>
  <c r="E6" i="5"/>
  <c r="AA6" i="5" s="1"/>
  <c r="B6" i="5"/>
  <c r="D6" i="5" s="1"/>
  <c r="AE5" i="5"/>
  <c r="AD5" i="5"/>
  <c r="L5" i="5"/>
  <c r="J5" i="5"/>
  <c r="I5" i="5"/>
  <c r="H5" i="5"/>
  <c r="G5" i="5"/>
  <c r="F5" i="5"/>
  <c r="E5" i="5"/>
  <c r="AA5" i="5" s="1"/>
  <c r="B5" i="5"/>
  <c r="D5" i="5" s="1"/>
  <c r="AE4" i="5"/>
  <c r="AD4" i="5"/>
  <c r="L4" i="5"/>
  <c r="J4" i="5"/>
  <c r="I4" i="5"/>
  <c r="R4" i="5" s="1"/>
  <c r="H4" i="5"/>
  <c r="G4" i="5"/>
  <c r="F4" i="5"/>
  <c r="E4" i="5"/>
  <c r="AA4" i="5" s="1"/>
  <c r="D4" i="5"/>
  <c r="B4" i="5"/>
  <c r="BA3" i="5"/>
  <c r="AZ3" i="5"/>
  <c r="AY3" i="5"/>
  <c r="AX3" i="5"/>
  <c r="AW3" i="5"/>
  <c r="AV3" i="5"/>
  <c r="AU3" i="5"/>
  <c r="AT3" i="5"/>
  <c r="AS3" i="5"/>
  <c r="AR3" i="5"/>
  <c r="AQ3" i="5"/>
  <c r="AP3" i="5"/>
  <c r="AO3" i="5"/>
  <c r="AN3" i="5"/>
  <c r="AM3" i="5"/>
  <c r="AL3" i="5"/>
  <c r="AL4" i="5" s="1"/>
  <c r="AE3" i="5"/>
  <c r="AD3" i="5"/>
  <c r="L3" i="5"/>
  <c r="J3" i="5"/>
  <c r="I3" i="5"/>
  <c r="R3" i="5" s="1"/>
  <c r="H3" i="5"/>
  <c r="G3" i="5"/>
  <c r="F3" i="5"/>
  <c r="E3" i="5"/>
  <c r="AA3" i="5" s="1"/>
  <c r="B3" i="5"/>
  <c r="D3" i="5" s="1"/>
  <c r="S2" i="5"/>
  <c r="P2" i="5"/>
  <c r="O2" i="5"/>
  <c r="E2" i="5"/>
  <c r="O1" i="5"/>
  <c r="P19" i="4"/>
  <c r="O19" i="4"/>
  <c r="AF18" i="4"/>
  <c r="AE18" i="4"/>
  <c r="J18" i="4"/>
  <c r="I18" i="4"/>
  <c r="H18" i="4"/>
  <c r="G18" i="4"/>
  <c r="F18" i="4"/>
  <c r="E18" i="4"/>
  <c r="AB18" i="4" s="1"/>
  <c r="B18" i="4"/>
  <c r="D18" i="4" s="1"/>
  <c r="AF17" i="4"/>
  <c r="AE17" i="4"/>
  <c r="J17" i="4"/>
  <c r="I17" i="4"/>
  <c r="H17" i="4"/>
  <c r="G17" i="4"/>
  <c r="F17" i="4"/>
  <c r="E17" i="4"/>
  <c r="AB17" i="4" s="1"/>
  <c r="B17" i="4"/>
  <c r="D17" i="4" s="1"/>
  <c r="AF16" i="4"/>
  <c r="AE16" i="4"/>
  <c r="J16" i="4"/>
  <c r="I16" i="4"/>
  <c r="H16" i="4"/>
  <c r="G16" i="4"/>
  <c r="F16" i="4"/>
  <c r="E16" i="4"/>
  <c r="AB16" i="4" s="1"/>
  <c r="B16" i="4"/>
  <c r="D16" i="4" s="1"/>
  <c r="AF15" i="4"/>
  <c r="AE15" i="4"/>
  <c r="J15" i="4"/>
  <c r="I15" i="4"/>
  <c r="H15" i="4"/>
  <c r="G15" i="4"/>
  <c r="F15" i="4"/>
  <c r="E15" i="4"/>
  <c r="AB15" i="4" s="1"/>
  <c r="B15" i="4"/>
  <c r="D15" i="4" s="1"/>
  <c r="AF14" i="4"/>
  <c r="AE14" i="4"/>
  <c r="J14" i="4"/>
  <c r="I14" i="4"/>
  <c r="H14" i="4"/>
  <c r="G14" i="4"/>
  <c r="F14" i="4"/>
  <c r="E14" i="4"/>
  <c r="AB14" i="4" s="1"/>
  <c r="B14" i="4"/>
  <c r="D14" i="4" s="1"/>
  <c r="AF13" i="4"/>
  <c r="AE13" i="4"/>
  <c r="J13" i="4"/>
  <c r="I13" i="4"/>
  <c r="H13" i="4"/>
  <c r="G13" i="4"/>
  <c r="F13" i="4"/>
  <c r="E13" i="4"/>
  <c r="AB13" i="4" s="1"/>
  <c r="B13" i="4"/>
  <c r="D13" i="4" s="1"/>
  <c r="AF12" i="4"/>
  <c r="AE12" i="4"/>
  <c r="J12" i="4"/>
  <c r="I12" i="4"/>
  <c r="H12" i="4"/>
  <c r="G12" i="4"/>
  <c r="F12" i="4"/>
  <c r="E12" i="4"/>
  <c r="AB12" i="4" s="1"/>
  <c r="B12" i="4"/>
  <c r="D12" i="4" s="1"/>
  <c r="AF11" i="4"/>
  <c r="AE11" i="4"/>
  <c r="J11" i="4"/>
  <c r="I11" i="4"/>
  <c r="H11" i="4"/>
  <c r="G11" i="4"/>
  <c r="F11" i="4"/>
  <c r="E11" i="4"/>
  <c r="AB11" i="4" s="1"/>
  <c r="B11" i="4"/>
  <c r="D11" i="4" s="1"/>
  <c r="AF10" i="4"/>
  <c r="AE10" i="4"/>
  <c r="J10" i="4"/>
  <c r="I10" i="4"/>
  <c r="H10" i="4"/>
  <c r="G10" i="4"/>
  <c r="F10" i="4"/>
  <c r="E10" i="4"/>
  <c r="AB10" i="4" s="1"/>
  <c r="B10" i="4"/>
  <c r="D10" i="4" s="1"/>
  <c r="AF9" i="4"/>
  <c r="AE9" i="4"/>
  <c r="J9" i="4"/>
  <c r="I9" i="4"/>
  <c r="H9" i="4"/>
  <c r="G9" i="4"/>
  <c r="F9" i="4"/>
  <c r="E9" i="4"/>
  <c r="B9" i="4"/>
  <c r="D9" i="4" s="1"/>
  <c r="AF8" i="4"/>
  <c r="AE8" i="4"/>
  <c r="J8" i="4"/>
  <c r="I8" i="4"/>
  <c r="H8" i="4"/>
  <c r="G8" i="4"/>
  <c r="F8" i="4"/>
  <c r="E8" i="4"/>
  <c r="AB8" i="4" s="1"/>
  <c r="B8" i="4"/>
  <c r="D8" i="4" s="1"/>
  <c r="AF7" i="4"/>
  <c r="AE7" i="4"/>
  <c r="J7" i="4"/>
  <c r="I7" i="4"/>
  <c r="H7" i="4"/>
  <c r="G7" i="4"/>
  <c r="F7" i="4"/>
  <c r="E7" i="4"/>
  <c r="D7" i="4"/>
  <c r="AA7" i="4" s="1"/>
  <c r="B7" i="4"/>
  <c r="AF6" i="4"/>
  <c r="AE6" i="4"/>
  <c r="L6" i="4"/>
  <c r="J6" i="4"/>
  <c r="I6" i="4"/>
  <c r="H6" i="4"/>
  <c r="G6" i="4"/>
  <c r="F6" i="4"/>
  <c r="E6" i="4"/>
  <c r="U6" i="4" s="1"/>
  <c r="B6" i="4"/>
  <c r="D6" i="4" s="1"/>
  <c r="AF5" i="4"/>
  <c r="AE5" i="4"/>
  <c r="L5" i="4"/>
  <c r="J5" i="4"/>
  <c r="I5" i="4"/>
  <c r="R5" i="4" s="1"/>
  <c r="H5" i="4"/>
  <c r="G5" i="4"/>
  <c r="F5" i="4"/>
  <c r="E5" i="4"/>
  <c r="AB5" i="4" s="1"/>
  <c r="B5" i="4"/>
  <c r="D5" i="4" s="1"/>
  <c r="AA5" i="4" s="1"/>
  <c r="AF4" i="4"/>
  <c r="AE4" i="4"/>
  <c r="L4" i="4"/>
  <c r="J4" i="4"/>
  <c r="I4" i="4"/>
  <c r="R4" i="4" s="1"/>
  <c r="H4" i="4"/>
  <c r="G4" i="4"/>
  <c r="F4" i="4"/>
  <c r="E4" i="4"/>
  <c r="B4" i="4"/>
  <c r="D4" i="4" s="1"/>
  <c r="BB3" i="4"/>
  <c r="BA3" i="4"/>
  <c r="AZ3" i="4"/>
  <c r="AY3" i="4"/>
  <c r="AX3" i="4"/>
  <c r="AW3" i="4"/>
  <c r="AV3" i="4"/>
  <c r="AU3" i="4"/>
  <c r="AT3" i="4"/>
  <c r="AS3" i="4"/>
  <c r="AR3" i="4"/>
  <c r="AQ3" i="4"/>
  <c r="AP3" i="4"/>
  <c r="AO3" i="4"/>
  <c r="AN3" i="4"/>
  <c r="AM3" i="4"/>
  <c r="AM4" i="4" s="1"/>
  <c r="AF3" i="4"/>
  <c r="AE3" i="4"/>
  <c r="L3" i="4"/>
  <c r="J3" i="4"/>
  <c r="I3" i="4"/>
  <c r="R3" i="4" s="1"/>
  <c r="H3" i="4"/>
  <c r="G3" i="4"/>
  <c r="F3" i="4"/>
  <c r="E3" i="4"/>
  <c r="AB3" i="4" s="1"/>
  <c r="B3" i="4"/>
  <c r="D3" i="4" s="1"/>
  <c r="AA3" i="4" s="1"/>
  <c r="S2" i="4"/>
  <c r="P2" i="4"/>
  <c r="O2" i="4"/>
  <c r="E2" i="4"/>
  <c r="O1" i="4"/>
  <c r="P19" i="3"/>
  <c r="O19" i="3"/>
  <c r="AE18" i="3"/>
  <c r="AD18" i="3"/>
  <c r="J18" i="3"/>
  <c r="I18" i="3"/>
  <c r="H18" i="3"/>
  <c r="G18" i="3"/>
  <c r="F18" i="3"/>
  <c r="AA18" i="3" s="1"/>
  <c r="E18" i="3"/>
  <c r="R18" i="3" s="1"/>
  <c r="B18" i="3"/>
  <c r="D18" i="3" s="1"/>
  <c r="AE17" i="3"/>
  <c r="AD17" i="3"/>
  <c r="J17" i="3"/>
  <c r="I17" i="3"/>
  <c r="H17" i="3"/>
  <c r="G17" i="3"/>
  <c r="F17" i="3"/>
  <c r="AA17" i="3" s="1"/>
  <c r="E17" i="3"/>
  <c r="B17" i="3"/>
  <c r="D17" i="3" s="1"/>
  <c r="Z17" i="3" s="1"/>
  <c r="AE16" i="3"/>
  <c r="AD16" i="3"/>
  <c r="J16" i="3"/>
  <c r="I16" i="3"/>
  <c r="H16" i="3"/>
  <c r="G16" i="3"/>
  <c r="F16" i="3"/>
  <c r="AA16" i="3" s="1"/>
  <c r="E16" i="3"/>
  <c r="B16" i="3"/>
  <c r="D16" i="3" s="1"/>
  <c r="AE15" i="3"/>
  <c r="AD15" i="3"/>
  <c r="J15" i="3"/>
  <c r="I15" i="3"/>
  <c r="H15" i="3"/>
  <c r="G15" i="3"/>
  <c r="F15" i="3"/>
  <c r="AA15" i="3" s="1"/>
  <c r="E15" i="3"/>
  <c r="D15" i="3"/>
  <c r="Z15" i="3" s="1"/>
  <c r="B15" i="3"/>
  <c r="AE14" i="3"/>
  <c r="AD14" i="3"/>
  <c r="J14" i="3"/>
  <c r="I14" i="3"/>
  <c r="H14" i="3"/>
  <c r="G14" i="3"/>
  <c r="F14" i="3"/>
  <c r="AA14" i="3" s="1"/>
  <c r="E14" i="3"/>
  <c r="B14" i="3"/>
  <c r="D14" i="3" s="1"/>
  <c r="AE13" i="3"/>
  <c r="AD13" i="3"/>
  <c r="J13" i="3"/>
  <c r="I13" i="3"/>
  <c r="H13" i="3"/>
  <c r="G13" i="3"/>
  <c r="F13" i="3"/>
  <c r="AA13" i="3" s="1"/>
  <c r="E13" i="3"/>
  <c r="B13" i="3"/>
  <c r="D13" i="3" s="1"/>
  <c r="Z13" i="3" s="1"/>
  <c r="AE12" i="3"/>
  <c r="AD12" i="3"/>
  <c r="J12" i="3"/>
  <c r="I12" i="3"/>
  <c r="H12" i="3"/>
  <c r="G12" i="3"/>
  <c r="F12" i="3"/>
  <c r="AA12" i="3" s="1"/>
  <c r="E12" i="3"/>
  <c r="B12" i="3"/>
  <c r="D12" i="3" s="1"/>
  <c r="AE11" i="3"/>
  <c r="AD11" i="3"/>
  <c r="J11" i="3"/>
  <c r="I11" i="3"/>
  <c r="H11" i="3"/>
  <c r="G11" i="3"/>
  <c r="F11" i="3"/>
  <c r="AA11" i="3" s="1"/>
  <c r="E11" i="3"/>
  <c r="B11" i="3"/>
  <c r="D11" i="3" s="1"/>
  <c r="AE10" i="3"/>
  <c r="AD10" i="3"/>
  <c r="J10" i="3"/>
  <c r="I10" i="3"/>
  <c r="H10" i="3"/>
  <c r="G10" i="3"/>
  <c r="F10" i="3"/>
  <c r="AA10" i="3" s="1"/>
  <c r="E10" i="3"/>
  <c r="N10" i="3" s="1"/>
  <c r="D10" i="3"/>
  <c r="B10" i="3"/>
  <c r="AE9" i="3"/>
  <c r="AD9" i="3"/>
  <c r="J9" i="3"/>
  <c r="I9" i="3"/>
  <c r="H9" i="3"/>
  <c r="G9" i="3"/>
  <c r="F9" i="3"/>
  <c r="AA9" i="3" s="1"/>
  <c r="E9" i="3"/>
  <c r="B9" i="3"/>
  <c r="D9" i="3" s="1"/>
  <c r="AE8" i="3"/>
  <c r="AD8" i="3"/>
  <c r="I8" i="3"/>
  <c r="H8" i="3"/>
  <c r="G8" i="3"/>
  <c r="F8" i="3"/>
  <c r="E8" i="3"/>
  <c r="B8" i="3"/>
  <c r="D8" i="3" s="1"/>
  <c r="AE7" i="3"/>
  <c r="AD7" i="3"/>
  <c r="J7" i="3"/>
  <c r="I7" i="3"/>
  <c r="H7" i="3"/>
  <c r="G7" i="3"/>
  <c r="F7" i="3"/>
  <c r="AA7" i="3" s="1"/>
  <c r="E7" i="3"/>
  <c r="R7" i="3" s="1"/>
  <c r="B7" i="3"/>
  <c r="D7" i="3" s="1"/>
  <c r="AE6" i="3"/>
  <c r="AD6" i="3"/>
  <c r="L6" i="3"/>
  <c r="J6" i="3"/>
  <c r="I6" i="3"/>
  <c r="H6" i="3"/>
  <c r="G6" i="3"/>
  <c r="F6" i="3"/>
  <c r="E6" i="3"/>
  <c r="B6" i="3"/>
  <c r="D6" i="3" s="1"/>
  <c r="AE5" i="3"/>
  <c r="AD5" i="3"/>
  <c r="L5" i="3"/>
  <c r="J5" i="3"/>
  <c r="I5" i="3"/>
  <c r="H5" i="3"/>
  <c r="G5" i="3"/>
  <c r="F5" i="3"/>
  <c r="E5" i="3"/>
  <c r="B5" i="3"/>
  <c r="D5" i="3" s="1"/>
  <c r="AE4" i="3"/>
  <c r="AD4" i="3"/>
  <c r="L4" i="3"/>
  <c r="J4" i="3"/>
  <c r="I4" i="3"/>
  <c r="H4" i="3"/>
  <c r="G4" i="3"/>
  <c r="F4" i="3"/>
  <c r="AA4" i="3" s="1"/>
  <c r="E4" i="3"/>
  <c r="R4" i="3" s="1"/>
  <c r="D4" i="3"/>
  <c r="B4" i="3"/>
  <c r="AX3" i="3"/>
  <c r="AW3" i="3"/>
  <c r="AV3" i="3"/>
  <c r="AU3" i="3"/>
  <c r="AT3" i="3"/>
  <c r="AS3" i="3"/>
  <c r="AR3" i="3"/>
  <c r="AQ3" i="3"/>
  <c r="AP3" i="3"/>
  <c r="AO3" i="3"/>
  <c r="AN3" i="3"/>
  <c r="AM3" i="3"/>
  <c r="AL3" i="3"/>
  <c r="AL4" i="3" s="1"/>
  <c r="AE3" i="3"/>
  <c r="AD3" i="3"/>
  <c r="L3" i="3"/>
  <c r="J3" i="3"/>
  <c r="I3" i="3"/>
  <c r="H3" i="3"/>
  <c r="G3" i="3"/>
  <c r="F3" i="3"/>
  <c r="AA3" i="3" s="1"/>
  <c r="E3" i="3"/>
  <c r="B3" i="3"/>
  <c r="D3" i="3" s="1"/>
  <c r="S2" i="3"/>
  <c r="P2" i="3"/>
  <c r="O2" i="3"/>
  <c r="F2" i="3"/>
  <c r="O1" i="3"/>
  <c r="P17" i="2"/>
  <c r="O17" i="2"/>
  <c r="AE16" i="2"/>
  <c r="AD16" i="2"/>
  <c r="L16" i="2"/>
  <c r="J16" i="2"/>
  <c r="I16" i="2"/>
  <c r="H16" i="2"/>
  <c r="G16" i="2"/>
  <c r="F16" i="2"/>
  <c r="AA16" i="2" s="1"/>
  <c r="E16" i="2"/>
  <c r="R16" i="2" s="1"/>
  <c r="B16" i="2"/>
  <c r="D16" i="2" s="1"/>
  <c r="AE15" i="2"/>
  <c r="AD15" i="2"/>
  <c r="L15" i="2"/>
  <c r="J15" i="2"/>
  <c r="I15" i="2"/>
  <c r="H15" i="2"/>
  <c r="G15" i="2"/>
  <c r="F15" i="2"/>
  <c r="AA15" i="2" s="1"/>
  <c r="E15" i="2"/>
  <c r="B15" i="2"/>
  <c r="D15" i="2" s="1"/>
  <c r="AE14" i="2"/>
  <c r="AD14" i="2"/>
  <c r="L14" i="2"/>
  <c r="J14" i="2"/>
  <c r="I14" i="2"/>
  <c r="H14" i="2"/>
  <c r="G14" i="2"/>
  <c r="F14" i="2"/>
  <c r="AA14" i="2" s="1"/>
  <c r="E14" i="2"/>
  <c r="B14" i="2"/>
  <c r="D14" i="2" s="1"/>
  <c r="AE13" i="2"/>
  <c r="AD13" i="2"/>
  <c r="L13" i="2"/>
  <c r="J13" i="2"/>
  <c r="I13" i="2"/>
  <c r="H13" i="2"/>
  <c r="G13" i="2"/>
  <c r="F13" i="2"/>
  <c r="AA13" i="2" s="1"/>
  <c r="E13" i="2"/>
  <c r="R13" i="2" s="1"/>
  <c r="B13" i="2"/>
  <c r="D13" i="2" s="1"/>
  <c r="AE12" i="2"/>
  <c r="AD12" i="2"/>
  <c r="L12" i="2"/>
  <c r="J12" i="2"/>
  <c r="I12" i="2"/>
  <c r="H12" i="2"/>
  <c r="G12" i="2"/>
  <c r="F12" i="2"/>
  <c r="AA12" i="2" s="1"/>
  <c r="E12" i="2"/>
  <c r="B12" i="2"/>
  <c r="D12" i="2" s="1"/>
  <c r="AE11" i="2"/>
  <c r="AD11" i="2"/>
  <c r="L11" i="2"/>
  <c r="J11" i="2"/>
  <c r="I11" i="2"/>
  <c r="H11" i="2"/>
  <c r="G11" i="2"/>
  <c r="F11" i="2"/>
  <c r="AA11" i="2" s="1"/>
  <c r="E11" i="2"/>
  <c r="B11" i="2"/>
  <c r="D11" i="2" s="1"/>
  <c r="AE10" i="2"/>
  <c r="AD10" i="2"/>
  <c r="L10" i="2"/>
  <c r="J10" i="2"/>
  <c r="I10" i="2"/>
  <c r="H10" i="2"/>
  <c r="G10" i="2"/>
  <c r="F10" i="2"/>
  <c r="AA10" i="2" s="1"/>
  <c r="E10" i="2"/>
  <c r="B10" i="2"/>
  <c r="D10" i="2" s="1"/>
  <c r="AE9" i="2"/>
  <c r="AD9" i="2"/>
  <c r="L9" i="2"/>
  <c r="J9" i="2"/>
  <c r="I9" i="2"/>
  <c r="H9" i="2"/>
  <c r="G9" i="2"/>
  <c r="F9" i="2"/>
  <c r="AA9" i="2" s="1"/>
  <c r="E9" i="2"/>
  <c r="R9" i="2" s="1"/>
  <c r="B9" i="2"/>
  <c r="D9" i="2" s="1"/>
  <c r="AE8" i="2"/>
  <c r="AD8" i="2"/>
  <c r="L8" i="2"/>
  <c r="J8" i="2"/>
  <c r="I8" i="2"/>
  <c r="H8" i="2"/>
  <c r="G8" i="2"/>
  <c r="F8" i="2"/>
  <c r="AA8" i="2" s="1"/>
  <c r="E8" i="2"/>
  <c r="R8" i="2" s="1"/>
  <c r="B8" i="2"/>
  <c r="D8" i="2" s="1"/>
  <c r="AE7" i="2"/>
  <c r="AD7" i="2"/>
  <c r="L7" i="2"/>
  <c r="J7" i="2"/>
  <c r="I7" i="2"/>
  <c r="H7" i="2"/>
  <c r="G7" i="2"/>
  <c r="F7" i="2"/>
  <c r="AA7" i="2" s="1"/>
  <c r="E7" i="2"/>
  <c r="B7" i="2"/>
  <c r="D7" i="2" s="1"/>
  <c r="AE5" i="2"/>
  <c r="AD5" i="2"/>
  <c r="L5" i="2"/>
  <c r="J5" i="2"/>
  <c r="I5" i="2"/>
  <c r="H5" i="2"/>
  <c r="G5" i="2"/>
  <c r="F5" i="2"/>
  <c r="AA5" i="2" s="1"/>
  <c r="E5" i="2"/>
  <c r="R5" i="2" s="1"/>
  <c r="B5" i="2"/>
  <c r="D5" i="2" s="1"/>
  <c r="AE4" i="2"/>
  <c r="AD4" i="2"/>
  <c r="L4" i="2"/>
  <c r="J4" i="2"/>
  <c r="I4" i="2"/>
  <c r="H4" i="2"/>
  <c r="G4" i="2"/>
  <c r="F4" i="2"/>
  <c r="AA4" i="2" s="1"/>
  <c r="E4" i="2"/>
  <c r="B4" i="2"/>
  <c r="D4" i="2" s="1"/>
  <c r="AX3" i="2"/>
  <c r="AW3" i="2"/>
  <c r="AV3" i="2"/>
  <c r="AU3" i="2"/>
  <c r="AT3" i="2"/>
  <c r="AS3" i="2"/>
  <c r="AR3" i="2"/>
  <c r="AQ3" i="2"/>
  <c r="AP3" i="2"/>
  <c r="AO3" i="2"/>
  <c r="AN3" i="2"/>
  <c r="AM3" i="2"/>
  <c r="AL3" i="2"/>
  <c r="AL4" i="2" s="1"/>
  <c r="AE3" i="2"/>
  <c r="AD3" i="2"/>
  <c r="L3" i="2"/>
  <c r="J3" i="2"/>
  <c r="I3" i="2"/>
  <c r="H3" i="2"/>
  <c r="G3" i="2"/>
  <c r="F3" i="2"/>
  <c r="AA3" i="2" s="1"/>
  <c r="E3" i="2"/>
  <c r="R3" i="2" s="1"/>
  <c r="B3" i="2"/>
  <c r="D3" i="2" s="1"/>
  <c r="S2" i="2"/>
  <c r="P2" i="2"/>
  <c r="O2" i="2"/>
  <c r="E2" i="2"/>
  <c r="O1" i="2"/>
  <c r="O17" i="1"/>
  <c r="N17" i="1"/>
  <c r="AE16" i="1"/>
  <c r="AD16" i="1"/>
  <c r="L16" i="1"/>
  <c r="J16" i="1"/>
  <c r="I16" i="1"/>
  <c r="H16" i="1"/>
  <c r="G16" i="1"/>
  <c r="F16" i="1"/>
  <c r="E16" i="1"/>
  <c r="AA16" i="1" s="1"/>
  <c r="B16" i="1"/>
  <c r="D16" i="1" s="1"/>
  <c r="AE15" i="1"/>
  <c r="AD15" i="1"/>
  <c r="L15" i="1"/>
  <c r="J15" i="1"/>
  <c r="I15" i="1"/>
  <c r="H15" i="1"/>
  <c r="G15" i="1"/>
  <c r="F15" i="1"/>
  <c r="E15" i="1"/>
  <c r="AA15" i="1" s="1"/>
  <c r="B15" i="1"/>
  <c r="D15" i="1" s="1"/>
  <c r="AE14" i="1"/>
  <c r="AD14" i="1"/>
  <c r="L14" i="1"/>
  <c r="J14" i="1"/>
  <c r="I14" i="1"/>
  <c r="H14" i="1"/>
  <c r="G14" i="1"/>
  <c r="F14" i="1"/>
  <c r="E14" i="1"/>
  <c r="AA14" i="1" s="1"/>
  <c r="B14" i="1"/>
  <c r="D14" i="1" s="1"/>
  <c r="AE13" i="1"/>
  <c r="AD13" i="1"/>
  <c r="L13" i="1"/>
  <c r="J13" i="1"/>
  <c r="I13" i="1"/>
  <c r="H13" i="1"/>
  <c r="G13" i="1"/>
  <c r="F13" i="1"/>
  <c r="E13" i="1"/>
  <c r="AA13" i="1" s="1"/>
  <c r="B13" i="1"/>
  <c r="D13" i="1" s="1"/>
  <c r="AE12" i="1"/>
  <c r="AD12" i="1"/>
  <c r="L12" i="1"/>
  <c r="J12" i="1"/>
  <c r="I12" i="1"/>
  <c r="H12" i="1"/>
  <c r="G12" i="1"/>
  <c r="F12" i="1"/>
  <c r="E12" i="1"/>
  <c r="AA12" i="1" s="1"/>
  <c r="B12" i="1"/>
  <c r="D12" i="1" s="1"/>
  <c r="AE11" i="1"/>
  <c r="AD11" i="1"/>
  <c r="L11" i="1"/>
  <c r="J11" i="1"/>
  <c r="I11" i="1"/>
  <c r="H11" i="1"/>
  <c r="G11" i="1"/>
  <c r="F11" i="1"/>
  <c r="E11" i="1"/>
  <c r="AA11" i="1" s="1"/>
  <c r="B11" i="1"/>
  <c r="D11" i="1" s="1"/>
  <c r="AE10" i="1"/>
  <c r="AD10" i="1"/>
  <c r="L10" i="1"/>
  <c r="J10" i="1"/>
  <c r="I10" i="1"/>
  <c r="H10" i="1"/>
  <c r="G10" i="1"/>
  <c r="F10" i="1"/>
  <c r="E10" i="1"/>
  <c r="AA10" i="1" s="1"/>
  <c r="B10" i="1"/>
  <c r="D10" i="1" s="1"/>
  <c r="AE9" i="1"/>
  <c r="AD9" i="1"/>
  <c r="L9" i="1"/>
  <c r="J9" i="1"/>
  <c r="I9" i="1"/>
  <c r="H9" i="1"/>
  <c r="G9" i="1"/>
  <c r="F9" i="1"/>
  <c r="E9" i="1"/>
  <c r="AA9" i="1" s="1"/>
  <c r="B9" i="1"/>
  <c r="D9" i="1" s="1"/>
  <c r="AE6" i="1"/>
  <c r="AD6" i="1"/>
  <c r="L6" i="1"/>
  <c r="J6" i="1"/>
  <c r="I6" i="1"/>
  <c r="H6" i="1"/>
  <c r="G6" i="1"/>
  <c r="F6" i="1"/>
  <c r="E6" i="1"/>
  <c r="AA6" i="1" s="1"/>
  <c r="B6" i="1"/>
  <c r="D6" i="1" s="1"/>
  <c r="AE5" i="1"/>
  <c r="AD5" i="1"/>
  <c r="L5" i="1"/>
  <c r="J5" i="1"/>
  <c r="I5" i="1"/>
  <c r="H5" i="1"/>
  <c r="G5" i="1"/>
  <c r="F5" i="1"/>
  <c r="E5" i="1"/>
  <c r="AA5" i="1" s="1"/>
  <c r="B5" i="1"/>
  <c r="D5" i="1" s="1"/>
  <c r="AE4" i="1"/>
  <c r="AD4" i="1"/>
  <c r="L4" i="1"/>
  <c r="J4" i="1"/>
  <c r="I4" i="1"/>
  <c r="M4" i="1" s="1"/>
  <c r="H4" i="1"/>
  <c r="G4" i="1"/>
  <c r="F4" i="1"/>
  <c r="E4" i="1"/>
  <c r="AA4" i="1" s="1"/>
  <c r="B4" i="1"/>
  <c r="D4" i="1" s="1"/>
  <c r="AX3" i="1"/>
  <c r="AW3" i="1"/>
  <c r="AV3" i="1"/>
  <c r="AU3" i="1"/>
  <c r="AT3" i="1"/>
  <c r="AS3" i="1"/>
  <c r="AR3" i="1"/>
  <c r="AQ3" i="1"/>
  <c r="AP3" i="1"/>
  <c r="AO3" i="1"/>
  <c r="AN3" i="1"/>
  <c r="AM3" i="1"/>
  <c r="AL3" i="1"/>
  <c r="AL4" i="1" s="1"/>
  <c r="AE3" i="1"/>
  <c r="AD3" i="1"/>
  <c r="L3" i="1"/>
  <c r="J3" i="1"/>
  <c r="I3" i="1"/>
  <c r="Q3" i="1" s="1"/>
  <c r="H3" i="1"/>
  <c r="G3" i="1"/>
  <c r="F3" i="1"/>
  <c r="E3" i="1"/>
  <c r="B3" i="1"/>
  <c r="D3" i="1" s="1"/>
  <c r="R2" i="1"/>
  <c r="O2" i="1"/>
  <c r="N2" i="1"/>
  <c r="E2" i="1"/>
  <c r="AG1" i="1"/>
  <c r="AF1" i="1"/>
  <c r="AE1" i="1"/>
  <c r="AD1" i="1"/>
  <c r="AC1" i="1"/>
  <c r="AB1" i="1"/>
  <c r="AA1" i="1"/>
  <c r="Z1" i="1"/>
  <c r="Y1" i="1"/>
  <c r="X1" i="1"/>
  <c r="W1" i="1"/>
  <c r="V1" i="1"/>
  <c r="N1" i="1"/>
  <c r="U8" i="3" l="1"/>
  <c r="R12" i="3"/>
  <c r="Q17" i="3"/>
  <c r="Q4" i="3"/>
  <c r="Q8" i="5"/>
  <c r="Q10" i="5"/>
  <c r="Q14" i="5"/>
  <c r="Q3" i="3"/>
  <c r="R10" i="3"/>
  <c r="Q13" i="3"/>
  <c r="R16" i="3"/>
  <c r="R6" i="4"/>
  <c r="R7" i="4"/>
  <c r="Q4" i="5"/>
  <c r="R9" i="5"/>
  <c r="R11" i="5"/>
  <c r="Q13" i="5"/>
  <c r="Q16" i="5"/>
  <c r="R17" i="5"/>
  <c r="Q18" i="5"/>
  <c r="R7" i="2"/>
  <c r="R10" i="2"/>
  <c r="Q6" i="3"/>
  <c r="Q7" i="3"/>
  <c r="N7" i="3"/>
  <c r="AA8" i="3"/>
  <c r="R14" i="3"/>
  <c r="Q15" i="3"/>
  <c r="Q3" i="4"/>
  <c r="Q5" i="4"/>
  <c r="Q7" i="4"/>
  <c r="N7" i="4"/>
  <c r="U9" i="4"/>
  <c r="N13" i="5"/>
  <c r="U7" i="3"/>
  <c r="U3" i="4"/>
  <c r="V12" i="4"/>
  <c r="V14" i="4"/>
  <c r="V16" i="4"/>
  <c r="Q3" i="5"/>
  <c r="Q5" i="5"/>
  <c r="R7" i="5"/>
  <c r="Q12" i="5"/>
  <c r="R13" i="5"/>
  <c r="Q15" i="5"/>
  <c r="N15" i="5"/>
  <c r="Q17" i="5"/>
  <c r="N17" i="5"/>
  <c r="Q4" i="2"/>
  <c r="R11" i="2"/>
  <c r="R12" i="2"/>
  <c r="R14" i="2"/>
  <c r="R15" i="2"/>
  <c r="AJ8" i="1"/>
  <c r="Q4" i="1"/>
  <c r="N8" i="1"/>
  <c r="N7" i="1"/>
  <c r="U10" i="1"/>
  <c r="U11" i="1"/>
  <c r="U12" i="1"/>
  <c r="U13" i="1"/>
  <c r="U14" i="1"/>
  <c r="U15" i="1"/>
  <c r="U16" i="1"/>
  <c r="AJ7" i="1"/>
  <c r="AM4" i="5"/>
  <c r="AN4" i="5" s="1"/>
  <c r="AO4" i="5" s="1"/>
  <c r="AP4" i="5" s="1"/>
  <c r="AQ4" i="5" s="1"/>
  <c r="AR4" i="5" s="1"/>
  <c r="AS4" i="5" s="1"/>
  <c r="AT4" i="5" s="1"/>
  <c r="AU4" i="5" s="1"/>
  <c r="AV4" i="5" s="1"/>
  <c r="AW4" i="5" s="1"/>
  <c r="AX4" i="5" s="1"/>
  <c r="AK3" i="4"/>
  <c r="P22" i="5"/>
  <c r="O22" i="5"/>
  <c r="S22" i="5" s="1"/>
  <c r="Z5" i="5"/>
  <c r="AJ5" i="5" s="1"/>
  <c r="P5" i="5"/>
  <c r="P23" i="5"/>
  <c r="O23" i="5"/>
  <c r="Z6" i="5"/>
  <c r="AJ6" i="5" s="1"/>
  <c r="P6" i="5"/>
  <c r="P20" i="5"/>
  <c r="O20" i="5"/>
  <c r="S20" i="5" s="1"/>
  <c r="M3" i="5"/>
  <c r="S3" i="5"/>
  <c r="Z3" i="5"/>
  <c r="AJ3" i="5" s="1"/>
  <c r="O21" i="5"/>
  <c r="S21" i="5" s="1"/>
  <c r="P21" i="5"/>
  <c r="M4" i="5"/>
  <c r="S4" i="5"/>
  <c r="Z4" i="5"/>
  <c r="AJ4" i="5" s="1"/>
  <c r="N5" i="5"/>
  <c r="O5" i="5" s="1"/>
  <c r="R5" i="5"/>
  <c r="S5" i="5" s="1"/>
  <c r="U5" i="5"/>
  <c r="Q6" i="5"/>
  <c r="M6" i="5"/>
  <c r="U6" i="5"/>
  <c r="P7" i="5"/>
  <c r="Z7" i="5"/>
  <c r="AJ7" i="5" s="1"/>
  <c r="Z8" i="5"/>
  <c r="AJ8" i="5" s="1"/>
  <c r="Z10" i="5"/>
  <c r="AJ10" i="5" s="1"/>
  <c r="Z12" i="5"/>
  <c r="AJ12" i="5" s="1"/>
  <c r="P15" i="5"/>
  <c r="Z15" i="5"/>
  <c r="AJ15" i="5" s="1"/>
  <c r="S15" i="5"/>
  <c r="O15" i="5"/>
  <c r="P17" i="5"/>
  <c r="Z17" i="5"/>
  <c r="AJ17" i="5" s="1"/>
  <c r="S17" i="5"/>
  <c r="O17" i="5"/>
  <c r="Z18" i="5"/>
  <c r="AJ18" i="5" s="1"/>
  <c r="N3" i="5"/>
  <c r="O3" i="5" s="1"/>
  <c r="P3" i="5"/>
  <c r="U3" i="5"/>
  <c r="N4" i="5"/>
  <c r="O4" i="5" s="1"/>
  <c r="P4" i="5"/>
  <c r="U4" i="5"/>
  <c r="M5" i="5"/>
  <c r="N6" i="5"/>
  <c r="O6" i="5" s="1"/>
  <c r="R6" i="5"/>
  <c r="Z9" i="5"/>
  <c r="AJ9" i="5" s="1"/>
  <c r="Z11" i="5"/>
  <c r="AJ11" i="5" s="1"/>
  <c r="P13" i="5"/>
  <c r="Z13" i="5"/>
  <c r="AJ13" i="5" s="1"/>
  <c r="S13" i="5"/>
  <c r="O13" i="5"/>
  <c r="Z14" i="5"/>
  <c r="AJ14" i="5" s="1"/>
  <c r="Z16" i="5"/>
  <c r="AJ16" i="5" s="1"/>
  <c r="M7" i="5"/>
  <c r="Q7" i="5"/>
  <c r="S7" i="5" s="1"/>
  <c r="N8" i="5"/>
  <c r="O8" i="5" s="1"/>
  <c r="R8" i="5"/>
  <c r="S8" i="5" s="1"/>
  <c r="U8" i="5"/>
  <c r="M9" i="5"/>
  <c r="Q9" i="5"/>
  <c r="S9" i="5" s="1"/>
  <c r="N10" i="5"/>
  <c r="O10" i="5" s="1"/>
  <c r="R10" i="5"/>
  <c r="S10" i="5" s="1"/>
  <c r="U10" i="5"/>
  <c r="M11" i="5"/>
  <c r="Q11" i="5"/>
  <c r="S11" i="5" s="1"/>
  <c r="N12" i="5"/>
  <c r="O12" i="5" s="1"/>
  <c r="R12" i="5"/>
  <c r="S12" i="5" s="1"/>
  <c r="U12" i="5"/>
  <c r="M13" i="5"/>
  <c r="N14" i="5"/>
  <c r="P14" i="5" s="1"/>
  <c r="R14" i="5"/>
  <c r="S14" i="5" s="1"/>
  <c r="U14" i="5"/>
  <c r="M15" i="5"/>
  <c r="N16" i="5"/>
  <c r="P16" i="5" s="1"/>
  <c r="R16" i="5"/>
  <c r="S16" i="5" s="1"/>
  <c r="U16" i="5"/>
  <c r="M17" i="5"/>
  <c r="N18" i="5"/>
  <c r="O18" i="5" s="1"/>
  <c r="R18" i="5"/>
  <c r="S18" i="5" s="1"/>
  <c r="U18" i="5"/>
  <c r="N7" i="5"/>
  <c r="O7" i="5" s="1"/>
  <c r="U7" i="5"/>
  <c r="M8" i="5"/>
  <c r="N9" i="5"/>
  <c r="O9" i="5" s="1"/>
  <c r="U9" i="5"/>
  <c r="M10" i="5"/>
  <c r="N11" i="5"/>
  <c r="O11" i="5" s="1"/>
  <c r="U11" i="5"/>
  <c r="M12" i="5"/>
  <c r="U13" i="5"/>
  <c r="M14" i="5"/>
  <c r="U15" i="5"/>
  <c r="M16" i="5"/>
  <c r="U17" i="5"/>
  <c r="M18" i="5"/>
  <c r="AN4" i="4"/>
  <c r="AO4" i="4" s="1"/>
  <c r="AP4" i="4" s="1"/>
  <c r="AQ4" i="4" s="1"/>
  <c r="AR4" i="4" s="1"/>
  <c r="AS4" i="4" s="1"/>
  <c r="AT4" i="4" s="1"/>
  <c r="AU4" i="4" s="1"/>
  <c r="AV4" i="4" s="1"/>
  <c r="AW4" i="4" s="1"/>
  <c r="AX4" i="4" s="1"/>
  <c r="AY4" i="4" s="1"/>
  <c r="AZ4" i="4" s="1"/>
  <c r="BA4" i="4" s="1"/>
  <c r="BB4" i="4" s="1"/>
  <c r="P21" i="4"/>
  <c r="O21" i="4"/>
  <c r="S21" i="4" s="1"/>
  <c r="AA4" i="4"/>
  <c r="P4" i="4"/>
  <c r="U4" i="4"/>
  <c r="AK5" i="4"/>
  <c r="P23" i="4"/>
  <c r="O23" i="4"/>
  <c r="AA6" i="4"/>
  <c r="P6" i="4"/>
  <c r="AM4" i="3"/>
  <c r="AN4" i="3" s="1"/>
  <c r="AO4" i="3" s="1"/>
  <c r="AP4" i="3" s="1"/>
  <c r="AQ4" i="3" s="1"/>
  <c r="AR4" i="3" s="1"/>
  <c r="AS4" i="3" s="1"/>
  <c r="AT4" i="3" s="1"/>
  <c r="AU4" i="3" s="1"/>
  <c r="AV4" i="3" s="1"/>
  <c r="AW4" i="3" s="1"/>
  <c r="AX4" i="3" s="1"/>
  <c r="AJ15" i="3"/>
  <c r="N3" i="4"/>
  <c r="P3" i="4"/>
  <c r="M4" i="4"/>
  <c r="Q4" i="4"/>
  <c r="S4" i="4" s="1"/>
  <c r="V4" i="4"/>
  <c r="AB4" i="4"/>
  <c r="N5" i="4"/>
  <c r="P5" i="4"/>
  <c r="U5" i="4"/>
  <c r="M6" i="4"/>
  <c r="Q6" i="4"/>
  <c r="S6" i="4" s="1"/>
  <c r="V6" i="4"/>
  <c r="AB6" i="4"/>
  <c r="U7" i="4"/>
  <c r="M7" i="4"/>
  <c r="O7" i="4"/>
  <c r="S7" i="4"/>
  <c r="AB7" i="4"/>
  <c r="U8" i="4"/>
  <c r="R8" i="4"/>
  <c r="N8" i="4"/>
  <c r="M8" i="4"/>
  <c r="Q8" i="4"/>
  <c r="V8" i="4"/>
  <c r="AA9" i="4"/>
  <c r="AB9" i="4"/>
  <c r="V10" i="4"/>
  <c r="AA11" i="4"/>
  <c r="AK11" i="4" s="1"/>
  <c r="AA13" i="4"/>
  <c r="AK13" i="4" s="1"/>
  <c r="AA15" i="4"/>
  <c r="AK15" i="4" s="1"/>
  <c r="AA17" i="4"/>
  <c r="AK17" i="4" s="1"/>
  <c r="V18" i="4"/>
  <c r="O20" i="4"/>
  <c r="S20" i="4" s="1"/>
  <c r="P20" i="4"/>
  <c r="M3" i="4"/>
  <c r="O3" i="4"/>
  <c r="S3" i="4"/>
  <c r="V3" i="4"/>
  <c r="N4" i="4"/>
  <c r="O4" i="4" s="1"/>
  <c r="O22" i="4"/>
  <c r="S22" i="4" s="1"/>
  <c r="P22" i="4"/>
  <c r="M5" i="4"/>
  <c r="O5" i="4"/>
  <c r="S5" i="4"/>
  <c r="V5" i="4"/>
  <c r="N6" i="4"/>
  <c r="O6" i="4" s="1"/>
  <c r="AK7" i="4"/>
  <c r="P7" i="4"/>
  <c r="V7" i="4"/>
  <c r="AA8" i="4"/>
  <c r="AK8" i="4" s="1"/>
  <c r="P8" i="4"/>
  <c r="O8" i="4"/>
  <c r="S8" i="4"/>
  <c r="R9" i="4"/>
  <c r="N9" i="4"/>
  <c r="O9" i="4" s="1"/>
  <c r="M9" i="4"/>
  <c r="Q9" i="4"/>
  <c r="V9" i="4"/>
  <c r="AA10" i="4"/>
  <c r="AK10" i="4" s="1"/>
  <c r="V11" i="4"/>
  <c r="AA12" i="4"/>
  <c r="AK12" i="4" s="1"/>
  <c r="V13" i="4"/>
  <c r="AA14" i="4"/>
  <c r="AK14" i="4" s="1"/>
  <c r="V15" i="4"/>
  <c r="AA16" i="4"/>
  <c r="AK16" i="4" s="1"/>
  <c r="V17" i="4"/>
  <c r="AA18" i="4"/>
  <c r="AK18" i="4" s="1"/>
  <c r="N10" i="4"/>
  <c r="O10" i="4" s="1"/>
  <c r="R10" i="4"/>
  <c r="U10" i="4"/>
  <c r="N11" i="4"/>
  <c r="O11" i="4" s="1"/>
  <c r="R11" i="4"/>
  <c r="U11" i="4"/>
  <c r="N12" i="4"/>
  <c r="O12" i="4" s="1"/>
  <c r="R12" i="4"/>
  <c r="U12" i="4"/>
  <c r="N13" i="4"/>
  <c r="O13" i="4" s="1"/>
  <c r="R13" i="4"/>
  <c r="U13" i="4"/>
  <c r="N14" i="4"/>
  <c r="O14" i="4" s="1"/>
  <c r="R14" i="4"/>
  <c r="U14" i="4"/>
  <c r="N15" i="4"/>
  <c r="O15" i="4" s="1"/>
  <c r="R15" i="4"/>
  <c r="U15" i="4"/>
  <c r="N16" i="4"/>
  <c r="O16" i="4" s="1"/>
  <c r="R16" i="4"/>
  <c r="U16" i="4"/>
  <c r="N17" i="4"/>
  <c r="O17" i="4" s="1"/>
  <c r="R17" i="4"/>
  <c r="U17" i="4"/>
  <c r="N18" i="4"/>
  <c r="O18" i="4" s="1"/>
  <c r="R18" i="4"/>
  <c r="U18" i="4"/>
  <c r="M10" i="4"/>
  <c r="Q10" i="4"/>
  <c r="S10" i="4" s="1"/>
  <c r="M11" i="4"/>
  <c r="Q11" i="4"/>
  <c r="S11" i="4" s="1"/>
  <c r="M12" i="4"/>
  <c r="Q12" i="4"/>
  <c r="S12" i="4" s="1"/>
  <c r="M13" i="4"/>
  <c r="Q13" i="4"/>
  <c r="S13" i="4" s="1"/>
  <c r="M14" i="4"/>
  <c r="Q14" i="4"/>
  <c r="S14" i="4" s="1"/>
  <c r="M15" i="4"/>
  <c r="Q15" i="4"/>
  <c r="S15" i="4" s="1"/>
  <c r="M16" i="4"/>
  <c r="Q16" i="4"/>
  <c r="S16" i="4" s="1"/>
  <c r="M17" i="4"/>
  <c r="Q17" i="4"/>
  <c r="S17" i="4" s="1"/>
  <c r="M18" i="4"/>
  <c r="Q18" i="4"/>
  <c r="S18" i="4" s="1"/>
  <c r="AJ13" i="3"/>
  <c r="AJ17" i="3"/>
  <c r="O22" i="3"/>
  <c r="S22" i="3" s="1"/>
  <c r="P22" i="3"/>
  <c r="P5" i="3"/>
  <c r="Z5" i="3"/>
  <c r="O20" i="3"/>
  <c r="S20" i="3" s="1"/>
  <c r="P20" i="3"/>
  <c r="Z3" i="3"/>
  <c r="AJ3" i="3" s="1"/>
  <c r="U3" i="3"/>
  <c r="P3" i="3"/>
  <c r="N3" i="3"/>
  <c r="O3" i="3" s="1"/>
  <c r="R3" i="3"/>
  <c r="S3" i="3" s="1"/>
  <c r="P21" i="3"/>
  <c r="O21" i="3"/>
  <c r="S21" i="3" s="1"/>
  <c r="M4" i="3"/>
  <c r="S4" i="3"/>
  <c r="Z4" i="3"/>
  <c r="AJ4" i="3" s="1"/>
  <c r="R5" i="3"/>
  <c r="N5" i="3"/>
  <c r="O5" i="3" s="1"/>
  <c r="P23" i="3"/>
  <c r="O23" i="3"/>
  <c r="P6" i="3"/>
  <c r="AA6" i="3"/>
  <c r="U6" i="3"/>
  <c r="M6" i="3"/>
  <c r="Z6" i="3"/>
  <c r="Q8" i="3"/>
  <c r="M8" i="3"/>
  <c r="Z10" i="3"/>
  <c r="AJ10" i="3" s="1"/>
  <c r="O10" i="3"/>
  <c r="P10" i="3"/>
  <c r="U10" i="3"/>
  <c r="Z11" i="3"/>
  <c r="AJ11" i="3" s="1"/>
  <c r="Z14" i="3"/>
  <c r="AJ14" i="3" s="1"/>
  <c r="Z18" i="3"/>
  <c r="AJ18" i="3" s="1"/>
  <c r="M3" i="3"/>
  <c r="N4" i="3"/>
  <c r="O4" i="3" s="1"/>
  <c r="P4" i="3"/>
  <c r="U4" i="3"/>
  <c r="AA5" i="3"/>
  <c r="U5" i="3"/>
  <c r="M5" i="3"/>
  <c r="Q5" i="3"/>
  <c r="R6" i="3"/>
  <c r="S6" i="3" s="1"/>
  <c r="Z7" i="3"/>
  <c r="AJ7" i="3" s="1"/>
  <c r="S7" i="3"/>
  <c r="O7" i="3"/>
  <c r="P7" i="3"/>
  <c r="Z8" i="3"/>
  <c r="AJ8" i="3" s="1"/>
  <c r="N8" i="3"/>
  <c r="P8" i="3" s="1"/>
  <c r="R8" i="3"/>
  <c r="R9" i="3"/>
  <c r="N9" i="3"/>
  <c r="P9" i="3" s="1"/>
  <c r="M9" i="3"/>
  <c r="Q9" i="3"/>
  <c r="Z9" i="3"/>
  <c r="AJ9" i="3" s="1"/>
  <c r="Q10" i="3"/>
  <c r="S10" i="3" s="1"/>
  <c r="Q11" i="3"/>
  <c r="M11" i="3"/>
  <c r="R11" i="3"/>
  <c r="N11" i="3"/>
  <c r="O11" i="3" s="1"/>
  <c r="Z12" i="3"/>
  <c r="AJ12" i="3" s="1"/>
  <c r="Z16" i="3"/>
  <c r="AJ16" i="3" s="1"/>
  <c r="N6" i="3"/>
  <c r="O6" i="3" s="1"/>
  <c r="M7" i="3"/>
  <c r="U9" i="3"/>
  <c r="M10" i="3"/>
  <c r="U11" i="3"/>
  <c r="M12" i="3"/>
  <c r="Q12" i="3"/>
  <c r="S12" i="3" s="1"/>
  <c r="N13" i="3"/>
  <c r="P13" i="3" s="1"/>
  <c r="R13" i="3"/>
  <c r="S13" i="3" s="1"/>
  <c r="U13" i="3"/>
  <c r="M14" i="3"/>
  <c r="Q14" i="3"/>
  <c r="S14" i="3" s="1"/>
  <c r="N15" i="3"/>
  <c r="P15" i="3" s="1"/>
  <c r="R15" i="3"/>
  <c r="S15" i="3" s="1"/>
  <c r="U15" i="3"/>
  <c r="M16" i="3"/>
  <c r="Q16" i="3"/>
  <c r="S16" i="3" s="1"/>
  <c r="N17" i="3"/>
  <c r="P17" i="3" s="1"/>
  <c r="R17" i="3"/>
  <c r="S17" i="3" s="1"/>
  <c r="U17" i="3"/>
  <c r="M18" i="3"/>
  <c r="Q18" i="3"/>
  <c r="S18" i="3" s="1"/>
  <c r="N12" i="3"/>
  <c r="P12" i="3" s="1"/>
  <c r="U12" i="3"/>
  <c r="M13" i="3"/>
  <c r="N14" i="3"/>
  <c r="P14" i="3" s="1"/>
  <c r="U14" i="3"/>
  <c r="M15" i="3"/>
  <c r="N16" i="3"/>
  <c r="P16" i="3" s="1"/>
  <c r="U16" i="3"/>
  <c r="M17" i="3"/>
  <c r="N18" i="3"/>
  <c r="P18" i="3" s="1"/>
  <c r="U18" i="3"/>
  <c r="AM4" i="1"/>
  <c r="AN4" i="1" s="1"/>
  <c r="AO4" i="1" s="1"/>
  <c r="AP4" i="1" s="1"/>
  <c r="AQ4" i="1" s="1"/>
  <c r="AR4" i="1" s="1"/>
  <c r="AS4" i="1" s="1"/>
  <c r="AT4" i="1" s="1"/>
  <c r="AU4" i="1" s="1"/>
  <c r="AV4" i="1" s="1"/>
  <c r="AW4" i="1" s="1"/>
  <c r="AX4" i="1" s="1"/>
  <c r="AM4" i="2"/>
  <c r="AN4" i="2" s="1"/>
  <c r="AO4" i="2" s="1"/>
  <c r="AP4" i="2" s="1"/>
  <c r="AQ4" i="2" s="1"/>
  <c r="AR4" i="2" s="1"/>
  <c r="AS4" i="2" s="1"/>
  <c r="AT4" i="2" s="1"/>
  <c r="AU4" i="2" s="1"/>
  <c r="AV4" i="2" s="1"/>
  <c r="AW4" i="2" s="1"/>
  <c r="AX4" i="2" s="1"/>
  <c r="O18" i="2"/>
  <c r="S18" i="2" s="1"/>
  <c r="P18" i="2"/>
  <c r="P3" i="2"/>
  <c r="Z3" i="2"/>
  <c r="AJ3" i="2" s="1"/>
  <c r="P19" i="2"/>
  <c r="O19" i="2"/>
  <c r="S19" i="2" s="1"/>
  <c r="Z4" i="2"/>
  <c r="AJ4" i="2" s="1"/>
  <c r="P4" i="2"/>
  <c r="M3" i="2"/>
  <c r="O3" i="2" s="1"/>
  <c r="Q3" i="2"/>
  <c r="S3" i="2" s="1"/>
  <c r="N4" i="2"/>
  <c r="R4" i="2"/>
  <c r="S4" i="2" s="1"/>
  <c r="U4" i="2"/>
  <c r="O20" i="2"/>
  <c r="S20" i="2" s="1"/>
  <c r="P5" i="2"/>
  <c r="P20" i="2"/>
  <c r="Z5" i="2"/>
  <c r="AJ5" i="2" s="1"/>
  <c r="Z7" i="2"/>
  <c r="AJ7" i="2" s="1"/>
  <c r="Z8" i="2"/>
  <c r="AJ8" i="2" s="1"/>
  <c r="Z9" i="2"/>
  <c r="AJ9" i="2" s="1"/>
  <c r="Z10" i="2"/>
  <c r="AJ10" i="2" s="1"/>
  <c r="Z11" i="2"/>
  <c r="AJ11" i="2" s="1"/>
  <c r="Z12" i="2"/>
  <c r="AJ12" i="2" s="1"/>
  <c r="Z13" i="2"/>
  <c r="AJ13" i="2" s="1"/>
  <c r="Z14" i="2"/>
  <c r="AJ14" i="2" s="1"/>
  <c r="Z15" i="2"/>
  <c r="AJ15" i="2" s="1"/>
  <c r="Z16" i="2"/>
  <c r="AJ16" i="2" s="1"/>
  <c r="N3" i="2"/>
  <c r="U3" i="2"/>
  <c r="M4" i="2"/>
  <c r="O4" i="2" s="1"/>
  <c r="M5" i="2"/>
  <c r="O5" i="2" s="1"/>
  <c r="Q5" i="2"/>
  <c r="S5" i="2" s="1"/>
  <c r="M7" i="2"/>
  <c r="O7" i="2" s="1"/>
  <c r="Q7" i="2"/>
  <c r="S7" i="2" s="1"/>
  <c r="M8" i="2"/>
  <c r="O8" i="2" s="1"/>
  <c r="Q8" i="2"/>
  <c r="S8" i="2" s="1"/>
  <c r="M9" i="2"/>
  <c r="O9" i="2" s="1"/>
  <c r="Q9" i="2"/>
  <c r="S9" i="2" s="1"/>
  <c r="M10" i="2"/>
  <c r="O10" i="2" s="1"/>
  <c r="Q10" i="2"/>
  <c r="S10" i="2" s="1"/>
  <c r="M11" i="2"/>
  <c r="O11" i="2" s="1"/>
  <c r="Q11" i="2"/>
  <c r="S11" i="2" s="1"/>
  <c r="M12" i="2"/>
  <c r="O12" i="2" s="1"/>
  <c r="Q12" i="2"/>
  <c r="S12" i="2" s="1"/>
  <c r="M13" i="2"/>
  <c r="O13" i="2" s="1"/>
  <c r="Q13" i="2"/>
  <c r="S13" i="2" s="1"/>
  <c r="M14" i="2"/>
  <c r="O14" i="2" s="1"/>
  <c r="Q14" i="2"/>
  <c r="S14" i="2" s="1"/>
  <c r="M15" i="2"/>
  <c r="O15" i="2" s="1"/>
  <c r="Q15" i="2"/>
  <c r="S15" i="2" s="1"/>
  <c r="M16" i="2"/>
  <c r="O16" i="2" s="1"/>
  <c r="Q16" i="2"/>
  <c r="S16" i="2" s="1"/>
  <c r="N5" i="2"/>
  <c r="U5" i="2"/>
  <c r="N7" i="2"/>
  <c r="U7" i="2"/>
  <c r="N8" i="2"/>
  <c r="U8" i="2"/>
  <c r="N9" i="2"/>
  <c r="U9" i="2"/>
  <c r="N10" i="2"/>
  <c r="U10" i="2"/>
  <c r="N11" i="2"/>
  <c r="U11" i="2"/>
  <c r="N12" i="2"/>
  <c r="U12" i="2"/>
  <c r="N13" i="2"/>
  <c r="U13" i="2"/>
  <c r="N14" i="2"/>
  <c r="U14" i="2"/>
  <c r="N15" i="2"/>
  <c r="U15" i="2"/>
  <c r="N16" i="2"/>
  <c r="U16" i="2"/>
  <c r="N18" i="1"/>
  <c r="R18" i="1" s="1"/>
  <c r="O18" i="1"/>
  <c r="Z3" i="1"/>
  <c r="O3" i="1"/>
  <c r="T3" i="1"/>
  <c r="P3" i="1"/>
  <c r="R3" i="1" s="1"/>
  <c r="U3" i="1"/>
  <c r="AA3" i="1"/>
  <c r="O19" i="1"/>
  <c r="N19" i="1"/>
  <c r="R19" i="1" s="1"/>
  <c r="N4" i="1"/>
  <c r="Z4" i="1"/>
  <c r="AJ4" i="1" s="1"/>
  <c r="N20" i="1"/>
  <c r="R20" i="1" s="1"/>
  <c r="O20" i="1"/>
  <c r="Z5" i="1"/>
  <c r="AJ5" i="1" s="1"/>
  <c r="O5" i="1"/>
  <c r="Z6" i="1"/>
  <c r="AJ6" i="1" s="1"/>
  <c r="Z9" i="1"/>
  <c r="AJ9" i="1" s="1"/>
  <c r="M3" i="1"/>
  <c r="N3" i="1" s="1"/>
  <c r="U4" i="1"/>
  <c r="P4" i="1"/>
  <c r="R4" i="1" s="1"/>
  <c r="O4" i="1"/>
  <c r="T4" i="1"/>
  <c r="U5" i="1"/>
  <c r="U6" i="1"/>
  <c r="U9" i="1"/>
  <c r="Z11" i="1"/>
  <c r="AJ11" i="1" s="1"/>
  <c r="Z12" i="1"/>
  <c r="AJ12" i="1" s="1"/>
  <c r="Z13" i="1"/>
  <c r="AJ13" i="1" s="1"/>
  <c r="Z14" i="1"/>
  <c r="AJ14" i="1" s="1"/>
  <c r="Z15" i="1"/>
  <c r="AJ15" i="1" s="1"/>
  <c r="Z16" i="1"/>
  <c r="AJ16" i="1" s="1"/>
  <c r="M5" i="1"/>
  <c r="N5" i="1" s="1"/>
  <c r="Q5" i="1"/>
  <c r="T5" i="1"/>
  <c r="M6" i="1"/>
  <c r="N6" i="1" s="1"/>
  <c r="Q6" i="1"/>
  <c r="T6" i="1"/>
  <c r="M9" i="1"/>
  <c r="N9" i="1" s="1"/>
  <c r="Q9" i="1"/>
  <c r="T9" i="1"/>
  <c r="M10" i="1"/>
  <c r="O10" i="1" s="1"/>
  <c r="Q10" i="1"/>
  <c r="T10" i="1"/>
  <c r="Z10" i="1"/>
  <c r="AJ10" i="1" s="1"/>
  <c r="M11" i="1"/>
  <c r="N11" i="1" s="1"/>
  <c r="Q11" i="1"/>
  <c r="T11" i="1"/>
  <c r="M12" i="1"/>
  <c r="N12" i="1" s="1"/>
  <c r="Q12" i="1"/>
  <c r="T12" i="1"/>
  <c r="M13" i="1"/>
  <c r="N13" i="1" s="1"/>
  <c r="Q13" i="1"/>
  <c r="T13" i="1"/>
  <c r="M14" i="1"/>
  <c r="N14" i="1" s="1"/>
  <c r="Q14" i="1"/>
  <c r="T14" i="1"/>
  <c r="M15" i="1"/>
  <c r="N15" i="1" s="1"/>
  <c r="Q15" i="1"/>
  <c r="T15" i="1"/>
  <c r="M16" i="1"/>
  <c r="N16" i="1" s="1"/>
  <c r="Q16" i="1"/>
  <c r="T16" i="1"/>
  <c r="P5" i="1"/>
  <c r="R5" i="1" s="1"/>
  <c r="P6" i="1"/>
  <c r="R6" i="1" s="1"/>
  <c r="P9" i="1"/>
  <c r="R9" i="1" s="1"/>
  <c r="P10" i="1"/>
  <c r="R10" i="1" s="1"/>
  <c r="P11" i="1"/>
  <c r="P12" i="1"/>
  <c r="R12" i="1" s="1"/>
  <c r="P13" i="1"/>
  <c r="P14" i="1"/>
  <c r="R14" i="1" s="1"/>
  <c r="P15" i="1"/>
  <c r="P16" i="1"/>
  <c r="R16" i="1" s="1"/>
  <c r="R15" i="1" l="1"/>
  <c r="R13" i="1"/>
  <c r="R11" i="1"/>
  <c r="O15" i="3"/>
  <c r="S5" i="3"/>
  <c r="S11" i="3"/>
  <c r="S9" i="3"/>
  <c r="O8" i="3"/>
  <c r="N10" i="1"/>
  <c r="O18" i="3"/>
  <c r="O14" i="3"/>
  <c r="S8" i="3"/>
  <c r="P18" i="4"/>
  <c r="S9" i="4"/>
  <c r="S6" i="5"/>
  <c r="O6" i="1"/>
  <c r="AJ3" i="1"/>
  <c r="O16" i="5"/>
  <c r="O14" i="5"/>
  <c r="P11" i="5"/>
  <c r="P9" i="5"/>
  <c r="P18" i="5"/>
  <c r="P12" i="5"/>
  <c r="P10" i="5"/>
  <c r="P8" i="5"/>
  <c r="P16" i="4"/>
  <c r="P12" i="4"/>
  <c r="P17" i="4"/>
  <c r="P15" i="4"/>
  <c r="P13" i="4"/>
  <c r="P11" i="4"/>
  <c r="P9" i="4"/>
  <c r="P14" i="4"/>
  <c r="P10" i="4"/>
  <c r="AK9" i="4"/>
  <c r="AK6" i="4"/>
  <c r="AK4" i="4"/>
  <c r="O16" i="3"/>
  <c r="O12" i="3"/>
  <c r="P11" i="3"/>
  <c r="O9" i="3"/>
  <c r="O17" i="3"/>
  <c r="O13" i="3"/>
  <c r="AJ6" i="3"/>
  <c r="AJ5" i="3"/>
  <c r="P16" i="2"/>
  <c r="P15" i="2"/>
  <c r="P14" i="2"/>
  <c r="P13" i="2"/>
  <c r="P12" i="2"/>
  <c r="P11" i="2"/>
  <c r="P10" i="2"/>
  <c r="P9" i="2"/>
  <c r="P8" i="2"/>
  <c r="P7" i="2"/>
  <c r="O9" i="1"/>
  <c r="O16" i="1"/>
  <c r="O15" i="1"/>
  <c r="O14" i="1"/>
  <c r="O13" i="1"/>
  <c r="O12" i="1"/>
  <c r="O11" i="1"/>
</calcChain>
</file>

<file path=xl/sharedStrings.xml><?xml version="1.0" encoding="utf-8"?>
<sst xmlns="http://schemas.openxmlformats.org/spreadsheetml/2006/main" count="971" uniqueCount="139">
  <si>
    <t>Rev#</t>
  </si>
  <si>
    <t>PF</t>
  </si>
  <si>
    <t>D.Dict</t>
  </si>
  <si>
    <t>Field</t>
  </si>
  <si>
    <t>Type</t>
  </si>
  <si>
    <t>Screen Label (EN)</t>
  </si>
  <si>
    <t>Screen Label (ID)</t>
  </si>
  <si>
    <t>Report Label (EN)</t>
  </si>
  <si>
    <t>Report Label (ID)</t>
  </si>
  <si>
    <t>Len</t>
  </si>
  <si>
    <t>PK</t>
  </si>
  <si>
    <t>Null</t>
  </si>
  <si>
    <t>Default</t>
  </si>
  <si>
    <t>Data Member</t>
  </si>
  <si>
    <t>Oracle Script</t>
  </si>
  <si>
    <t>Dec</t>
  </si>
  <si>
    <t>AS400</t>
  </si>
  <si>
    <t>Remark</t>
  </si>
  <si>
    <t>Extended SQL Script</t>
  </si>
  <si>
    <t>ZDCONO</t>
  </si>
  <si>
    <t>ZDBRNO</t>
  </si>
  <si>
    <t>ZDLGNO</t>
  </si>
  <si>
    <t>ZDDITY</t>
  </si>
  <si>
    <t>ZDFIEL</t>
  </si>
  <si>
    <t>ZDLABL</t>
  </si>
  <si>
    <t>ZDREMA</t>
  </si>
  <si>
    <t>ZDRCST</t>
  </si>
  <si>
    <t>ZDCRDT</t>
  </si>
  <si>
    <t>ZDCRTM</t>
  </si>
  <si>
    <t>ZDCRUS</t>
  </si>
  <si>
    <t>ZDCHDT</t>
  </si>
  <si>
    <t>ZDCHTM</t>
  </si>
  <si>
    <t>ZDCHUS</t>
  </si>
  <si>
    <t>SQL Script</t>
  </si>
  <si>
    <t>FGCONO</t>
  </si>
  <si>
    <t>FGBRNO</t>
  </si>
  <si>
    <t>FGGLNO</t>
  </si>
  <si>
    <t>FGGLDT</t>
  </si>
  <si>
    <t>FGREMA</t>
  </si>
  <si>
    <t>FGDCST</t>
  </si>
  <si>
    <t>FGRCST</t>
  </si>
  <si>
    <t>FGCRDT</t>
  </si>
  <si>
    <t>FGCRTM</t>
  </si>
  <si>
    <t>FGCRUS</t>
  </si>
  <si>
    <t>FGCHDT</t>
  </si>
  <si>
    <t>FGCHTM</t>
  </si>
  <si>
    <t>FGCHUS</t>
  </si>
  <si>
    <t>FGL1</t>
  </si>
  <si>
    <t xml:space="preserve"> </t>
  </si>
  <si>
    <t>VARCHAR</t>
  </si>
  <si>
    <t>NUMERIC</t>
  </si>
  <si>
    <t>CONO</t>
  </si>
  <si>
    <t>K1</t>
  </si>
  <si>
    <t>JG</t>
  </si>
  <si>
    <t>EN</t>
  </si>
  <si>
    <t>S</t>
  </si>
  <si>
    <t>SQL</t>
  </si>
  <si>
    <t>BRNO</t>
  </si>
  <si>
    <t>K2</t>
  </si>
  <si>
    <t>GLDN</t>
  </si>
  <si>
    <t>K3</t>
  </si>
  <si>
    <t>GLDT</t>
  </si>
  <si>
    <t>REMA</t>
  </si>
  <si>
    <t>DCST</t>
  </si>
  <si>
    <t>RCST</t>
  </si>
  <si>
    <t>CRDT</t>
  </si>
  <si>
    <t>CRTM</t>
  </si>
  <si>
    <t>CRUS</t>
  </si>
  <si>
    <t>CHDT</t>
  </si>
  <si>
    <t>CHTM</t>
  </si>
  <si>
    <t>CHUS</t>
  </si>
  <si>
    <t xml:space="preserve">     A*</t>
  </si>
  <si>
    <t>))</t>
  </si>
  <si>
    <t>FACONO</t>
  </si>
  <si>
    <t>FABRNO</t>
  </si>
  <si>
    <t>FAACNO</t>
  </si>
  <si>
    <t>FAACNA</t>
  </si>
  <si>
    <t>FAREMA</t>
  </si>
  <si>
    <t>FARCST</t>
  </si>
  <si>
    <t>FACRDT</t>
  </si>
  <si>
    <t>FACRTM</t>
  </si>
  <si>
    <t>FACRUS</t>
  </si>
  <si>
    <t>FACHDT</t>
  </si>
  <si>
    <t>FACHTM</t>
  </si>
  <si>
    <t>FACHUS</t>
  </si>
  <si>
    <t>FACA</t>
  </si>
  <si>
    <t>ACNO</t>
  </si>
  <si>
    <t>ACNA</t>
  </si>
  <si>
    <t>FHCONO</t>
  </si>
  <si>
    <t>FHBRNO</t>
  </si>
  <si>
    <t>FHGLNO</t>
  </si>
  <si>
    <t>FHGLLN</t>
  </si>
  <si>
    <t>FHACNO</t>
  </si>
  <si>
    <t>FHDRCR</t>
  </si>
  <si>
    <t>FHCRAM</t>
  </si>
  <si>
    <t>FHDRAM</t>
  </si>
  <si>
    <t>FHREMA</t>
  </si>
  <si>
    <t>FHRCST</t>
  </si>
  <si>
    <t>FHCRDT</t>
  </si>
  <si>
    <t>FHCRTM</t>
  </si>
  <si>
    <t>FHCRUS</t>
  </si>
  <si>
    <t>FHCHDT</t>
  </si>
  <si>
    <t>FHCHTM</t>
  </si>
  <si>
    <t>FHCHUS</t>
  </si>
  <si>
    <t>FGL2</t>
  </si>
  <si>
    <t>GLLN</t>
  </si>
  <si>
    <t>K4</t>
  </si>
  <si>
    <t>DRCR</t>
  </si>
  <si>
    <t>CRAM</t>
  </si>
  <si>
    <t>DRAM</t>
  </si>
  <si>
    <t>F1CONO</t>
  </si>
  <si>
    <t>F1BRNO</t>
  </si>
  <si>
    <t>F1RFNO</t>
  </si>
  <si>
    <t>F1RFLN</t>
  </si>
  <si>
    <t>F1RFDT</t>
  </si>
  <si>
    <t>F1ACNO</t>
  </si>
  <si>
    <t>F1DRCR</t>
  </si>
  <si>
    <t>F1DRAM</t>
  </si>
  <si>
    <t>F1CRAM</t>
  </si>
  <si>
    <t>F1RCST</t>
  </si>
  <si>
    <t>F1CRDT</t>
  </si>
  <si>
    <t>F1CRTM</t>
  </si>
  <si>
    <t>F1CRUS</t>
  </si>
  <si>
    <t>F1CHDT</t>
  </si>
  <si>
    <t>F1CHTM</t>
  </si>
  <si>
    <t>F1CHUS</t>
  </si>
  <si>
    <t>FBL1</t>
  </si>
  <si>
    <t>RFNO</t>
  </si>
  <si>
    <t>RFLN</t>
  </si>
  <si>
    <t>RFDT</t>
  </si>
  <si>
    <t>DTO</t>
  </si>
  <si>
    <t>FBL2</t>
  </si>
  <si>
    <t>YEAR</t>
  </si>
  <si>
    <t>MONT</t>
  </si>
  <si>
    <t>K5</t>
  </si>
  <si>
    <t>BGAM</t>
  </si>
  <si>
    <t>EDAM</t>
  </si>
  <si>
    <t>DTFR</t>
  </si>
  <si>
    <t>DCTY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</si>
</sst>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8"/>
      <color rgb="FF0000FF"/>
      <name val="Verdana"/>
      <family val="2"/>
    </font>
    <font>
      <b/>
      <sz val="8"/>
      <color rgb="FF000000"/>
      <name val="Verdana"/>
      <family val="2"/>
    </font>
    <font>
      <b/>
      <sz val="8"/>
      <color theme="1"/>
      <name val="Verdana"/>
      <family val="2"/>
    </font>
    <font>
      <sz val="8"/>
      <color rgb="FF0000FF"/>
      <name val="Verdana"/>
      <family val="2"/>
    </font>
    <font>
      <sz val="8"/>
      <color rgb="FF000000"/>
      <name val="Verdana"/>
      <family val="2"/>
    </font>
    <font>
      <sz val="8"/>
      <color theme="1"/>
      <name val="Verdana"/>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3"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applyFill="1" applyBorder="1" applyAlignment="1">
      <alignment horizontal="left" vertical="center"/>
    </xf>
    <xf numFmtId="0" fontId="5" fillId="0" borderId="0" xfId="0" applyFont="1" applyFill="1" applyAlignment="1">
      <alignment vertical="center"/>
    </xf>
    <xf numFmtId="0" fontId="2" fillId="0" borderId="0" xfId="0" applyFont="1"/>
    <xf numFmtId="0" fontId="6" fillId="0"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right" vertical="center"/>
    </xf>
    <xf numFmtId="0" fontId="7" fillId="0" borderId="0" xfId="0" applyFont="1" applyFill="1" applyBorder="1" applyAlignment="1">
      <alignment horizontal="left" vertical="center"/>
    </xf>
    <xf numFmtId="0" fontId="8" fillId="0" borderId="0" xfId="0" applyFont="1" applyFill="1" applyAlignment="1">
      <alignment vertical="center"/>
    </xf>
    <xf numFmtId="0" fontId="7" fillId="0" borderId="0" xfId="1" applyNumberFormat="1" applyFont="1" applyFill="1" applyBorder="1" applyAlignment="1">
      <alignment horizontal="left" vertical="center"/>
    </xf>
    <xf numFmtId="0" fontId="7"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JB%20-%20Data%20Dictionary%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ata Dictionary"/>
      <sheetName val="Tables"/>
      <sheetName val="DDL Entity"/>
      <sheetName val="LookUp Entity"/>
    </sheetNames>
    <sheetDataSet>
      <sheetData sheetId="0" refreshError="1"/>
      <sheetData sheetId="1">
        <row r="1">
          <cell r="B1" t="str">
            <v>DICTIONARY</v>
          </cell>
          <cell r="C1" t="str">
            <v>TYPE</v>
          </cell>
          <cell r="D1" t="str">
            <v>LEN</v>
          </cell>
          <cell r="E1" t="str">
            <v>BY</v>
          </cell>
          <cell r="F1" t="str">
            <v>SCREEN (EN)</v>
          </cell>
          <cell r="G1" t="str">
            <v>SCREEN (ID)</v>
          </cell>
          <cell r="H1" t="str">
            <v>REPORT (EN)</v>
          </cell>
          <cell r="I1" t="str">
            <v>REPORT (ID)</v>
          </cell>
        </row>
        <row r="2">
          <cell r="B2" t="str">
            <v>ACNO</v>
          </cell>
          <cell r="C2" t="str">
            <v>VARCHAR</v>
          </cell>
          <cell r="D2" t="str">
            <v>30</v>
          </cell>
          <cell r="E2" t="str">
            <v>VR</v>
          </cell>
          <cell r="F2" t="str">
            <v>Account No.</v>
          </cell>
          <cell r="G2" t="str">
            <v>Account No.</v>
          </cell>
          <cell r="H2" t="str">
            <v>Account No.</v>
          </cell>
          <cell r="I2" t="str">
            <v>Account No.</v>
          </cell>
        </row>
        <row r="3">
          <cell r="B3" t="str">
            <v>ACNA</v>
          </cell>
          <cell r="C3" t="str">
            <v>VARCHAR</v>
          </cell>
          <cell r="D3" t="str">
            <v>100</v>
          </cell>
          <cell r="E3" t="str">
            <v>VR</v>
          </cell>
          <cell r="F3" t="str">
            <v>Account Name</v>
          </cell>
          <cell r="G3" t="str">
            <v>Account Name</v>
          </cell>
          <cell r="H3" t="str">
            <v>Account Name</v>
          </cell>
          <cell r="I3" t="str">
            <v>Account Name</v>
          </cell>
        </row>
        <row r="4">
          <cell r="B4" t="str">
            <v>ADNA</v>
          </cell>
          <cell r="C4" t="str">
            <v>VARCHAR</v>
          </cell>
          <cell r="D4" t="str">
            <v>100</v>
          </cell>
          <cell r="E4" t="str">
            <v>VR</v>
          </cell>
          <cell r="F4" t="str">
            <v>Address Name</v>
          </cell>
          <cell r="G4" t="str">
            <v>Address Name</v>
          </cell>
          <cell r="H4" t="str">
            <v>Address Name</v>
          </cell>
          <cell r="I4" t="str">
            <v>Address Name</v>
          </cell>
        </row>
        <row r="5">
          <cell r="B5" t="str">
            <v>ADNO</v>
          </cell>
          <cell r="C5" t="str">
            <v>VARCHAR</v>
          </cell>
          <cell r="D5" t="str">
            <v>10</v>
          </cell>
          <cell r="E5" t="str">
            <v>VR</v>
          </cell>
          <cell r="F5" t="str">
            <v>Address Code</v>
          </cell>
          <cell r="G5" t="str">
            <v>Address Code</v>
          </cell>
          <cell r="H5" t="str">
            <v>Address Code</v>
          </cell>
          <cell r="I5" t="str">
            <v>Address Code</v>
          </cell>
        </row>
        <row r="6">
          <cell r="B6" t="str">
            <v>ADR1</v>
          </cell>
          <cell r="C6" t="str">
            <v>VARCHAR</v>
          </cell>
          <cell r="D6" t="str">
            <v>100</v>
          </cell>
          <cell r="E6" t="str">
            <v>VR</v>
          </cell>
          <cell r="F6" t="str">
            <v>Address Line 1</v>
          </cell>
          <cell r="G6" t="str">
            <v>Address Line 1</v>
          </cell>
          <cell r="H6" t="str">
            <v>Address Line 1</v>
          </cell>
          <cell r="I6" t="str">
            <v>Address Line 1</v>
          </cell>
        </row>
        <row r="7">
          <cell r="B7" t="str">
            <v>ADR2</v>
          </cell>
          <cell r="C7" t="str">
            <v>VARCHAR</v>
          </cell>
          <cell r="D7" t="str">
            <v>100</v>
          </cell>
          <cell r="E7" t="str">
            <v>VR</v>
          </cell>
          <cell r="F7" t="str">
            <v>Address Line 2</v>
          </cell>
          <cell r="G7" t="str">
            <v>Address Line 2</v>
          </cell>
          <cell r="H7" t="str">
            <v>Address Line 2</v>
          </cell>
          <cell r="I7" t="str">
            <v>Address Line 2</v>
          </cell>
        </row>
        <row r="8">
          <cell r="B8" t="str">
            <v>ADR3</v>
          </cell>
          <cell r="C8" t="str">
            <v>VARCHAR</v>
          </cell>
          <cell r="D8" t="str">
            <v>100</v>
          </cell>
          <cell r="E8" t="str">
            <v>VR</v>
          </cell>
          <cell r="F8" t="str">
            <v>Address Line 3</v>
          </cell>
          <cell r="G8" t="str">
            <v>Address Line 3</v>
          </cell>
          <cell r="H8" t="str">
            <v>Address Line 3</v>
          </cell>
          <cell r="I8" t="str">
            <v>Address Line 3</v>
          </cell>
        </row>
        <row r="9">
          <cell r="B9" t="str">
            <v>ADR4</v>
          </cell>
          <cell r="C9" t="str">
            <v>VARCHAR</v>
          </cell>
          <cell r="D9" t="str">
            <v>100</v>
          </cell>
          <cell r="E9" t="str">
            <v>VR</v>
          </cell>
          <cell r="F9" t="str">
            <v>Address Line 4</v>
          </cell>
          <cell r="G9" t="str">
            <v>Address Line 4</v>
          </cell>
          <cell r="H9" t="str">
            <v>Address Line 4</v>
          </cell>
          <cell r="I9" t="str">
            <v>Address Line 4</v>
          </cell>
        </row>
        <row r="10">
          <cell r="B10" t="str">
            <v>AINA</v>
          </cell>
          <cell r="C10" t="str">
            <v>VARCHAR</v>
          </cell>
          <cell r="D10" t="str">
            <v>100</v>
          </cell>
          <cell r="E10" t="str">
            <v>VR</v>
          </cell>
          <cell r="F10" t="str">
            <v>Alternate Material Name</v>
          </cell>
          <cell r="G10" t="str">
            <v>Alternate Material Name</v>
          </cell>
          <cell r="H10" t="str">
            <v>Alternate Material Name</v>
          </cell>
          <cell r="I10" t="str">
            <v>Alternate Material Name</v>
          </cell>
        </row>
        <row r="11">
          <cell r="B11" t="str">
            <v>AINO</v>
          </cell>
          <cell r="C11" t="str">
            <v>VARCHAR</v>
          </cell>
          <cell r="D11" t="str">
            <v>10</v>
          </cell>
          <cell r="E11" t="str">
            <v>VR</v>
          </cell>
          <cell r="F11" t="str">
            <v>Alternate Material Code</v>
          </cell>
          <cell r="G11" t="str">
            <v>Alternate Material Code</v>
          </cell>
          <cell r="H11" t="str">
            <v>Alternate Material Code</v>
          </cell>
          <cell r="I11" t="str">
            <v>Alternate Material Code</v>
          </cell>
        </row>
        <row r="12">
          <cell r="B12" t="str">
            <v>AJDN</v>
          </cell>
          <cell r="C12" t="str">
            <v>VARCHAR</v>
          </cell>
          <cell r="D12" t="str">
            <v>30</v>
          </cell>
          <cell r="E12" t="str">
            <v>VR</v>
          </cell>
          <cell r="F12" t="str">
            <v>Adjustment Doc No</v>
          </cell>
          <cell r="G12" t="str">
            <v>Adjustment Doc No</v>
          </cell>
          <cell r="H12" t="str">
            <v>Adjustment Doc No</v>
          </cell>
          <cell r="I12" t="str">
            <v>Adjustment Doc No</v>
          </cell>
        </row>
        <row r="13">
          <cell r="B13" t="str">
            <v>AJDT</v>
          </cell>
          <cell r="C13" t="str">
            <v>NUMERIC</v>
          </cell>
          <cell r="D13" t="str">
            <v>8, 0</v>
          </cell>
          <cell r="E13" t="str">
            <v>VR</v>
          </cell>
          <cell r="F13" t="str">
            <v>Adjustment Date</v>
          </cell>
          <cell r="G13" t="str">
            <v>Adjustment Date</v>
          </cell>
          <cell r="H13" t="str">
            <v>Adjustment Date</v>
          </cell>
          <cell r="I13" t="str">
            <v>Adjustment Date</v>
          </cell>
        </row>
        <row r="14">
          <cell r="B14" t="str">
            <v>AJLN</v>
          </cell>
          <cell r="C14" t="str">
            <v>NUMERIC</v>
          </cell>
          <cell r="D14" t="str">
            <v>5, 0</v>
          </cell>
          <cell r="E14" t="str">
            <v>VR</v>
          </cell>
          <cell r="F14" t="str">
            <v>Adjustment Line No</v>
          </cell>
          <cell r="G14" t="str">
            <v>Adjustment Line No</v>
          </cell>
          <cell r="H14" t="str">
            <v>Adjustment Line No</v>
          </cell>
          <cell r="I14" t="str">
            <v>Adjustment Line No</v>
          </cell>
        </row>
        <row r="15">
          <cell r="B15" t="str">
            <v>AJNO</v>
          </cell>
          <cell r="C15" t="str">
            <v>VARCHAR</v>
          </cell>
          <cell r="D15" t="str">
            <v>30</v>
          </cell>
          <cell r="E15" t="str">
            <v>VR</v>
          </cell>
          <cell r="F15" t="str">
            <v>Adjustment No.</v>
          </cell>
          <cell r="G15" t="str">
            <v>Adjustment No.</v>
          </cell>
          <cell r="H15" t="str">
            <v>Adjustment No.</v>
          </cell>
          <cell r="I15" t="str">
            <v>Adjustment No.</v>
          </cell>
        </row>
        <row r="16">
          <cell r="B16" t="str">
            <v>AJPR</v>
          </cell>
          <cell r="C16" t="str">
            <v>NUMERIC</v>
          </cell>
          <cell r="D16" t="str">
            <v>19, 6</v>
          </cell>
          <cell r="E16" t="str">
            <v>VR</v>
          </cell>
          <cell r="F16" t="str">
            <v>Adjustment Price</v>
          </cell>
          <cell r="G16" t="str">
            <v>Adjustment Price</v>
          </cell>
          <cell r="H16" t="str">
            <v>Adjustment Price</v>
          </cell>
          <cell r="I16" t="str">
            <v>Adjustment Price</v>
          </cell>
        </row>
        <row r="17">
          <cell r="B17" t="str">
            <v>AJQT</v>
          </cell>
          <cell r="C17" t="str">
            <v>NUMERIC</v>
          </cell>
          <cell r="D17" t="str">
            <v>19, 6</v>
          </cell>
          <cell r="E17" t="str">
            <v>VR</v>
          </cell>
          <cell r="F17" t="str">
            <v>Adjustment Quantity</v>
          </cell>
          <cell r="G17" t="str">
            <v>Adjustment Quantity</v>
          </cell>
          <cell r="H17" t="str">
            <v>Adjustment Quantity</v>
          </cell>
          <cell r="I17" t="str">
            <v>Adjustment Quantity</v>
          </cell>
        </row>
        <row r="18">
          <cell r="B18" t="str">
            <v>ALDO</v>
          </cell>
          <cell r="C18" t="str">
            <v>NUMERIC</v>
          </cell>
          <cell r="D18" t="str">
            <v>1, 0</v>
          </cell>
          <cell r="E18" t="str">
            <v>VR</v>
          </cell>
          <cell r="F18" t="str">
            <v>Allow Delivery Order</v>
          </cell>
          <cell r="G18" t="str">
            <v>Allow Delivery Order</v>
          </cell>
          <cell r="H18" t="str">
            <v>Allow Delivery Order</v>
          </cell>
          <cell r="I18" t="str">
            <v>Allow Delivery Order</v>
          </cell>
        </row>
        <row r="19">
          <cell r="B19" t="str">
            <v>ALSP</v>
          </cell>
          <cell r="C19" t="str">
            <v>NUMERIC</v>
          </cell>
          <cell r="D19" t="str">
            <v>1, 0</v>
          </cell>
          <cell r="E19" t="str">
            <v>VR</v>
          </cell>
          <cell r="F19" t="str">
            <v>Allow SP3</v>
          </cell>
          <cell r="G19" t="str">
            <v>Allow SP3</v>
          </cell>
          <cell r="H19" t="str">
            <v>Allow SP3</v>
          </cell>
          <cell r="I19" t="str">
            <v>Allow SP3</v>
          </cell>
        </row>
        <row r="20">
          <cell r="B20" t="str">
            <v>ALTS</v>
          </cell>
          <cell r="C20" t="str">
            <v>NUMERIC</v>
          </cell>
          <cell r="D20" t="str">
            <v>1, 0</v>
          </cell>
          <cell r="E20" t="str">
            <v>VR</v>
          </cell>
          <cell r="F20" t="str">
            <v>Allow In Transit</v>
          </cell>
          <cell r="G20" t="str">
            <v>Allow In Transit</v>
          </cell>
          <cell r="H20" t="str">
            <v>Allow In Transit</v>
          </cell>
          <cell r="I20" t="str">
            <v>Allow In Transit</v>
          </cell>
        </row>
        <row r="21">
          <cell r="B21" t="str">
            <v>ALWO</v>
          </cell>
          <cell r="C21" t="str">
            <v>NUMERIC</v>
          </cell>
          <cell r="D21" t="str">
            <v>1, 0</v>
          </cell>
          <cell r="E21" t="str">
            <v>VR</v>
          </cell>
          <cell r="F21" t="str">
            <v>Allow Write Off</v>
          </cell>
          <cell r="G21" t="str">
            <v>Allow Write Off</v>
          </cell>
          <cell r="H21" t="str">
            <v>Allow Write Off</v>
          </cell>
          <cell r="I21" t="str">
            <v>Allow Write Off</v>
          </cell>
        </row>
        <row r="22">
          <cell r="B22" t="str">
            <v>AMNT</v>
          </cell>
          <cell r="C22" t="str">
            <v>NUMERIC</v>
          </cell>
          <cell r="D22" t="str">
            <v>19, 6</v>
          </cell>
          <cell r="E22" t="str">
            <v>VR</v>
          </cell>
          <cell r="F22" t="str">
            <v>Amount</v>
          </cell>
          <cell r="G22" t="str">
            <v>Amount</v>
          </cell>
          <cell r="H22" t="str">
            <v>Amount</v>
          </cell>
          <cell r="I22" t="str">
            <v>Amount</v>
          </cell>
        </row>
        <row r="23">
          <cell r="B23" t="str">
            <v>APDT</v>
          </cell>
          <cell r="C23" t="str">
            <v>NUMERIC</v>
          </cell>
          <cell r="D23" t="str">
            <v>8, 0</v>
          </cell>
          <cell r="E23" t="str">
            <v>VR</v>
          </cell>
          <cell r="F23" t="str">
            <v>BPCS AP Invoice Date</v>
          </cell>
          <cell r="G23" t="str">
            <v>BPCS AP Invoice Date</v>
          </cell>
          <cell r="H23" t="str">
            <v>BPCS AP Invoice Date</v>
          </cell>
          <cell r="I23" t="str">
            <v>BPCS AP Invoice Date</v>
          </cell>
        </row>
        <row r="24">
          <cell r="B24" t="str">
            <v>APNA</v>
          </cell>
          <cell r="C24" t="str">
            <v>VARCHAR</v>
          </cell>
          <cell r="D24" t="str">
            <v>60</v>
          </cell>
          <cell r="E24" t="str">
            <v>VR</v>
          </cell>
          <cell r="F24" t="str">
            <v>Application Name</v>
          </cell>
          <cell r="G24" t="str">
            <v>Application Name</v>
          </cell>
          <cell r="H24" t="str">
            <v>Application Name</v>
          </cell>
          <cell r="I24" t="str">
            <v>Application Name</v>
          </cell>
        </row>
        <row r="25">
          <cell r="B25" t="str">
            <v>APNO</v>
          </cell>
          <cell r="C25" t="str">
            <v>VARCHAR</v>
          </cell>
          <cell r="D25" t="str">
            <v>10</v>
          </cell>
          <cell r="E25" t="str">
            <v>VR</v>
          </cell>
          <cell r="F25" t="str">
            <v>Application Code</v>
          </cell>
          <cell r="G25" t="str">
            <v>Application Code</v>
          </cell>
          <cell r="H25" t="str">
            <v>Application Code</v>
          </cell>
          <cell r="I25" t="str">
            <v>Application Code</v>
          </cell>
        </row>
        <row r="26">
          <cell r="B26" t="str">
            <v>AQAM</v>
          </cell>
          <cell r="C26" t="str">
            <v>NUMERIC</v>
          </cell>
          <cell r="D26" t="str">
            <v>19, 6</v>
          </cell>
          <cell r="E26" t="str">
            <v>VR</v>
          </cell>
          <cell r="F26" t="str">
            <v>Approval Request Amount</v>
          </cell>
          <cell r="G26" t="str">
            <v>Approval Request Amount</v>
          </cell>
          <cell r="H26" t="str">
            <v>Approval Request Amount</v>
          </cell>
          <cell r="I26" t="str">
            <v>Approval Request Amount</v>
          </cell>
        </row>
        <row r="27">
          <cell r="B27" t="str">
            <v>AQBY</v>
          </cell>
          <cell r="C27" t="str">
            <v>VARCHAR</v>
          </cell>
          <cell r="D27" t="str">
            <v>20</v>
          </cell>
          <cell r="E27" t="str">
            <v>VR</v>
          </cell>
          <cell r="F27" t="str">
            <v>Approval Request By</v>
          </cell>
          <cell r="G27" t="str">
            <v>Approval Request By</v>
          </cell>
          <cell r="H27" t="str">
            <v>Approval Request By</v>
          </cell>
          <cell r="I27" t="str">
            <v>Approval Request By</v>
          </cell>
        </row>
        <row r="28">
          <cell r="B28" t="str">
            <v>AQDN</v>
          </cell>
          <cell r="C28" t="str">
            <v>VARCHAR</v>
          </cell>
          <cell r="D28" t="str">
            <v>30</v>
          </cell>
          <cell r="E28" t="str">
            <v>VR</v>
          </cell>
          <cell r="F28" t="str">
            <v>Approval Request No.</v>
          </cell>
          <cell r="G28" t="str">
            <v>Approval Request No.</v>
          </cell>
          <cell r="H28" t="str">
            <v>Approval Request No.</v>
          </cell>
          <cell r="I28" t="str">
            <v>Approval Request No.</v>
          </cell>
        </row>
        <row r="29">
          <cell r="B29" t="str">
            <v>AQDT</v>
          </cell>
          <cell r="C29" t="str">
            <v>NUMERIC</v>
          </cell>
          <cell r="D29" t="str">
            <v>8, 0</v>
          </cell>
          <cell r="E29" t="str">
            <v>VR</v>
          </cell>
          <cell r="F29" t="str">
            <v>Approval Request Date</v>
          </cell>
          <cell r="G29" t="str">
            <v>Approval Request Date</v>
          </cell>
          <cell r="H29" t="str">
            <v>Approval Request Date</v>
          </cell>
          <cell r="I29" t="str">
            <v>Approval Request Date</v>
          </cell>
        </row>
        <row r="30">
          <cell r="B30" t="str">
            <v>AQST</v>
          </cell>
          <cell r="C30" t="str">
            <v>VARCHAR</v>
          </cell>
          <cell r="D30" t="str">
            <v>10</v>
          </cell>
          <cell r="E30" t="str">
            <v>VR</v>
          </cell>
          <cell r="F30" t="str">
            <v>Approval Request Status</v>
          </cell>
          <cell r="G30" t="str">
            <v>Approval Request Status</v>
          </cell>
          <cell r="H30" t="str">
            <v>Approval Request Status</v>
          </cell>
          <cell r="I30" t="str">
            <v>Approval Request Status</v>
          </cell>
        </row>
        <row r="31">
          <cell r="B31" t="str">
            <v>ARAM</v>
          </cell>
          <cell r="C31" t="str">
            <v>NUMERIC</v>
          </cell>
          <cell r="D31" t="str">
            <v>19, 6</v>
          </cell>
          <cell r="E31" t="str">
            <v>VR</v>
          </cell>
          <cell r="F31" t="str">
            <v>Approval Request Amount</v>
          </cell>
          <cell r="G31" t="str">
            <v>Approval Request Amount</v>
          </cell>
          <cell r="H31" t="str">
            <v>Approval Request Amount</v>
          </cell>
          <cell r="I31" t="str">
            <v>Approval Request Amount</v>
          </cell>
        </row>
        <row r="32">
          <cell r="B32" t="str">
            <v>ARNA</v>
          </cell>
          <cell r="C32" t="str">
            <v>VARCHAR</v>
          </cell>
          <cell r="D32" t="str">
            <v>100</v>
          </cell>
          <cell r="E32" t="str">
            <v>VR</v>
          </cell>
          <cell r="F32" t="str">
            <v>Area Name</v>
          </cell>
          <cell r="G32" t="str">
            <v>Area Name</v>
          </cell>
          <cell r="H32" t="str">
            <v>Area Name</v>
          </cell>
          <cell r="I32" t="str">
            <v>Area Name</v>
          </cell>
        </row>
        <row r="33">
          <cell r="B33" t="str">
            <v>ARNO</v>
          </cell>
          <cell r="C33" t="str">
            <v>VARCHAR</v>
          </cell>
          <cell r="D33" t="str">
            <v>10</v>
          </cell>
          <cell r="E33" t="str">
            <v>VR</v>
          </cell>
          <cell r="F33" t="str">
            <v>Area Code</v>
          </cell>
          <cell r="G33" t="str">
            <v>Area Code</v>
          </cell>
          <cell r="H33" t="str">
            <v>Area Code</v>
          </cell>
          <cell r="I33" t="str">
            <v>Area Code</v>
          </cell>
        </row>
        <row r="34">
          <cell r="B34" t="str">
            <v>ATNA</v>
          </cell>
          <cell r="C34" t="str">
            <v>VARCHAR</v>
          </cell>
          <cell r="D34" t="str">
            <v>100</v>
          </cell>
          <cell r="E34" t="str">
            <v>VR</v>
          </cell>
          <cell r="F34" t="str">
            <v>Attention Name</v>
          </cell>
          <cell r="G34" t="str">
            <v>Attention Name</v>
          </cell>
          <cell r="H34" t="str">
            <v>Attention Name</v>
          </cell>
          <cell r="I34" t="str">
            <v>Attention Name</v>
          </cell>
        </row>
        <row r="35">
          <cell r="B35" t="str">
            <v>ATNO</v>
          </cell>
          <cell r="C35" t="str">
            <v>VARCHAR</v>
          </cell>
          <cell r="D35" t="str">
            <v>10</v>
          </cell>
          <cell r="E35" t="str">
            <v>VR</v>
          </cell>
          <cell r="F35" t="str">
            <v>Attention Code</v>
          </cell>
          <cell r="G35" t="str">
            <v>Attention Code</v>
          </cell>
          <cell r="H35" t="str">
            <v>Attention Code</v>
          </cell>
          <cell r="I35" t="str">
            <v>Attention Code</v>
          </cell>
        </row>
        <row r="36">
          <cell r="B36" t="str">
            <v>ATPS</v>
          </cell>
          <cell r="C36" t="str">
            <v>VARCHAR</v>
          </cell>
          <cell r="D36" t="str">
            <v>30</v>
          </cell>
          <cell r="E36" t="str">
            <v>VR</v>
          </cell>
          <cell r="F36" t="str">
            <v>Attention Position</v>
          </cell>
          <cell r="G36" t="str">
            <v>Attention Position</v>
          </cell>
          <cell r="H36" t="str">
            <v>Attention Position</v>
          </cell>
          <cell r="I36" t="str">
            <v>Attention Position</v>
          </cell>
        </row>
        <row r="37">
          <cell r="B37" t="str">
            <v>AUNA</v>
          </cell>
          <cell r="C37" t="str">
            <v>VARCHAR</v>
          </cell>
          <cell r="D37" t="str">
            <v>100</v>
          </cell>
          <cell r="E37" t="str">
            <v>VR</v>
          </cell>
          <cell r="F37" t="str">
            <v>Authorization Name</v>
          </cell>
          <cell r="G37" t="str">
            <v>Authorization Name</v>
          </cell>
          <cell r="H37" t="str">
            <v>Authorization Name</v>
          </cell>
          <cell r="I37" t="str">
            <v>Authorization Name</v>
          </cell>
        </row>
        <row r="38">
          <cell r="B38" t="str">
            <v>AUNO</v>
          </cell>
          <cell r="C38" t="str">
            <v>VARCHAR</v>
          </cell>
          <cell r="D38" t="str">
            <v>10</v>
          </cell>
          <cell r="E38" t="str">
            <v>VR</v>
          </cell>
          <cell r="F38" t="str">
            <v>Authorization Code</v>
          </cell>
          <cell r="G38" t="str">
            <v>Authorization Code</v>
          </cell>
          <cell r="H38" t="str">
            <v>Authorization Code</v>
          </cell>
          <cell r="I38" t="str">
            <v>Authorization Code</v>
          </cell>
        </row>
        <row r="39">
          <cell r="B39" t="str">
            <v>AURL</v>
          </cell>
          <cell r="C39" t="str">
            <v>VARCHAR</v>
          </cell>
          <cell r="D39" t="str">
            <v>500</v>
          </cell>
          <cell r="E39" t="str">
            <v>VR</v>
          </cell>
          <cell r="F39" t="str">
            <v>Application Default URL</v>
          </cell>
          <cell r="G39" t="str">
            <v>Application Default URL</v>
          </cell>
          <cell r="H39" t="str">
            <v>Application Default URL</v>
          </cell>
          <cell r="I39" t="str">
            <v>Application Default URL</v>
          </cell>
        </row>
        <row r="40">
          <cell r="B40" t="str">
            <v>AUTO</v>
          </cell>
          <cell r="C40" t="str">
            <v>VARCHAR</v>
          </cell>
          <cell r="D40" t="str">
            <v>100</v>
          </cell>
          <cell r="E40" t="str">
            <v>VR</v>
          </cell>
          <cell r="F40" t="str">
            <v>Authorized To</v>
          </cell>
          <cell r="G40" t="str">
            <v>Authorized To</v>
          </cell>
          <cell r="H40" t="str">
            <v>Authorized To</v>
          </cell>
          <cell r="I40" t="str">
            <v>Authorized To</v>
          </cell>
        </row>
        <row r="41">
          <cell r="B41" t="str">
            <v>AVBY</v>
          </cell>
          <cell r="C41" t="str">
            <v>VARCHAR</v>
          </cell>
          <cell r="D41" t="str">
            <v>20</v>
          </cell>
          <cell r="E41" t="str">
            <v>VR</v>
          </cell>
          <cell r="F41" t="str">
            <v>Approval By</v>
          </cell>
          <cell r="G41" t="str">
            <v>Approval By</v>
          </cell>
          <cell r="H41" t="str">
            <v>Approval By</v>
          </cell>
          <cell r="I41" t="str">
            <v>Approval By</v>
          </cell>
        </row>
        <row r="42">
          <cell r="B42" t="str">
            <v>AVDT</v>
          </cell>
          <cell r="C42" t="str">
            <v>NUMERIC</v>
          </cell>
          <cell r="D42" t="str">
            <v>8, 0</v>
          </cell>
          <cell r="E42" t="str">
            <v>VR</v>
          </cell>
          <cell r="F42" t="str">
            <v>Approval Date</v>
          </cell>
          <cell r="G42" t="str">
            <v>Approval Date</v>
          </cell>
          <cell r="H42" t="str">
            <v>Approval Date</v>
          </cell>
          <cell r="I42" t="str">
            <v>Approval Date</v>
          </cell>
        </row>
        <row r="43">
          <cell r="B43" t="str">
            <v>AVQT</v>
          </cell>
          <cell r="C43" t="str">
            <v>NUMERIC</v>
          </cell>
          <cell r="D43" t="str">
            <v>2, 0</v>
          </cell>
          <cell r="E43" t="str">
            <v>VR</v>
          </cell>
          <cell r="F43" t="str">
            <v>Required Approval Quantity</v>
          </cell>
          <cell r="G43" t="str">
            <v>Required Approval Quantity</v>
          </cell>
          <cell r="H43" t="str">
            <v>Required Approval Quantity</v>
          </cell>
          <cell r="I43" t="str">
            <v>Required Approval Quantity</v>
          </cell>
        </row>
        <row r="44">
          <cell r="B44" t="str">
            <v>AVST</v>
          </cell>
          <cell r="C44" t="str">
            <v>VARCHAR</v>
          </cell>
          <cell r="D44" t="str">
            <v>10</v>
          </cell>
          <cell r="E44" t="str">
            <v>VR</v>
          </cell>
          <cell r="F44" t="str">
            <v>Approval Status</v>
          </cell>
          <cell r="G44" t="str">
            <v>Approval Status</v>
          </cell>
          <cell r="H44" t="str">
            <v>Approval Status</v>
          </cell>
          <cell r="I44" t="str">
            <v>Approval Status</v>
          </cell>
        </row>
        <row r="45">
          <cell r="B45" t="str">
            <v>ADUL</v>
          </cell>
          <cell r="C45" t="str">
            <v>VARCHAR</v>
          </cell>
          <cell r="D45" t="str">
            <v>500</v>
          </cell>
          <cell r="E45" t="str">
            <v>VR</v>
          </cell>
          <cell r="F45" t="str">
            <v>Approval Document URL</v>
          </cell>
          <cell r="G45" t="str">
            <v>Approval Document URL</v>
          </cell>
          <cell r="H45" t="str">
            <v>Approval Document URL</v>
          </cell>
          <cell r="I45" t="str">
            <v>Approval Document URL</v>
          </cell>
        </row>
        <row r="46">
          <cell r="B46" t="str">
            <v>AVTY</v>
          </cell>
          <cell r="C46" t="str">
            <v>VARCHAR</v>
          </cell>
          <cell r="D46" t="str">
            <v>10</v>
          </cell>
          <cell r="E46" t="str">
            <v>VR</v>
          </cell>
          <cell r="F46" t="str">
            <v>Approval Type</v>
          </cell>
          <cell r="G46" t="str">
            <v>Approval Type</v>
          </cell>
          <cell r="H46" t="str">
            <v>Approval Type</v>
          </cell>
          <cell r="I46" t="str">
            <v>Approval Type</v>
          </cell>
        </row>
        <row r="47">
          <cell r="B47" t="str">
            <v>BAD1</v>
          </cell>
          <cell r="C47" t="str">
            <v>VARCHAR</v>
          </cell>
          <cell r="D47" t="str">
            <v>100</v>
          </cell>
          <cell r="E47" t="str">
            <v>VR</v>
          </cell>
          <cell r="F47" t="str">
            <v>Billing Address 1</v>
          </cell>
          <cell r="G47" t="str">
            <v>Billing Address 1</v>
          </cell>
          <cell r="H47" t="str">
            <v>Billing Address 1</v>
          </cell>
          <cell r="I47" t="str">
            <v>Billing Address 1</v>
          </cell>
        </row>
        <row r="48">
          <cell r="B48" t="str">
            <v>BAD2</v>
          </cell>
          <cell r="C48" t="str">
            <v>VARCHAR</v>
          </cell>
          <cell r="D48" t="str">
            <v>100</v>
          </cell>
          <cell r="E48" t="str">
            <v>VR</v>
          </cell>
          <cell r="F48" t="str">
            <v>Billing Address 1</v>
          </cell>
          <cell r="G48" t="str">
            <v>Billing Address 1</v>
          </cell>
          <cell r="H48" t="str">
            <v>Billing Address 1</v>
          </cell>
          <cell r="I48" t="str">
            <v>Billing Address 1</v>
          </cell>
        </row>
        <row r="49">
          <cell r="B49" t="str">
            <v>BAD3</v>
          </cell>
          <cell r="C49" t="str">
            <v>VARCHAR</v>
          </cell>
          <cell r="D49" t="str">
            <v>100</v>
          </cell>
          <cell r="E49" t="str">
            <v>VR</v>
          </cell>
          <cell r="F49" t="str">
            <v>Billing Address 1</v>
          </cell>
          <cell r="G49" t="str">
            <v>Billing Address 1</v>
          </cell>
          <cell r="H49" t="str">
            <v>Billing Address 1</v>
          </cell>
          <cell r="I49" t="str">
            <v>Billing Address 1</v>
          </cell>
        </row>
        <row r="50">
          <cell r="B50" t="str">
            <v>BAD4</v>
          </cell>
          <cell r="C50" t="str">
            <v>VARCHAR</v>
          </cell>
          <cell r="D50" t="str">
            <v>100</v>
          </cell>
          <cell r="E50" t="str">
            <v>VR</v>
          </cell>
          <cell r="F50" t="str">
            <v>Billing Address 1</v>
          </cell>
          <cell r="G50" t="str">
            <v>Billing Address 1</v>
          </cell>
          <cell r="H50" t="str">
            <v>Billing Address 1</v>
          </cell>
          <cell r="I50" t="str">
            <v>Billing Address 1</v>
          </cell>
        </row>
        <row r="51">
          <cell r="B51" t="str">
            <v>BCFR</v>
          </cell>
          <cell r="C51" t="str">
            <v>VARCHAR</v>
          </cell>
          <cell r="D51" t="str">
            <v>30</v>
          </cell>
          <cell r="E51" t="str">
            <v>VR</v>
          </cell>
          <cell r="F51" t="str">
            <v>Barcode From</v>
          </cell>
          <cell r="G51" t="str">
            <v>Barcode From</v>
          </cell>
          <cell r="H51" t="str">
            <v>Barcode From</v>
          </cell>
          <cell r="I51" t="str">
            <v>Barcode From</v>
          </cell>
        </row>
        <row r="52">
          <cell r="B52" t="str">
            <v>BCNO</v>
          </cell>
          <cell r="C52" t="str">
            <v>VARCHAR</v>
          </cell>
          <cell r="D52" t="str">
            <v>30</v>
          </cell>
          <cell r="E52" t="str">
            <v>VR</v>
          </cell>
          <cell r="F52" t="str">
            <v>Batch No</v>
          </cell>
          <cell r="G52" t="str">
            <v>Batch No</v>
          </cell>
          <cell r="H52" t="str">
            <v>Batch No</v>
          </cell>
          <cell r="I52" t="str">
            <v>Batch No</v>
          </cell>
        </row>
        <row r="53">
          <cell r="B53" t="str">
            <v>BCOD</v>
          </cell>
          <cell r="C53" t="str">
            <v>VARCHAR</v>
          </cell>
          <cell r="D53" t="str">
            <v>30</v>
          </cell>
          <cell r="E53" t="str">
            <v>VR</v>
          </cell>
          <cell r="F53" t="str">
            <v>Barcode</v>
          </cell>
          <cell r="G53" t="str">
            <v>Barcode</v>
          </cell>
          <cell r="H53" t="str">
            <v>Barcode</v>
          </cell>
          <cell r="I53" t="str">
            <v>Barcode</v>
          </cell>
        </row>
        <row r="54">
          <cell r="B54" t="str">
            <v>BCTO</v>
          </cell>
          <cell r="C54" t="str">
            <v>VARCHAR</v>
          </cell>
          <cell r="D54" t="str">
            <v>30</v>
          </cell>
          <cell r="E54" t="str">
            <v>VR</v>
          </cell>
          <cell r="F54" t="str">
            <v>Barcode To</v>
          </cell>
          <cell r="G54" t="str">
            <v>Barcode To</v>
          </cell>
          <cell r="H54" t="str">
            <v>Barcode To</v>
          </cell>
          <cell r="I54" t="str">
            <v>Barcode To</v>
          </cell>
        </row>
        <row r="55">
          <cell r="B55" t="str">
            <v>BDNA</v>
          </cell>
          <cell r="C55" t="str">
            <v>VARCHAR</v>
          </cell>
          <cell r="D55" t="str">
            <v>100</v>
          </cell>
          <cell r="E55" t="str">
            <v>VR</v>
          </cell>
          <cell r="F55" t="str">
            <v>Budget Name</v>
          </cell>
          <cell r="G55" t="str">
            <v>Budget Name</v>
          </cell>
          <cell r="H55" t="str">
            <v>Budget Name</v>
          </cell>
          <cell r="I55" t="str">
            <v>Budget Name</v>
          </cell>
        </row>
        <row r="56">
          <cell r="B56" t="str">
            <v>BDNO</v>
          </cell>
          <cell r="C56" t="str">
            <v>VARCHAR</v>
          </cell>
          <cell r="D56" t="str">
            <v>10</v>
          </cell>
          <cell r="E56" t="str">
            <v>VR</v>
          </cell>
          <cell r="F56" t="str">
            <v>Budget Code</v>
          </cell>
          <cell r="G56" t="str">
            <v>Budget Code</v>
          </cell>
          <cell r="H56" t="str">
            <v>Budget Code</v>
          </cell>
          <cell r="I56" t="str">
            <v>Budget Code</v>
          </cell>
        </row>
        <row r="57">
          <cell r="B57" t="str">
            <v>BGQT</v>
          </cell>
          <cell r="C57" t="str">
            <v>NUMERIC</v>
          </cell>
          <cell r="D57" t="str">
            <v>19, 6</v>
          </cell>
          <cell r="E57" t="str">
            <v>VR</v>
          </cell>
          <cell r="F57" t="str">
            <v>Beginning Quantity</v>
          </cell>
          <cell r="G57" t="str">
            <v>Beginning Quantity</v>
          </cell>
          <cell r="H57" t="str">
            <v>Beginning Quantity</v>
          </cell>
          <cell r="I57" t="str">
            <v>Beginning Quantity</v>
          </cell>
        </row>
        <row r="58">
          <cell r="B58" t="str">
            <v>OHQT</v>
          </cell>
          <cell r="C58" t="str">
            <v>NUMERIC</v>
          </cell>
          <cell r="D58" t="str">
            <v>19, 6</v>
          </cell>
          <cell r="E58" t="str">
            <v>VR</v>
          </cell>
          <cell r="F58" t="str">
            <v>Beginning Quantity</v>
          </cell>
          <cell r="G58" t="str">
            <v>Beginning Quantity</v>
          </cell>
          <cell r="H58" t="str">
            <v>Beginning Quantity</v>
          </cell>
          <cell r="I58" t="str">
            <v>Beginning Quantity</v>
          </cell>
        </row>
        <row r="59">
          <cell r="B59" t="str">
            <v>GDQT</v>
          </cell>
          <cell r="C59" t="str">
            <v>NUMERIC</v>
          </cell>
          <cell r="D59" t="str">
            <v>19, 6</v>
          </cell>
          <cell r="E59" t="str">
            <v>VR</v>
          </cell>
          <cell r="F59" t="str">
            <v>Good Quantity</v>
          </cell>
          <cell r="G59" t="str">
            <v>Good Quantity</v>
          </cell>
          <cell r="H59" t="str">
            <v>Good Quantity</v>
          </cell>
          <cell r="I59" t="str">
            <v>Good Quantity</v>
          </cell>
        </row>
        <row r="60">
          <cell r="B60" t="str">
            <v>BDQT</v>
          </cell>
          <cell r="C60" t="str">
            <v>NUMERIC</v>
          </cell>
          <cell r="D60" t="str">
            <v>19, 6</v>
          </cell>
          <cell r="E60" t="str">
            <v>VR</v>
          </cell>
          <cell r="F60" t="str">
            <v>Bad Quantity</v>
          </cell>
          <cell r="G60" t="str">
            <v>Bad Quantity</v>
          </cell>
          <cell r="H60" t="str">
            <v>Bad Quantity</v>
          </cell>
          <cell r="I60" t="str">
            <v>Bad Quantity</v>
          </cell>
        </row>
        <row r="61">
          <cell r="B61" t="str">
            <v>BKAC</v>
          </cell>
          <cell r="C61" t="str">
            <v>VARCHAR</v>
          </cell>
          <cell r="D61" t="str">
            <v>50</v>
          </cell>
          <cell r="E61" t="str">
            <v>VR</v>
          </cell>
          <cell r="F61" t="str">
            <v>Bank Account</v>
          </cell>
          <cell r="G61" t="str">
            <v>Bank Account</v>
          </cell>
          <cell r="H61" t="str">
            <v>Bank Account</v>
          </cell>
          <cell r="I61" t="str">
            <v>Bank Account</v>
          </cell>
        </row>
        <row r="62">
          <cell r="B62" t="str">
            <v>BKNA</v>
          </cell>
          <cell r="C62" t="str">
            <v>VARCHAR</v>
          </cell>
          <cell r="D62" t="str">
            <v>100</v>
          </cell>
          <cell r="E62" t="str">
            <v>VR</v>
          </cell>
          <cell r="F62" t="str">
            <v>Bank Name</v>
          </cell>
          <cell r="G62" t="str">
            <v>Bank Name</v>
          </cell>
          <cell r="H62" t="str">
            <v>Bank Name</v>
          </cell>
          <cell r="I62" t="str">
            <v>Bank Name</v>
          </cell>
        </row>
        <row r="63">
          <cell r="B63" t="str">
            <v>BKNO</v>
          </cell>
          <cell r="C63" t="str">
            <v>VARCHAR</v>
          </cell>
          <cell r="D63" t="str">
            <v>10</v>
          </cell>
          <cell r="E63" t="str">
            <v>VR</v>
          </cell>
          <cell r="F63" t="str">
            <v>Bank Code</v>
          </cell>
          <cell r="G63" t="str">
            <v>Bank Code</v>
          </cell>
          <cell r="H63" t="str">
            <v>Bank Code</v>
          </cell>
          <cell r="I63" t="str">
            <v>Bank Code</v>
          </cell>
        </row>
        <row r="64">
          <cell r="B64" t="str">
            <v>BRNA</v>
          </cell>
          <cell r="C64" t="str">
            <v>VARCHAR</v>
          </cell>
          <cell r="D64" t="str">
            <v>100</v>
          </cell>
          <cell r="E64" t="str">
            <v>VR</v>
          </cell>
          <cell r="F64" t="str">
            <v>Branch Name</v>
          </cell>
          <cell r="G64" t="str">
            <v>Branch Name</v>
          </cell>
          <cell r="H64" t="str">
            <v>Branch Name</v>
          </cell>
          <cell r="I64" t="str">
            <v>Branch Name</v>
          </cell>
        </row>
        <row r="65">
          <cell r="B65" t="str">
            <v>BRNO</v>
          </cell>
          <cell r="C65" t="str">
            <v>VARCHAR</v>
          </cell>
          <cell r="D65" t="str">
            <v>10</v>
          </cell>
          <cell r="E65" t="str">
            <v>VR</v>
          </cell>
          <cell r="F65" t="str">
            <v>Branch Code</v>
          </cell>
          <cell r="G65" t="str">
            <v>Branch Code</v>
          </cell>
          <cell r="H65" t="str">
            <v>Branch Code</v>
          </cell>
          <cell r="I65" t="str">
            <v>Branch Code</v>
          </cell>
        </row>
        <row r="66">
          <cell r="B66" t="str">
            <v>BTCT</v>
          </cell>
          <cell r="C66" t="str">
            <v>VARCHAR</v>
          </cell>
          <cell r="D66" t="str">
            <v>100</v>
          </cell>
          <cell r="E66" t="str">
            <v>VR</v>
          </cell>
          <cell r="F66" t="str">
            <v>Birth City</v>
          </cell>
          <cell r="G66" t="str">
            <v>Birth City</v>
          </cell>
          <cell r="H66" t="str">
            <v>Birth City</v>
          </cell>
          <cell r="I66" t="str">
            <v>Birth City</v>
          </cell>
        </row>
        <row r="67">
          <cell r="B67" t="str">
            <v>BTDT</v>
          </cell>
          <cell r="C67" t="str">
            <v>NUMERIC</v>
          </cell>
          <cell r="D67" t="str">
            <v>8, 0</v>
          </cell>
          <cell r="E67" t="str">
            <v>VR</v>
          </cell>
          <cell r="F67" t="str">
            <v>Birth Date</v>
          </cell>
          <cell r="G67" t="str">
            <v>Birth Date</v>
          </cell>
          <cell r="H67" t="str">
            <v>Birth Date</v>
          </cell>
          <cell r="I67" t="str">
            <v>Birth Date</v>
          </cell>
        </row>
        <row r="68">
          <cell r="B68" t="str">
            <v>BUNA</v>
          </cell>
          <cell r="C68" t="str">
            <v>VARCHAR</v>
          </cell>
          <cell r="D68" t="str">
            <v>100</v>
          </cell>
          <cell r="E68" t="str">
            <v>VR</v>
          </cell>
          <cell r="F68" t="str">
            <v>Business Unit Name</v>
          </cell>
          <cell r="G68" t="str">
            <v>Business Unit Name</v>
          </cell>
          <cell r="H68" t="str">
            <v>Business Unit Name</v>
          </cell>
          <cell r="I68" t="str">
            <v>Business Unit Name</v>
          </cell>
        </row>
        <row r="69">
          <cell r="B69" t="str">
            <v>BUNA</v>
          </cell>
          <cell r="C69" t="str">
            <v>VARCHAR</v>
          </cell>
          <cell r="D69" t="str">
            <v>100</v>
          </cell>
          <cell r="E69" t="str">
            <v>VR</v>
          </cell>
          <cell r="F69" t="str">
            <v>Business Unit Name</v>
          </cell>
          <cell r="G69" t="str">
            <v>Business Unit Name</v>
          </cell>
          <cell r="H69" t="str">
            <v>Business Unit Name</v>
          </cell>
          <cell r="I69" t="str">
            <v>Business Unit Name</v>
          </cell>
        </row>
        <row r="70">
          <cell r="B70" t="str">
            <v>BUNO</v>
          </cell>
          <cell r="C70" t="str">
            <v>VARCHAR</v>
          </cell>
          <cell r="D70" t="str">
            <v>10</v>
          </cell>
          <cell r="E70" t="str">
            <v>VR</v>
          </cell>
          <cell r="F70" t="str">
            <v>Business Unit Code</v>
          </cell>
          <cell r="G70" t="str">
            <v>Business Unit Code</v>
          </cell>
          <cell r="H70" t="str">
            <v>Business Unit Code</v>
          </cell>
          <cell r="I70" t="str">
            <v>Business Unit Code</v>
          </cell>
        </row>
        <row r="71">
          <cell r="B71" t="str">
            <v>BUNO</v>
          </cell>
          <cell r="C71" t="str">
            <v>VARCHAR</v>
          </cell>
          <cell r="D71" t="str">
            <v>10</v>
          </cell>
          <cell r="E71" t="str">
            <v>VR</v>
          </cell>
          <cell r="F71" t="str">
            <v>Business Unit Code</v>
          </cell>
          <cell r="G71" t="str">
            <v>Business Unit Code</v>
          </cell>
          <cell r="H71" t="str">
            <v>Business Unit Code</v>
          </cell>
          <cell r="I71" t="str">
            <v>Business Unit Code</v>
          </cell>
        </row>
        <row r="72">
          <cell r="B72" t="str">
            <v>BYNA</v>
          </cell>
          <cell r="C72" t="str">
            <v>VARCHAR</v>
          </cell>
          <cell r="D72" t="str">
            <v>100</v>
          </cell>
          <cell r="E72" t="str">
            <v>VR</v>
          </cell>
          <cell r="F72" t="str">
            <v>Customer Name</v>
          </cell>
          <cell r="G72" t="str">
            <v>Customer Name</v>
          </cell>
          <cell r="H72" t="str">
            <v>Customer Name</v>
          </cell>
          <cell r="I72" t="str">
            <v>Customer Name</v>
          </cell>
        </row>
        <row r="73">
          <cell r="B73" t="str">
            <v>BYNO</v>
          </cell>
          <cell r="C73" t="str">
            <v>VARCHAR</v>
          </cell>
          <cell r="D73" t="str">
            <v>10</v>
          </cell>
          <cell r="E73" t="str">
            <v>VR</v>
          </cell>
          <cell r="F73" t="str">
            <v>Customer Code</v>
          </cell>
          <cell r="G73" t="str">
            <v>Customer Code</v>
          </cell>
          <cell r="H73" t="str">
            <v>Customer Code</v>
          </cell>
          <cell r="I73" t="str">
            <v>Customer Code</v>
          </cell>
        </row>
        <row r="74">
          <cell r="B74" t="str">
            <v>CANA</v>
          </cell>
          <cell r="C74" t="str">
            <v>VARCHAR</v>
          </cell>
          <cell r="D74" t="str">
            <v>100</v>
          </cell>
          <cell r="E74" t="str">
            <v>VR</v>
          </cell>
          <cell r="F74" t="str">
            <v>Category Name</v>
          </cell>
          <cell r="G74" t="str">
            <v>Category Name</v>
          </cell>
          <cell r="H74" t="str">
            <v>Category Name</v>
          </cell>
          <cell r="I74" t="str">
            <v>Category Name</v>
          </cell>
        </row>
        <row r="75">
          <cell r="B75" t="str">
            <v>CANO</v>
          </cell>
          <cell r="C75" t="str">
            <v>VARCHAR</v>
          </cell>
          <cell r="D75" t="str">
            <v>10</v>
          </cell>
          <cell r="E75" t="str">
            <v>VR</v>
          </cell>
          <cell r="F75" t="str">
            <v>Category Code</v>
          </cell>
          <cell r="G75" t="str">
            <v>Category Code</v>
          </cell>
          <cell r="H75" t="str">
            <v>Category Code</v>
          </cell>
          <cell r="I75" t="str">
            <v>Category Code</v>
          </cell>
        </row>
        <row r="76">
          <cell r="B76" t="str">
            <v>CATY</v>
          </cell>
          <cell r="C76" t="str">
            <v>VARCHAR</v>
          </cell>
          <cell r="D76" t="str">
            <v>10</v>
          </cell>
          <cell r="E76" t="str">
            <v>VR</v>
          </cell>
          <cell r="F76" t="str">
            <v>Category Type</v>
          </cell>
          <cell r="G76" t="str">
            <v>Category Type</v>
          </cell>
          <cell r="H76" t="str">
            <v>Category Type</v>
          </cell>
          <cell r="I76" t="str">
            <v>Category Type</v>
          </cell>
        </row>
        <row r="77">
          <cell r="B77" t="str">
            <v>CBNA</v>
          </cell>
          <cell r="C77" t="str">
            <v>VARCHAR</v>
          </cell>
          <cell r="D77" t="str">
            <v>100</v>
          </cell>
          <cell r="E77" t="str">
            <v>VR</v>
          </cell>
          <cell r="F77" t="str">
            <v>Container/Box Name</v>
          </cell>
          <cell r="G77" t="str">
            <v>Container/Box Name</v>
          </cell>
          <cell r="H77" t="str">
            <v>Container/Box Name</v>
          </cell>
          <cell r="I77" t="str">
            <v>Container/Box Name</v>
          </cell>
        </row>
        <row r="78">
          <cell r="B78" t="str">
            <v>CBNO</v>
          </cell>
          <cell r="C78" t="str">
            <v>VARCHAR</v>
          </cell>
          <cell r="D78" t="str">
            <v>10</v>
          </cell>
          <cell r="E78" t="str">
            <v>VR</v>
          </cell>
          <cell r="F78" t="str">
            <v>Container/Box No.</v>
          </cell>
          <cell r="G78" t="str">
            <v>Container/Box No.</v>
          </cell>
          <cell r="H78" t="str">
            <v>Container/Box No.</v>
          </cell>
          <cell r="I78" t="str">
            <v>Container/Box No.</v>
          </cell>
        </row>
        <row r="79">
          <cell r="B79" t="str">
            <v>CBTY</v>
          </cell>
          <cell r="C79" t="str">
            <v>VARCHAR</v>
          </cell>
          <cell r="D79" t="str">
            <v>10</v>
          </cell>
          <cell r="E79" t="str">
            <v>VR</v>
          </cell>
          <cell r="F79" t="str">
            <v>Container/Box Type</v>
          </cell>
          <cell r="G79" t="str">
            <v>Container/Box Type</v>
          </cell>
          <cell r="H79" t="str">
            <v>Container/Box Type</v>
          </cell>
          <cell r="I79" t="str">
            <v>Container/Box Type</v>
          </cell>
        </row>
        <row r="80">
          <cell r="B80" t="str">
            <v>CBTZ</v>
          </cell>
          <cell r="C80" t="str">
            <v>VARCHAR</v>
          </cell>
          <cell r="D80" t="str">
            <v>100</v>
          </cell>
          <cell r="E80" t="str">
            <v>VR</v>
          </cell>
          <cell r="F80" t="str">
            <v>Container/Box Type Name</v>
          </cell>
          <cell r="G80" t="str">
            <v>Container/Box Type Name</v>
          </cell>
          <cell r="H80" t="str">
            <v>Container/Box Type Name</v>
          </cell>
          <cell r="I80" t="str">
            <v>Container/Box Type Name</v>
          </cell>
        </row>
        <row r="81">
          <cell r="B81" t="str">
            <v>CCNA</v>
          </cell>
          <cell r="C81" t="str">
            <v>VARCHAR</v>
          </cell>
          <cell r="D81" t="str">
            <v>100</v>
          </cell>
          <cell r="E81" t="str">
            <v>VR</v>
          </cell>
          <cell r="F81" t="str">
            <v>Cost Center Name</v>
          </cell>
          <cell r="G81" t="str">
            <v>Cost Center Name</v>
          </cell>
          <cell r="H81" t="str">
            <v>Cost Center Name</v>
          </cell>
          <cell r="I81" t="str">
            <v>Cost Center Name</v>
          </cell>
        </row>
        <row r="82">
          <cell r="B82" t="str">
            <v>CCNO</v>
          </cell>
          <cell r="C82" t="str">
            <v>VARCHAR</v>
          </cell>
          <cell r="D82" t="str">
            <v>10</v>
          </cell>
          <cell r="E82" t="str">
            <v>VR</v>
          </cell>
          <cell r="F82" t="str">
            <v>Cost Center Code</v>
          </cell>
          <cell r="G82" t="str">
            <v>Cost Center Code</v>
          </cell>
          <cell r="H82" t="str">
            <v>Cost Center Code</v>
          </cell>
          <cell r="I82" t="str">
            <v>Cost Center Code</v>
          </cell>
        </row>
        <row r="83">
          <cell r="B83" t="str">
            <v>CFBY</v>
          </cell>
          <cell r="C83" t="str">
            <v>VARCHAR</v>
          </cell>
          <cell r="D83" t="str">
            <v>20</v>
          </cell>
          <cell r="E83" t="str">
            <v>VR</v>
          </cell>
          <cell r="F83" t="str">
            <v>Confirmed By</v>
          </cell>
          <cell r="G83" t="str">
            <v>Confirmed By</v>
          </cell>
          <cell r="H83" t="str">
            <v>Confirmed By</v>
          </cell>
          <cell r="I83" t="str">
            <v>Confirmed By</v>
          </cell>
        </row>
        <row r="84">
          <cell r="B84" t="str">
            <v>CFDT</v>
          </cell>
          <cell r="C84" t="str">
            <v>NUMERIC</v>
          </cell>
          <cell r="D84" t="str">
            <v>8, 0</v>
          </cell>
          <cell r="E84" t="str">
            <v>VR</v>
          </cell>
          <cell r="F84" t="str">
            <v>Confirm Date</v>
          </cell>
          <cell r="G84" t="str">
            <v>Confirm Date</v>
          </cell>
          <cell r="H84" t="str">
            <v>Confirm Date</v>
          </cell>
          <cell r="I84" t="str">
            <v>Confirm Date</v>
          </cell>
        </row>
        <row r="85">
          <cell r="B85" t="str">
            <v>CHDT</v>
          </cell>
          <cell r="C85" t="str">
            <v>NUMERIC</v>
          </cell>
          <cell r="D85" t="str">
            <v>8, 0</v>
          </cell>
          <cell r="E85" t="str">
            <v>VR</v>
          </cell>
          <cell r="F85" t="str">
            <v>Change Date</v>
          </cell>
          <cell r="G85" t="str">
            <v>Change Date</v>
          </cell>
          <cell r="H85" t="str">
            <v>Change Date</v>
          </cell>
          <cell r="I85" t="str">
            <v>Change Date</v>
          </cell>
        </row>
        <row r="86">
          <cell r="B86" t="str">
            <v>CHTM</v>
          </cell>
          <cell r="C86" t="str">
            <v>NUMERIC</v>
          </cell>
          <cell r="D86" t="str">
            <v>6, 0</v>
          </cell>
          <cell r="E86" t="str">
            <v>VR</v>
          </cell>
          <cell r="F86" t="str">
            <v>Change Time</v>
          </cell>
          <cell r="G86" t="str">
            <v>Change Time</v>
          </cell>
          <cell r="H86" t="str">
            <v>Change Time</v>
          </cell>
          <cell r="I86" t="str">
            <v>Change Time</v>
          </cell>
        </row>
        <row r="87">
          <cell r="B87" t="str">
            <v>CHUM</v>
          </cell>
          <cell r="C87" t="str">
            <v>VARCHAR</v>
          </cell>
          <cell r="D87" t="str">
            <v>10</v>
          </cell>
          <cell r="E87" t="str">
            <v>VR</v>
          </cell>
          <cell r="F87" t="str">
            <v>Child UOM</v>
          </cell>
          <cell r="G87" t="str">
            <v>Child UOM</v>
          </cell>
          <cell r="H87" t="str">
            <v>Child UOM</v>
          </cell>
          <cell r="I87" t="str">
            <v>Child UOM</v>
          </cell>
        </row>
        <row r="88">
          <cell r="B88" t="str">
            <v>CHUS</v>
          </cell>
          <cell r="C88" t="str">
            <v>VARCHAR</v>
          </cell>
          <cell r="D88" t="str">
            <v>20</v>
          </cell>
          <cell r="E88" t="str">
            <v>VR</v>
          </cell>
          <cell r="F88" t="str">
            <v>Change User</v>
          </cell>
          <cell r="G88" t="str">
            <v>Change User</v>
          </cell>
          <cell r="H88" t="str">
            <v>Change User</v>
          </cell>
          <cell r="I88" t="str">
            <v>Change User</v>
          </cell>
        </row>
        <row r="89">
          <cell r="B89" t="str">
            <v>CLLV</v>
          </cell>
          <cell r="C89" t="str">
            <v>NUMERIC</v>
          </cell>
          <cell r="D89" t="str">
            <v>3, 0</v>
          </cell>
          <cell r="E89" t="str">
            <v>VR</v>
          </cell>
          <cell r="F89" t="str">
            <v>Class Level</v>
          </cell>
          <cell r="G89" t="str">
            <v>Class Level</v>
          </cell>
          <cell r="H89" t="str">
            <v>Class Level</v>
          </cell>
          <cell r="I89" t="str">
            <v>Class Level</v>
          </cell>
        </row>
        <row r="90">
          <cell r="B90" t="str">
            <v>CLNA</v>
          </cell>
          <cell r="C90" t="str">
            <v>VARCHAR</v>
          </cell>
          <cell r="D90" t="str">
            <v>100</v>
          </cell>
          <cell r="E90" t="str">
            <v>VR</v>
          </cell>
          <cell r="F90" t="str">
            <v>Class Name</v>
          </cell>
          <cell r="G90" t="str">
            <v>Class Name</v>
          </cell>
          <cell r="H90" t="str">
            <v>Class Name</v>
          </cell>
          <cell r="I90" t="str">
            <v>Class Name</v>
          </cell>
        </row>
        <row r="91">
          <cell r="B91" t="str">
            <v>CLPA</v>
          </cell>
          <cell r="C91" t="str">
            <v>VARCHAR</v>
          </cell>
          <cell r="D91" t="str">
            <v>20</v>
          </cell>
          <cell r="E91" t="str">
            <v>VR</v>
          </cell>
          <cell r="F91" t="str">
            <v>Class Parent</v>
          </cell>
          <cell r="G91" t="str">
            <v>Class Parent</v>
          </cell>
          <cell r="H91" t="str">
            <v>Class Parent</v>
          </cell>
          <cell r="I91" t="str">
            <v>Class Parent</v>
          </cell>
        </row>
        <row r="92">
          <cell r="B92" t="str">
            <v>CNNA</v>
          </cell>
          <cell r="C92" t="str">
            <v>VARCHAR</v>
          </cell>
          <cell r="D92" t="str">
            <v>100</v>
          </cell>
          <cell r="E92" t="str">
            <v>VR</v>
          </cell>
          <cell r="F92" t="str">
            <v>Country Name</v>
          </cell>
          <cell r="G92" t="str">
            <v>Country Name</v>
          </cell>
          <cell r="H92" t="str">
            <v>Country Name</v>
          </cell>
          <cell r="I92" t="str">
            <v>Country Name</v>
          </cell>
        </row>
        <row r="93">
          <cell r="B93" t="str">
            <v>CNNO</v>
          </cell>
          <cell r="C93" t="str">
            <v>VARCHAR</v>
          </cell>
          <cell r="D93" t="str">
            <v>10</v>
          </cell>
          <cell r="E93" t="str">
            <v>VR</v>
          </cell>
          <cell r="F93" t="str">
            <v>Country Code</v>
          </cell>
          <cell r="G93" t="str">
            <v>Country Code</v>
          </cell>
          <cell r="H93" t="str">
            <v>Country Code</v>
          </cell>
          <cell r="I93" t="str">
            <v>Country Code</v>
          </cell>
        </row>
        <row r="94">
          <cell r="B94" t="str">
            <v>COGS</v>
          </cell>
          <cell r="C94" t="str">
            <v>NUMERIC</v>
          </cell>
          <cell r="D94" t="str">
            <v>19, 6</v>
          </cell>
          <cell r="E94" t="str">
            <v>VR</v>
          </cell>
          <cell r="F94" t="str">
            <v>Cost Of Good Sales</v>
          </cell>
          <cell r="G94" t="str">
            <v>Cost Of Good Sales</v>
          </cell>
          <cell r="H94" t="str">
            <v>Cost Of Good Sales</v>
          </cell>
          <cell r="I94" t="str">
            <v>Cost Of Good Sales</v>
          </cell>
        </row>
        <row r="95">
          <cell r="B95" t="str">
            <v>CONA</v>
          </cell>
          <cell r="C95" t="str">
            <v>VARCHAR</v>
          </cell>
          <cell r="D95" t="str">
            <v xml:space="preserve">100 </v>
          </cell>
          <cell r="E95" t="str">
            <v>VR</v>
          </cell>
          <cell r="F95" t="str">
            <v>Company Name</v>
          </cell>
          <cell r="G95" t="str">
            <v>Company Name</v>
          </cell>
          <cell r="H95" t="str">
            <v>Company Name</v>
          </cell>
          <cell r="I95" t="str">
            <v>Company Name</v>
          </cell>
        </row>
        <row r="96">
          <cell r="B96" t="str">
            <v>CONO</v>
          </cell>
          <cell r="C96" t="str">
            <v>VARCHAR</v>
          </cell>
          <cell r="D96" t="str">
            <v>10</v>
          </cell>
          <cell r="E96" t="str">
            <v>VR</v>
          </cell>
          <cell r="F96" t="str">
            <v>Company Code</v>
          </cell>
          <cell r="G96" t="str">
            <v>Company Code</v>
          </cell>
          <cell r="H96" t="str">
            <v>Company Code</v>
          </cell>
          <cell r="I96" t="str">
            <v>Company Code</v>
          </cell>
        </row>
        <row r="97">
          <cell r="B97" t="str">
            <v>CPNA</v>
          </cell>
          <cell r="C97" t="str">
            <v>VARCHAR</v>
          </cell>
          <cell r="D97" t="str">
            <v>100</v>
          </cell>
          <cell r="E97" t="str">
            <v>VR</v>
          </cell>
          <cell r="F97" t="str">
            <v>Contact Person Name</v>
          </cell>
          <cell r="G97" t="str">
            <v>Contact Person Name</v>
          </cell>
          <cell r="H97" t="str">
            <v>Contact Person Name</v>
          </cell>
          <cell r="I97" t="str">
            <v>Contact Person Name</v>
          </cell>
        </row>
        <row r="98">
          <cell r="B98" t="str">
            <v>CPNO</v>
          </cell>
          <cell r="C98" t="str">
            <v>VARCHAR</v>
          </cell>
          <cell r="D98" t="str">
            <v>100</v>
          </cell>
          <cell r="E98" t="str">
            <v>VR</v>
          </cell>
          <cell r="F98" t="str">
            <v>Contact Person Code</v>
          </cell>
          <cell r="G98" t="str">
            <v>Contact Person Code</v>
          </cell>
          <cell r="H98" t="str">
            <v>Contact Person Code</v>
          </cell>
          <cell r="I98" t="str">
            <v>Contact Person Code</v>
          </cell>
        </row>
        <row r="99">
          <cell r="B99" t="str">
            <v>CRDT</v>
          </cell>
          <cell r="C99" t="str">
            <v>NUMERIC</v>
          </cell>
          <cell r="D99" t="str">
            <v>8, 0</v>
          </cell>
          <cell r="E99" t="str">
            <v>VR</v>
          </cell>
          <cell r="F99" t="str">
            <v>Create Date</v>
          </cell>
          <cell r="G99" t="str">
            <v>Create Date</v>
          </cell>
          <cell r="H99" t="str">
            <v>Create Date</v>
          </cell>
          <cell r="I99" t="str">
            <v>Create Date</v>
          </cell>
        </row>
        <row r="100">
          <cell r="B100" t="str">
            <v>CRTM</v>
          </cell>
          <cell r="C100" t="str">
            <v>NUMERIC</v>
          </cell>
          <cell r="D100" t="str">
            <v>6, 0</v>
          </cell>
          <cell r="E100" t="str">
            <v>VR</v>
          </cell>
          <cell r="F100" t="str">
            <v>Create Time</v>
          </cell>
          <cell r="G100" t="str">
            <v>Create Time</v>
          </cell>
          <cell r="H100" t="str">
            <v>Create Time</v>
          </cell>
          <cell r="I100" t="str">
            <v>Create Time</v>
          </cell>
        </row>
        <row r="101">
          <cell r="B101" t="str">
            <v>CRUS</v>
          </cell>
          <cell r="C101" t="str">
            <v>VARCHAR</v>
          </cell>
          <cell r="D101" t="str">
            <v>20</v>
          </cell>
          <cell r="E101" t="str">
            <v>VR</v>
          </cell>
          <cell r="F101" t="str">
            <v>Create User</v>
          </cell>
          <cell r="G101" t="str">
            <v>Create User</v>
          </cell>
          <cell r="H101" t="str">
            <v>Create User</v>
          </cell>
          <cell r="I101" t="str">
            <v>Create User</v>
          </cell>
        </row>
        <row r="102">
          <cell r="B102" t="str">
            <v>CTNA</v>
          </cell>
          <cell r="C102" t="str">
            <v>VARCHAR</v>
          </cell>
          <cell r="D102" t="str">
            <v>100</v>
          </cell>
          <cell r="E102" t="str">
            <v>VR</v>
          </cell>
          <cell r="F102" t="str">
            <v>City Name</v>
          </cell>
          <cell r="G102" t="str">
            <v>City Name</v>
          </cell>
          <cell r="H102" t="str">
            <v>City Name</v>
          </cell>
          <cell r="I102" t="str">
            <v>City Name</v>
          </cell>
        </row>
        <row r="103">
          <cell r="B103" t="str">
            <v>CTNO</v>
          </cell>
          <cell r="C103" t="str">
            <v>VARCHAR</v>
          </cell>
          <cell r="D103" t="str">
            <v>10</v>
          </cell>
          <cell r="E103" t="str">
            <v>VR</v>
          </cell>
          <cell r="F103" t="str">
            <v>City Code</v>
          </cell>
          <cell r="G103" t="str">
            <v>City Code</v>
          </cell>
          <cell r="H103" t="str">
            <v>City Code</v>
          </cell>
          <cell r="I103" t="str">
            <v>City Code</v>
          </cell>
        </row>
        <row r="104">
          <cell r="B104" t="str">
            <v>CUGR</v>
          </cell>
          <cell r="C104" t="str">
            <v>VARCHAR</v>
          </cell>
          <cell r="D104" t="str">
            <v>10</v>
          </cell>
          <cell r="E104" t="str">
            <v>VR</v>
          </cell>
          <cell r="F104" t="str">
            <v>Customer Group</v>
          </cell>
          <cell r="G104" t="str">
            <v>Customer Group</v>
          </cell>
          <cell r="H104" t="str">
            <v>Customer Group</v>
          </cell>
          <cell r="I104" t="str">
            <v>Customer Group</v>
          </cell>
        </row>
        <row r="105">
          <cell r="B105" t="str">
            <v>CUNA</v>
          </cell>
          <cell r="C105" t="str">
            <v>VARCHAR</v>
          </cell>
          <cell r="D105" t="str">
            <v>100</v>
          </cell>
          <cell r="E105" t="str">
            <v>VR</v>
          </cell>
          <cell r="F105" t="str">
            <v>Customer Name</v>
          </cell>
          <cell r="G105" t="str">
            <v>Customer Name</v>
          </cell>
          <cell r="H105" t="str">
            <v>Customer Name</v>
          </cell>
          <cell r="I105" t="str">
            <v>Customer Name</v>
          </cell>
        </row>
        <row r="106">
          <cell r="B106" t="str">
            <v>CUNO</v>
          </cell>
          <cell r="C106" t="str">
            <v>VARCHAR</v>
          </cell>
          <cell r="D106" t="str">
            <v>10</v>
          </cell>
          <cell r="E106" t="str">
            <v>VR</v>
          </cell>
          <cell r="F106" t="str">
            <v>Customer Code</v>
          </cell>
          <cell r="G106" t="str">
            <v>Customer Code</v>
          </cell>
          <cell r="H106" t="str">
            <v>Customer Code</v>
          </cell>
          <cell r="I106" t="str">
            <v>Customer Code</v>
          </cell>
        </row>
        <row r="107">
          <cell r="B107" t="str">
            <v>CUST</v>
          </cell>
          <cell r="C107" t="str">
            <v>VARCHAR</v>
          </cell>
          <cell r="D107" t="str">
            <v>10</v>
          </cell>
          <cell r="E107" t="str">
            <v>VR</v>
          </cell>
          <cell r="F107" t="str">
            <v>Customer Status</v>
          </cell>
          <cell r="G107" t="str">
            <v>Customer Status</v>
          </cell>
          <cell r="H107" t="str">
            <v>Customer Status</v>
          </cell>
          <cell r="I107" t="str">
            <v>Customer Status</v>
          </cell>
        </row>
        <row r="108">
          <cell r="B108" t="str">
            <v>CUTP</v>
          </cell>
          <cell r="C108" t="str">
            <v>VARCHAR</v>
          </cell>
          <cell r="D108" t="str">
            <v>3</v>
          </cell>
          <cell r="E108" t="str">
            <v>VR</v>
          </cell>
          <cell r="F108" t="str">
            <v>Customer TOP</v>
          </cell>
          <cell r="G108" t="str">
            <v>Customer TOP</v>
          </cell>
          <cell r="H108" t="str">
            <v>Customer TOP</v>
          </cell>
          <cell r="I108" t="str">
            <v>Customer TOP</v>
          </cell>
        </row>
        <row r="109">
          <cell r="B109" t="str">
            <v>CUTY</v>
          </cell>
          <cell r="C109" t="str">
            <v>VARCHAR</v>
          </cell>
          <cell r="D109" t="str">
            <v>10</v>
          </cell>
          <cell r="E109" t="str">
            <v>VR</v>
          </cell>
          <cell r="F109" t="str">
            <v>Customer Type</v>
          </cell>
          <cell r="G109" t="str">
            <v>Customer Type</v>
          </cell>
          <cell r="H109" t="str">
            <v>Customer Type</v>
          </cell>
          <cell r="I109" t="str">
            <v>Customer Type</v>
          </cell>
        </row>
        <row r="110">
          <cell r="B110" t="str">
            <v>CVNO</v>
          </cell>
          <cell r="C110" t="str">
            <v>VARCHAR</v>
          </cell>
          <cell r="D110" t="str">
            <v>20</v>
          </cell>
          <cell r="E110" t="str">
            <v>VR</v>
          </cell>
          <cell r="F110" t="str">
            <v>Customer/Supplier Code 1</v>
          </cell>
          <cell r="G110" t="str">
            <v>Customer/Supplier Code 1</v>
          </cell>
          <cell r="H110" t="str">
            <v>Customer/Supplier Code 1</v>
          </cell>
          <cell r="I110" t="str">
            <v>Customer/Supplier Code 1</v>
          </cell>
        </row>
        <row r="111">
          <cell r="B111" t="str">
            <v>CYDT</v>
          </cell>
          <cell r="C111" t="str">
            <v>NUMERIC</v>
          </cell>
          <cell r="D111" t="str">
            <v>8, 0</v>
          </cell>
          <cell r="E111" t="str">
            <v>VR</v>
          </cell>
          <cell r="F111" t="str">
            <v>Currency Date</v>
          </cell>
          <cell r="G111" t="str">
            <v>Currency Date</v>
          </cell>
          <cell r="H111" t="str">
            <v>Currency Date</v>
          </cell>
          <cell r="I111" t="str">
            <v>Currency Date</v>
          </cell>
        </row>
        <row r="112">
          <cell r="B112" t="str">
            <v>CYFR</v>
          </cell>
          <cell r="C112" t="str">
            <v>VARCHAR</v>
          </cell>
          <cell r="D112" t="str">
            <v>10</v>
          </cell>
          <cell r="E112" t="str">
            <v>VR</v>
          </cell>
          <cell r="F112" t="str">
            <v>Currency From</v>
          </cell>
          <cell r="G112" t="str">
            <v>Currency From</v>
          </cell>
          <cell r="H112" t="str">
            <v>Currency From</v>
          </cell>
          <cell r="I112" t="str">
            <v>Currency From</v>
          </cell>
        </row>
        <row r="113">
          <cell r="B113" t="str">
            <v>CYNA</v>
          </cell>
          <cell r="C113" t="str">
            <v>VARCHAR</v>
          </cell>
          <cell r="D113" t="str">
            <v>100</v>
          </cell>
          <cell r="E113" t="str">
            <v>VR</v>
          </cell>
          <cell r="F113" t="str">
            <v>Currency Name</v>
          </cell>
          <cell r="G113" t="str">
            <v>Currency Name</v>
          </cell>
          <cell r="H113" t="str">
            <v>Currency Name</v>
          </cell>
          <cell r="I113" t="str">
            <v>Currency Name</v>
          </cell>
        </row>
        <row r="114">
          <cell r="B114" t="str">
            <v>CYNO</v>
          </cell>
          <cell r="C114" t="str">
            <v>VARCHAR</v>
          </cell>
          <cell r="D114" t="str">
            <v>10</v>
          </cell>
          <cell r="E114" t="str">
            <v>VR</v>
          </cell>
          <cell r="F114" t="str">
            <v>Currency Code</v>
          </cell>
          <cell r="G114" t="str">
            <v>Currency Code</v>
          </cell>
          <cell r="H114" t="str">
            <v>Currency Code</v>
          </cell>
          <cell r="I114" t="str">
            <v>Currency Code</v>
          </cell>
        </row>
        <row r="115">
          <cell r="B115" t="str">
            <v>CYTO</v>
          </cell>
          <cell r="C115" t="str">
            <v>VARCHAR</v>
          </cell>
          <cell r="D115" t="str">
            <v>10</v>
          </cell>
          <cell r="E115" t="str">
            <v>VR</v>
          </cell>
          <cell r="F115" t="str">
            <v>Currency To</v>
          </cell>
          <cell r="G115" t="str">
            <v>Currency To</v>
          </cell>
          <cell r="H115" t="str">
            <v>Currency To</v>
          </cell>
          <cell r="I115" t="str">
            <v>Currency To</v>
          </cell>
        </row>
        <row r="116">
          <cell r="B116" t="str">
            <v>DRCR</v>
          </cell>
          <cell r="C116" t="str">
            <v>VARCHAR</v>
          </cell>
          <cell r="D116" t="str">
            <v>1</v>
          </cell>
          <cell r="E116" t="str">
            <v>VR</v>
          </cell>
          <cell r="F116" t="str">
            <v>Debit/Credit</v>
          </cell>
          <cell r="G116" t="str">
            <v>Debit/Credit</v>
          </cell>
          <cell r="H116" t="str">
            <v>Debit/Credit</v>
          </cell>
          <cell r="I116" t="str">
            <v>Debit/Credit</v>
          </cell>
        </row>
        <row r="117">
          <cell r="B117" t="str">
            <v>DCA1</v>
          </cell>
          <cell r="C117" t="str">
            <v>NUMERIC</v>
          </cell>
          <cell r="D117" t="str">
            <v>19, 6</v>
          </cell>
          <cell r="E117" t="str">
            <v>VR</v>
          </cell>
          <cell r="F117" t="str">
            <v>Discount Amount 1</v>
          </cell>
          <cell r="G117" t="str">
            <v>Discount Amount 1</v>
          </cell>
          <cell r="H117" t="str">
            <v>Discount Amount 1</v>
          </cell>
          <cell r="I117" t="str">
            <v>Discount Amount 1</v>
          </cell>
        </row>
        <row r="118">
          <cell r="B118" t="str">
            <v>DCA2</v>
          </cell>
          <cell r="C118" t="str">
            <v>NUMERIC</v>
          </cell>
          <cell r="D118" t="str">
            <v>19, 6</v>
          </cell>
          <cell r="E118" t="str">
            <v>VR</v>
          </cell>
          <cell r="F118" t="str">
            <v>Discount Amount 2</v>
          </cell>
          <cell r="G118" t="str">
            <v>Discount Amount 2</v>
          </cell>
          <cell r="H118" t="str">
            <v>Discount Amount 2</v>
          </cell>
          <cell r="I118" t="str">
            <v>Discount Amount 2</v>
          </cell>
        </row>
        <row r="119">
          <cell r="B119" t="str">
            <v>DCA3</v>
          </cell>
          <cell r="C119" t="str">
            <v>NUMERIC</v>
          </cell>
          <cell r="D119" t="str">
            <v>19, 6</v>
          </cell>
          <cell r="E119" t="str">
            <v>VR</v>
          </cell>
          <cell r="F119" t="str">
            <v>Discount Amount 3</v>
          </cell>
          <cell r="G119" t="str">
            <v>Discount Amount 3</v>
          </cell>
          <cell r="H119" t="str">
            <v>Discount Amount 3</v>
          </cell>
          <cell r="I119" t="str">
            <v>Discount Amount 3</v>
          </cell>
        </row>
        <row r="120">
          <cell r="B120" t="str">
            <v>DCAM</v>
          </cell>
          <cell r="C120" t="str">
            <v>NUMERIC</v>
          </cell>
          <cell r="D120" t="str">
            <v>19, 6</v>
          </cell>
          <cell r="E120" t="str">
            <v>VR</v>
          </cell>
          <cell r="F120" t="str">
            <v>Discount Amount</v>
          </cell>
          <cell r="G120" t="str">
            <v>Discount Amount</v>
          </cell>
          <cell r="H120" t="str">
            <v>Discount Amount</v>
          </cell>
          <cell r="I120" t="str">
            <v>Discount Amount</v>
          </cell>
        </row>
        <row r="121">
          <cell r="B121" t="str">
            <v>DCNA</v>
          </cell>
          <cell r="C121" t="str">
            <v>VARCHAR</v>
          </cell>
          <cell r="D121" t="str">
            <v>100</v>
          </cell>
          <cell r="E121" t="str">
            <v>VR</v>
          </cell>
          <cell r="F121" t="str">
            <v>Document Type Name</v>
          </cell>
          <cell r="G121" t="str">
            <v>Document Type Name</v>
          </cell>
          <cell r="H121" t="str">
            <v>Document Type Name</v>
          </cell>
          <cell r="I121" t="str">
            <v>Document Type Name</v>
          </cell>
        </row>
        <row r="122">
          <cell r="B122" t="str">
            <v>DCP1</v>
          </cell>
          <cell r="C122" t="str">
            <v>NUMERIC</v>
          </cell>
          <cell r="D122" t="str">
            <v>5, 2</v>
          </cell>
          <cell r="E122" t="str">
            <v>VR</v>
          </cell>
          <cell r="F122" t="str">
            <v>Discount Percentage 1</v>
          </cell>
          <cell r="G122" t="str">
            <v>Discount Percentage 1</v>
          </cell>
          <cell r="H122" t="str">
            <v>Discount Percentage 1</v>
          </cell>
          <cell r="I122" t="str">
            <v>Discount Percentage 1</v>
          </cell>
        </row>
        <row r="123">
          <cell r="B123" t="str">
            <v>DCP2</v>
          </cell>
          <cell r="C123" t="str">
            <v>NUMERIC</v>
          </cell>
          <cell r="D123" t="str">
            <v>5, 2</v>
          </cell>
          <cell r="E123" t="str">
            <v>VR</v>
          </cell>
          <cell r="F123" t="str">
            <v>Discount Percentage 2</v>
          </cell>
          <cell r="G123" t="str">
            <v>Discount Percentage 2</v>
          </cell>
          <cell r="H123" t="str">
            <v>Discount Percentage 2</v>
          </cell>
          <cell r="I123" t="str">
            <v>Discount Percentage 2</v>
          </cell>
        </row>
        <row r="124">
          <cell r="B124" t="str">
            <v>DCP3</v>
          </cell>
          <cell r="C124" t="str">
            <v>NUMERIC</v>
          </cell>
          <cell r="D124" t="str">
            <v>5, 2</v>
          </cell>
          <cell r="E124" t="str">
            <v>VR</v>
          </cell>
          <cell r="F124" t="str">
            <v>Discount Percentage 3</v>
          </cell>
          <cell r="G124" t="str">
            <v>Discount Percentage 3</v>
          </cell>
          <cell r="H124" t="str">
            <v>Discount Percentage 3</v>
          </cell>
          <cell r="I124" t="str">
            <v>Discount Percentage 3</v>
          </cell>
        </row>
        <row r="125">
          <cell r="B125" t="str">
            <v>DCPT</v>
          </cell>
          <cell r="C125" t="str">
            <v>NUMERIC</v>
          </cell>
          <cell r="D125" t="str">
            <v>5, 2</v>
          </cell>
          <cell r="E125" t="str">
            <v>VR</v>
          </cell>
          <cell r="F125" t="str">
            <v>Discount Percent</v>
          </cell>
          <cell r="G125" t="str">
            <v>Discount Percent</v>
          </cell>
          <cell r="H125" t="str">
            <v>Discount Percent</v>
          </cell>
          <cell r="I125" t="str">
            <v>Discount Percent</v>
          </cell>
        </row>
        <row r="126">
          <cell r="B126" t="str">
            <v>DCPX</v>
          </cell>
          <cell r="C126" t="str">
            <v>VARCHAR</v>
          </cell>
          <cell r="D126" t="str">
            <v>2</v>
          </cell>
          <cell r="E126" t="str">
            <v>VR</v>
          </cell>
          <cell r="F126" t="str">
            <v>BPCS Doc. Prefix</v>
          </cell>
          <cell r="G126" t="str">
            <v>BPCS Doc. Prefix</v>
          </cell>
          <cell r="H126" t="str">
            <v>BPCS Doc. Prefix</v>
          </cell>
          <cell r="I126" t="str">
            <v>BPCS Doc. Prefix</v>
          </cell>
        </row>
        <row r="127">
          <cell r="B127" t="str">
            <v>DCSQ</v>
          </cell>
          <cell r="C127" t="str">
            <v>NUMERIC</v>
          </cell>
          <cell r="D127" t="str">
            <v>8, 0</v>
          </cell>
          <cell r="E127" t="str">
            <v>VR</v>
          </cell>
          <cell r="F127" t="str">
            <v>BPCS Doc. Sequence</v>
          </cell>
          <cell r="G127" t="str">
            <v>BPCS Doc. Sequence</v>
          </cell>
          <cell r="H127" t="str">
            <v>BPCS Doc. Sequence</v>
          </cell>
          <cell r="I127" t="str">
            <v>BPCS Doc. Sequence</v>
          </cell>
        </row>
        <row r="128">
          <cell r="B128" t="str">
            <v>DCST</v>
          </cell>
          <cell r="C128" t="str">
            <v>VARCHAR</v>
          </cell>
          <cell r="D128" t="str">
            <v>10</v>
          </cell>
          <cell r="E128" t="str">
            <v>VR</v>
          </cell>
          <cell r="F128" t="str">
            <v>Document Status</v>
          </cell>
          <cell r="G128" t="str">
            <v>Document Status</v>
          </cell>
          <cell r="H128" t="str">
            <v>Document Status</v>
          </cell>
          <cell r="I128" t="str">
            <v>Document Status</v>
          </cell>
        </row>
        <row r="129">
          <cell r="B129" t="str">
            <v>DCTY</v>
          </cell>
          <cell r="C129" t="str">
            <v>VARCHAR</v>
          </cell>
          <cell r="D129" t="str">
            <v>10</v>
          </cell>
          <cell r="E129" t="str">
            <v>VR</v>
          </cell>
          <cell r="F129" t="str">
            <v>Document Type</v>
          </cell>
          <cell r="G129" t="str">
            <v>Document Type</v>
          </cell>
          <cell r="H129" t="str">
            <v>Document Type</v>
          </cell>
          <cell r="I129" t="str">
            <v>Document Type</v>
          </cell>
        </row>
        <row r="130">
          <cell r="B130" t="str">
            <v>DCYR</v>
          </cell>
          <cell r="C130" t="str">
            <v>NUMERIC</v>
          </cell>
          <cell r="D130" t="str">
            <v>2, 0</v>
          </cell>
          <cell r="E130" t="str">
            <v>VR</v>
          </cell>
          <cell r="F130" t="str">
            <v>BPCS Doc. Year</v>
          </cell>
          <cell r="G130" t="str">
            <v>BPCS Doc. Year</v>
          </cell>
          <cell r="H130" t="str">
            <v>BPCS Doc. Year</v>
          </cell>
          <cell r="I130" t="str">
            <v>BPCS Doc. Year</v>
          </cell>
        </row>
        <row r="131">
          <cell r="B131" t="str">
            <v>DENA</v>
          </cell>
          <cell r="C131" t="str">
            <v>VARCHAR</v>
          </cell>
          <cell r="D131" t="str">
            <v>100</v>
          </cell>
          <cell r="E131" t="str">
            <v>VR</v>
          </cell>
          <cell r="F131" t="str">
            <v>Department Name</v>
          </cell>
          <cell r="G131" t="str">
            <v>Department Name</v>
          </cell>
          <cell r="H131" t="str">
            <v>Department Name</v>
          </cell>
          <cell r="I131" t="str">
            <v>Department Name</v>
          </cell>
        </row>
        <row r="132">
          <cell r="B132" t="str">
            <v>DENO</v>
          </cell>
          <cell r="C132" t="str">
            <v>VARCHAR</v>
          </cell>
          <cell r="D132" t="str">
            <v>10</v>
          </cell>
          <cell r="E132" t="str">
            <v>VR</v>
          </cell>
          <cell r="F132" t="str">
            <v>Department Code</v>
          </cell>
          <cell r="G132" t="str">
            <v>Department Code</v>
          </cell>
          <cell r="H132" t="str">
            <v>Department Code</v>
          </cell>
          <cell r="I132" t="str">
            <v>Department Code</v>
          </cell>
        </row>
        <row r="133">
          <cell r="B133" t="str">
            <v>DFCA</v>
          </cell>
          <cell r="C133" t="str">
            <v>VARCHAR</v>
          </cell>
          <cell r="D133" t="str">
            <v>100</v>
          </cell>
          <cell r="E133" t="str">
            <v>VR</v>
          </cell>
          <cell r="F133" t="str">
            <v>Component Name</v>
          </cell>
          <cell r="G133" t="str">
            <v>Component Name</v>
          </cell>
          <cell r="H133" t="str">
            <v>Component Name</v>
          </cell>
          <cell r="I133" t="str">
            <v>Component Name</v>
          </cell>
        </row>
        <row r="134">
          <cell r="B134" t="str">
            <v>DFCC</v>
          </cell>
          <cell r="C134" t="str">
            <v>VARCHAR</v>
          </cell>
          <cell r="D134" t="str">
            <v>10</v>
          </cell>
          <cell r="E134" t="str">
            <v>VR</v>
          </cell>
          <cell r="F134" t="str">
            <v>Component Code</v>
          </cell>
          <cell r="G134" t="str">
            <v>Component Code</v>
          </cell>
          <cell r="H134" t="str">
            <v>Component Code</v>
          </cell>
          <cell r="I134" t="str">
            <v>Component Code</v>
          </cell>
        </row>
        <row r="135">
          <cell r="B135" t="str">
            <v>DFCK</v>
          </cell>
          <cell r="C135" t="str">
            <v>VARCHAR</v>
          </cell>
          <cell r="D135" t="str">
            <v>100</v>
          </cell>
          <cell r="E135" t="str">
            <v>VR</v>
          </cell>
          <cell r="F135" t="str">
            <v>Component Key</v>
          </cell>
          <cell r="G135" t="str">
            <v>Component Key</v>
          </cell>
          <cell r="H135" t="str">
            <v>Component Key</v>
          </cell>
          <cell r="I135" t="str">
            <v>Component Key</v>
          </cell>
        </row>
        <row r="136">
          <cell r="B136" t="str">
            <v>DFFK</v>
          </cell>
          <cell r="C136" t="str">
            <v>VARCHAR</v>
          </cell>
          <cell r="D136" t="str">
            <v>100</v>
          </cell>
          <cell r="E136" t="str">
            <v>VR</v>
          </cell>
          <cell r="F136" t="str">
            <v>Field Key</v>
          </cell>
          <cell r="G136" t="str">
            <v>Field Key</v>
          </cell>
          <cell r="H136" t="str">
            <v>Field Key</v>
          </cell>
          <cell r="I136" t="str">
            <v>Field Key</v>
          </cell>
        </row>
        <row r="137">
          <cell r="B137" t="str">
            <v>DFFS</v>
          </cell>
          <cell r="C137" t="str">
            <v>VARCHAR</v>
          </cell>
          <cell r="D137" t="str">
            <v>100</v>
          </cell>
          <cell r="E137" t="str">
            <v>VR</v>
          </cell>
          <cell r="F137" t="str">
            <v>Field Source</v>
          </cell>
          <cell r="G137" t="str">
            <v>Field Source</v>
          </cell>
          <cell r="H137" t="str">
            <v>Field Source</v>
          </cell>
          <cell r="I137" t="str">
            <v>Field Source</v>
          </cell>
        </row>
        <row r="138">
          <cell r="B138" t="str">
            <v>DFLD</v>
          </cell>
          <cell r="C138" t="str">
            <v>NUMERIC</v>
          </cell>
          <cell r="D138" t="str">
            <v>10, 0</v>
          </cell>
          <cell r="E138" t="str">
            <v>VR</v>
          </cell>
          <cell r="F138" t="str">
            <v>Document Last Doc No</v>
          </cell>
          <cell r="G138" t="str">
            <v>Document Last Doc No</v>
          </cell>
          <cell r="H138" t="str">
            <v>Document Last Doc No</v>
          </cell>
          <cell r="I138" t="str">
            <v>Document Last Doc No</v>
          </cell>
        </row>
        <row r="139">
          <cell r="B139" t="str">
            <v>DFLN</v>
          </cell>
          <cell r="C139" t="str">
            <v>NUMERIC</v>
          </cell>
          <cell r="D139" t="str">
            <v>10, 0</v>
          </cell>
          <cell r="E139" t="str">
            <v>VR</v>
          </cell>
          <cell r="F139" t="str">
            <v>Document Last Sys No</v>
          </cell>
          <cell r="G139" t="str">
            <v>Document Last Sys No</v>
          </cell>
          <cell r="H139" t="str">
            <v>Document Last Sys No</v>
          </cell>
          <cell r="I139" t="str">
            <v>Document Last Sys No</v>
          </cell>
        </row>
        <row r="140">
          <cell r="B140" t="str">
            <v>DFNA</v>
          </cell>
          <cell r="C140" t="str">
            <v>VARCHAR</v>
          </cell>
          <cell r="D140" t="str">
            <v xml:space="preserve">100 </v>
          </cell>
          <cell r="E140" t="str">
            <v>VR</v>
          </cell>
          <cell r="F140" t="str">
            <v>Defect Name</v>
          </cell>
          <cell r="G140" t="str">
            <v>Defect Name</v>
          </cell>
          <cell r="H140" t="str">
            <v>Defect Name</v>
          </cell>
          <cell r="I140" t="str">
            <v>Defect Name</v>
          </cell>
        </row>
        <row r="141">
          <cell r="B141" t="str">
            <v>DFNO</v>
          </cell>
          <cell r="C141" t="str">
            <v>VARCHAR</v>
          </cell>
          <cell r="D141" t="str">
            <v>10</v>
          </cell>
          <cell r="E141" t="str">
            <v>VR</v>
          </cell>
          <cell r="F141" t="str">
            <v>Defect Code</v>
          </cell>
          <cell r="G141" t="str">
            <v>Defect Code</v>
          </cell>
          <cell r="H141" t="str">
            <v>Defect Code</v>
          </cell>
          <cell r="I141" t="str">
            <v>Defect Code</v>
          </cell>
        </row>
        <row r="142">
          <cell r="B142" t="str">
            <v>DFNO</v>
          </cell>
          <cell r="C142" t="str">
            <v>VARCHAR</v>
          </cell>
          <cell r="D142" t="str">
            <v>10</v>
          </cell>
          <cell r="E142" t="str">
            <v>VR</v>
          </cell>
          <cell r="F142" t="str">
            <v>Document Format Code</v>
          </cell>
          <cell r="G142" t="str">
            <v>Document Format Code</v>
          </cell>
          <cell r="H142" t="str">
            <v>Document Format Code</v>
          </cell>
          <cell r="I142" t="str">
            <v>Document Format Code</v>
          </cell>
        </row>
        <row r="143">
          <cell r="B143" t="str">
            <v>DFPF</v>
          </cell>
          <cell r="C143" t="str">
            <v>VARCHAR</v>
          </cell>
          <cell r="D143" t="str">
            <v>100</v>
          </cell>
          <cell r="E143" t="str">
            <v>VR</v>
          </cell>
          <cell r="F143" t="str">
            <v>Document Format</v>
          </cell>
          <cell r="G143" t="str">
            <v>Document Format</v>
          </cell>
          <cell r="H143" t="str">
            <v>Document Format</v>
          </cell>
          <cell r="I143" t="str">
            <v>Document Format</v>
          </cell>
        </row>
        <row r="144">
          <cell r="B144" t="str">
            <v>DFQT</v>
          </cell>
          <cell r="C144" t="str">
            <v>NUMERIC</v>
          </cell>
          <cell r="D144" t="str">
            <v>12, 2</v>
          </cell>
          <cell r="E144" t="str">
            <v>VR</v>
          </cell>
          <cell r="F144" t="str">
            <v>Defect Quantity</v>
          </cell>
          <cell r="G144" t="str">
            <v>Defect Quantity</v>
          </cell>
          <cell r="H144" t="str">
            <v>Defect Quantity</v>
          </cell>
          <cell r="I144" t="str">
            <v>Defect Quantity</v>
          </cell>
        </row>
        <row r="145">
          <cell r="B145" t="str">
            <v>DFRS</v>
          </cell>
          <cell r="C145" t="str">
            <v>VARCHAR</v>
          </cell>
          <cell r="D145" t="str">
            <v>1</v>
          </cell>
          <cell r="E145" t="str">
            <v>VR</v>
          </cell>
          <cell r="F145" t="str">
            <v>Document Reset Every</v>
          </cell>
          <cell r="G145" t="str">
            <v>Document Reset Every</v>
          </cell>
          <cell r="H145" t="str">
            <v>Document Reset Every</v>
          </cell>
          <cell r="I145" t="str">
            <v>Document Reset Every</v>
          </cell>
        </row>
        <row r="146">
          <cell r="B146" t="str">
            <v>DFTN</v>
          </cell>
          <cell r="C146" t="str">
            <v>VARCHAR</v>
          </cell>
          <cell r="D146" t="str">
            <v>100</v>
          </cell>
          <cell r="E146" t="str">
            <v>VR</v>
          </cell>
          <cell r="F146" t="str">
            <v>Table Name</v>
          </cell>
          <cell r="G146" t="str">
            <v>Table Name</v>
          </cell>
          <cell r="H146" t="str">
            <v>Table Name</v>
          </cell>
          <cell r="I146" t="str">
            <v>Table Name</v>
          </cell>
        </row>
        <row r="147">
          <cell r="B147" t="str">
            <v>DFUT</v>
          </cell>
          <cell r="C147" t="str">
            <v>NUMERIC</v>
          </cell>
          <cell r="D147" t="str">
            <v>1, 0</v>
          </cell>
          <cell r="E147" t="str">
            <v>VR</v>
          </cell>
          <cell r="F147" t="str">
            <v>Use Table</v>
          </cell>
          <cell r="G147" t="str">
            <v>Use Table</v>
          </cell>
          <cell r="H147" t="str">
            <v>Use Table</v>
          </cell>
          <cell r="I147" t="str">
            <v>Use Table</v>
          </cell>
        </row>
        <row r="148">
          <cell r="B148" t="str">
            <v>DFWH</v>
          </cell>
          <cell r="C148" t="str">
            <v>VARCHAR</v>
          </cell>
          <cell r="D148" t="str">
            <v>10</v>
          </cell>
          <cell r="E148" t="str">
            <v>VR</v>
          </cell>
          <cell r="F148" t="str">
            <v>Document Code by Warehouse</v>
          </cell>
          <cell r="G148" t="str">
            <v>Document Code by Warehouse</v>
          </cell>
          <cell r="H148" t="str">
            <v>Document Code by Warehouse</v>
          </cell>
          <cell r="I148" t="str">
            <v>Document Code by Warehouse</v>
          </cell>
        </row>
        <row r="149">
          <cell r="B149" t="str">
            <v>DGNO</v>
          </cell>
          <cell r="C149" t="str">
            <v>VARCHAR</v>
          </cell>
          <cell r="D149" t="str">
            <v>10</v>
          </cell>
          <cell r="E149" t="str">
            <v>VR</v>
          </cell>
          <cell r="F149" t="str">
            <v>Discount Group No</v>
          </cell>
          <cell r="G149" t="str">
            <v>Discount Group No</v>
          </cell>
          <cell r="H149" t="str">
            <v>Discount Group No</v>
          </cell>
          <cell r="I149" t="str">
            <v>Discount Group No</v>
          </cell>
        </row>
        <row r="150">
          <cell r="B150" t="str">
            <v>DINA</v>
          </cell>
          <cell r="C150" t="str">
            <v>VARCHAR</v>
          </cell>
          <cell r="D150" t="str">
            <v>100</v>
          </cell>
          <cell r="E150" t="str">
            <v>VR</v>
          </cell>
          <cell r="F150" t="str">
            <v>Division Name</v>
          </cell>
          <cell r="G150" t="str">
            <v>Division Name</v>
          </cell>
          <cell r="H150" t="str">
            <v>Division Name</v>
          </cell>
          <cell r="I150" t="str">
            <v>Division Name</v>
          </cell>
        </row>
        <row r="151">
          <cell r="B151" t="str">
            <v>DINO</v>
          </cell>
          <cell r="C151" t="str">
            <v>VARCHAR</v>
          </cell>
          <cell r="D151" t="str">
            <v>10</v>
          </cell>
          <cell r="E151" t="str">
            <v>VR</v>
          </cell>
          <cell r="F151" t="str">
            <v>Division Code</v>
          </cell>
          <cell r="G151" t="str">
            <v>Division Code</v>
          </cell>
          <cell r="H151" t="str">
            <v>Division Code</v>
          </cell>
          <cell r="I151" t="str">
            <v>Division Code</v>
          </cell>
        </row>
        <row r="152">
          <cell r="B152" t="str">
            <v>DITY</v>
          </cell>
          <cell r="C152" t="str">
            <v>VARCHAR</v>
          </cell>
          <cell r="D152" t="str">
            <v>1</v>
          </cell>
          <cell r="E152" t="str">
            <v>VR</v>
          </cell>
          <cell r="F152" t="str">
            <v>Dictionary Type</v>
          </cell>
          <cell r="G152" t="str">
            <v>Dictionary Type</v>
          </cell>
          <cell r="H152" t="str">
            <v>Dictionary Type</v>
          </cell>
          <cell r="I152" t="str">
            <v>Dictionary Type</v>
          </cell>
        </row>
        <row r="153">
          <cell r="B153" t="str">
            <v>DITZ</v>
          </cell>
          <cell r="C153" t="str">
            <v>VARCHAR</v>
          </cell>
          <cell r="D153" t="str">
            <v>60</v>
          </cell>
          <cell r="E153" t="str">
            <v>VR</v>
          </cell>
          <cell r="F153" t="str">
            <v>Dictionary Type Name</v>
          </cell>
          <cell r="G153" t="str">
            <v>Dictionary Type Name</v>
          </cell>
          <cell r="H153" t="str">
            <v>Dictionary Type Name</v>
          </cell>
          <cell r="I153" t="str">
            <v>Dictionary Type Name</v>
          </cell>
        </row>
        <row r="154">
          <cell r="B154" t="str">
            <v>DLDT</v>
          </cell>
          <cell r="C154" t="str">
            <v>NUMERIC</v>
          </cell>
          <cell r="D154" t="str">
            <v>8, 0</v>
          </cell>
          <cell r="E154" t="str">
            <v>VR</v>
          </cell>
          <cell r="F154" t="str">
            <v>Delivery Date</v>
          </cell>
          <cell r="G154" t="str">
            <v>Delivery Date</v>
          </cell>
          <cell r="H154" t="str">
            <v>Delivery Date</v>
          </cell>
          <cell r="I154" t="str">
            <v>Delivery Date</v>
          </cell>
        </row>
        <row r="155">
          <cell r="B155" t="str">
            <v>DODN</v>
          </cell>
          <cell r="C155" t="str">
            <v>VARCHAR</v>
          </cell>
          <cell r="D155" t="str">
            <v>30</v>
          </cell>
          <cell r="E155" t="str">
            <v>VR</v>
          </cell>
          <cell r="F155" t="str">
            <v>Delivery Order Doc No</v>
          </cell>
          <cell r="G155" t="str">
            <v>Delivery Order Doc No</v>
          </cell>
          <cell r="H155" t="str">
            <v>Delivery Order Doc No</v>
          </cell>
          <cell r="I155" t="str">
            <v>Delivery Order Doc No</v>
          </cell>
        </row>
        <row r="156">
          <cell r="B156" t="str">
            <v>DODT</v>
          </cell>
          <cell r="C156" t="str">
            <v>NUMERIC</v>
          </cell>
          <cell r="D156" t="str">
            <v>8, 0</v>
          </cell>
          <cell r="E156" t="str">
            <v>VR</v>
          </cell>
          <cell r="F156" t="str">
            <v>Delivery Order Date</v>
          </cell>
          <cell r="G156" t="str">
            <v>Delivery Order Date</v>
          </cell>
          <cell r="H156" t="str">
            <v>Delivery Order Date</v>
          </cell>
          <cell r="I156" t="str">
            <v>Delivery Order Date</v>
          </cell>
        </row>
        <row r="157">
          <cell r="B157" t="str">
            <v>DOF1</v>
          </cell>
          <cell r="C157" t="str">
            <v>NUMERIC</v>
          </cell>
          <cell r="D157" t="str">
            <v>1, 0</v>
          </cell>
          <cell r="E157" t="str">
            <v>VR</v>
          </cell>
          <cell r="F157" t="str">
            <v>DO Flag 1</v>
          </cell>
          <cell r="G157" t="str">
            <v>DO Flag 1</v>
          </cell>
          <cell r="H157" t="str">
            <v>DO Flag 1</v>
          </cell>
          <cell r="I157" t="str">
            <v>DO Flag 1</v>
          </cell>
        </row>
        <row r="158">
          <cell r="B158" t="str">
            <v>DOF2</v>
          </cell>
          <cell r="C158" t="str">
            <v>NUMERIC</v>
          </cell>
          <cell r="D158" t="str">
            <v>1, 0</v>
          </cell>
          <cell r="E158" t="str">
            <v>VR</v>
          </cell>
          <cell r="F158" t="str">
            <v>DO Flag 2</v>
          </cell>
          <cell r="G158" t="str">
            <v>DO Flag 2</v>
          </cell>
          <cell r="H158" t="str">
            <v>DO Flag 2</v>
          </cell>
          <cell r="I158" t="str">
            <v>DO Flag 2</v>
          </cell>
        </row>
        <row r="159">
          <cell r="B159" t="str">
            <v>DOF3</v>
          </cell>
          <cell r="C159" t="str">
            <v>NUMERIC</v>
          </cell>
          <cell r="D159" t="str">
            <v>1, 0</v>
          </cell>
          <cell r="E159" t="str">
            <v>VR</v>
          </cell>
          <cell r="F159" t="str">
            <v>DO Flag 3</v>
          </cell>
          <cell r="G159" t="str">
            <v>DO Flag 3</v>
          </cell>
          <cell r="H159" t="str">
            <v>DO Flag 3</v>
          </cell>
          <cell r="I159" t="str">
            <v>DO Flag 3</v>
          </cell>
        </row>
        <row r="160">
          <cell r="B160" t="str">
            <v>DOF4</v>
          </cell>
          <cell r="C160" t="str">
            <v>NUMERIC</v>
          </cell>
          <cell r="D160" t="str">
            <v>1, 0</v>
          </cell>
          <cell r="E160" t="str">
            <v>VR</v>
          </cell>
          <cell r="F160" t="str">
            <v>DO Flag 4</v>
          </cell>
          <cell r="G160" t="str">
            <v>DO Flag 4</v>
          </cell>
          <cell r="H160" t="str">
            <v>DO Flag 4</v>
          </cell>
          <cell r="I160" t="str">
            <v>DO Flag 4</v>
          </cell>
        </row>
        <row r="161">
          <cell r="B161" t="str">
            <v>DOF5</v>
          </cell>
          <cell r="C161" t="str">
            <v>NUMERIC</v>
          </cell>
          <cell r="D161" t="str">
            <v>1, 0</v>
          </cell>
          <cell r="E161" t="str">
            <v>VR</v>
          </cell>
          <cell r="F161" t="str">
            <v>DO Flag 5</v>
          </cell>
          <cell r="G161" t="str">
            <v>DO Flag 5</v>
          </cell>
          <cell r="H161" t="str">
            <v>DO Flag 5</v>
          </cell>
          <cell r="I161" t="str">
            <v>DO Flag 5</v>
          </cell>
        </row>
        <row r="162">
          <cell r="B162" t="str">
            <v>DOF6</v>
          </cell>
          <cell r="C162" t="str">
            <v>NUMERIC</v>
          </cell>
          <cell r="D162" t="str">
            <v>1, 0</v>
          </cell>
          <cell r="E162" t="str">
            <v>VR</v>
          </cell>
          <cell r="F162" t="str">
            <v>DO Flag 6</v>
          </cell>
          <cell r="G162" t="str">
            <v>DO Flag 6</v>
          </cell>
          <cell r="H162" t="str">
            <v>DO Flag 6</v>
          </cell>
          <cell r="I162" t="str">
            <v>DO Flag 6</v>
          </cell>
        </row>
        <row r="163">
          <cell r="B163" t="str">
            <v>DOF7</v>
          </cell>
          <cell r="C163" t="str">
            <v>NUMERIC</v>
          </cell>
          <cell r="D163" t="str">
            <v>1, 0</v>
          </cell>
          <cell r="E163" t="str">
            <v>VR</v>
          </cell>
          <cell r="F163" t="str">
            <v>DO Flag 7</v>
          </cell>
          <cell r="G163" t="str">
            <v>DO Flag 7</v>
          </cell>
          <cell r="H163" t="str">
            <v>DO Flag 7</v>
          </cell>
          <cell r="I163" t="str">
            <v>DO Flag 7</v>
          </cell>
        </row>
        <row r="164">
          <cell r="B164" t="str">
            <v>DOF8</v>
          </cell>
          <cell r="C164" t="str">
            <v>NUMERIC</v>
          </cell>
          <cell r="D164" t="str">
            <v>1, 0</v>
          </cell>
          <cell r="E164" t="str">
            <v>VR</v>
          </cell>
          <cell r="F164" t="str">
            <v>DO Flag 8</v>
          </cell>
          <cell r="G164" t="str">
            <v>DO Flag 8</v>
          </cell>
          <cell r="H164" t="str">
            <v>DO Flag 8</v>
          </cell>
          <cell r="I164" t="str">
            <v>DO Flag 8</v>
          </cell>
        </row>
        <row r="165">
          <cell r="B165" t="str">
            <v>DOF9</v>
          </cell>
          <cell r="C165" t="str">
            <v>NUMERIC</v>
          </cell>
          <cell r="D165" t="str">
            <v>1, 0</v>
          </cell>
          <cell r="E165" t="str">
            <v>VR</v>
          </cell>
          <cell r="F165" t="str">
            <v>DO Flag 9</v>
          </cell>
          <cell r="G165" t="str">
            <v>DO Flag 9</v>
          </cell>
          <cell r="H165" t="str">
            <v>DO Flag 9</v>
          </cell>
          <cell r="I165" t="str">
            <v>DO Flag 9</v>
          </cell>
        </row>
        <row r="166">
          <cell r="B166" t="str">
            <v>DOLN</v>
          </cell>
          <cell r="C166" t="str">
            <v>NUMERIC</v>
          </cell>
          <cell r="D166" t="str">
            <v>5, 0</v>
          </cell>
          <cell r="E166" t="str">
            <v>VR</v>
          </cell>
          <cell r="F166" t="str">
            <v>Delivery Order Line No</v>
          </cell>
          <cell r="G166" t="str">
            <v>Delivery Order Line No</v>
          </cell>
          <cell r="H166" t="str">
            <v>Delivery Order Line No</v>
          </cell>
          <cell r="I166" t="str">
            <v>Delivery Order Line No</v>
          </cell>
        </row>
        <row r="167">
          <cell r="B167" t="str">
            <v>DONO</v>
          </cell>
          <cell r="C167" t="str">
            <v>VARCHAR</v>
          </cell>
          <cell r="D167" t="str">
            <v>30</v>
          </cell>
          <cell r="E167" t="str">
            <v>VR</v>
          </cell>
          <cell r="F167" t="str">
            <v>Delivery Order No.</v>
          </cell>
          <cell r="G167" t="str">
            <v>Delivery Order No.</v>
          </cell>
          <cell r="H167" t="str">
            <v>Delivery Order No.</v>
          </cell>
          <cell r="I167" t="str">
            <v>Delivery Order No.</v>
          </cell>
        </row>
        <row r="168">
          <cell r="B168" t="str">
            <v>DOPR</v>
          </cell>
          <cell r="C168" t="str">
            <v>NUMERIC</v>
          </cell>
          <cell r="D168" t="str">
            <v>19, 6</v>
          </cell>
          <cell r="E168" t="str">
            <v>VR</v>
          </cell>
          <cell r="F168" t="str">
            <v>Delivery Price</v>
          </cell>
          <cell r="G168" t="str">
            <v>Delivery Price</v>
          </cell>
          <cell r="H168" t="str">
            <v>Delivery Price</v>
          </cell>
          <cell r="I168" t="str">
            <v>Delivery Price</v>
          </cell>
        </row>
        <row r="169">
          <cell r="B169" t="str">
            <v>DOQT</v>
          </cell>
          <cell r="C169" t="str">
            <v>NUMERIC</v>
          </cell>
          <cell r="D169" t="str">
            <v>19, 6</v>
          </cell>
          <cell r="E169" t="str">
            <v>VR</v>
          </cell>
          <cell r="F169" t="str">
            <v>Delivery Quantity</v>
          </cell>
          <cell r="G169" t="str">
            <v>Delivery Quantity</v>
          </cell>
          <cell r="H169" t="str">
            <v>Delivery Quantity</v>
          </cell>
          <cell r="I169" t="str">
            <v>Delivery Quantity</v>
          </cell>
        </row>
        <row r="170">
          <cell r="B170" t="str">
            <v>DOUM</v>
          </cell>
          <cell r="C170" t="str">
            <v>VARCHAR</v>
          </cell>
          <cell r="D170" t="str">
            <v>10</v>
          </cell>
          <cell r="E170" t="str">
            <v>VR</v>
          </cell>
          <cell r="F170" t="str">
            <v>Material Delivery Unit</v>
          </cell>
          <cell r="G170" t="str">
            <v>Material Delivery Unit</v>
          </cell>
          <cell r="H170" t="str">
            <v>Material Delivery Unit</v>
          </cell>
          <cell r="I170" t="str">
            <v>Material Delivery Unit</v>
          </cell>
        </row>
        <row r="171">
          <cell r="B171" t="str">
            <v>DPAM</v>
          </cell>
          <cell r="C171" t="str">
            <v>NUMERIC</v>
          </cell>
          <cell r="D171" t="str">
            <v>19, 6</v>
          </cell>
          <cell r="E171" t="str">
            <v>VR</v>
          </cell>
          <cell r="F171" t="str">
            <v>Down Payment Amount</v>
          </cell>
          <cell r="G171" t="str">
            <v>Down Payment Amount</v>
          </cell>
          <cell r="H171" t="str">
            <v>Down Payment Amount</v>
          </cell>
          <cell r="I171" t="str">
            <v>Down Payment Amount</v>
          </cell>
        </row>
        <row r="172">
          <cell r="B172" t="str">
            <v>PYAM</v>
          </cell>
          <cell r="C172" t="str">
            <v>NUMERIC</v>
          </cell>
          <cell r="D172" t="str">
            <v>19, 6</v>
          </cell>
          <cell r="E172" t="str">
            <v>VR</v>
          </cell>
          <cell r="F172" t="str">
            <v>Payment Amount</v>
          </cell>
          <cell r="G172" t="str">
            <v>Payment Amount</v>
          </cell>
          <cell r="H172" t="str">
            <v>Payment Amount</v>
          </cell>
          <cell r="I172" t="str">
            <v>Payment Amount</v>
          </cell>
        </row>
        <row r="173">
          <cell r="B173" t="str">
            <v>PYCA</v>
          </cell>
          <cell r="C173" t="str">
            <v>NUMERIC</v>
          </cell>
          <cell r="D173" t="str">
            <v>19, 6</v>
          </cell>
          <cell r="E173" t="str">
            <v>VR</v>
          </cell>
          <cell r="F173" t="str">
            <v>Payment Change Amount</v>
          </cell>
          <cell r="G173" t="str">
            <v>Payment Change Amount</v>
          </cell>
          <cell r="H173" t="str">
            <v>Payment Change Amount</v>
          </cell>
          <cell r="I173" t="str">
            <v>Payment Change Amount</v>
          </cell>
        </row>
        <row r="174">
          <cell r="B174" t="str">
            <v>DPGR</v>
          </cell>
          <cell r="C174" t="str">
            <v>VARCHAR</v>
          </cell>
          <cell r="D174" t="str">
            <v>10</v>
          </cell>
          <cell r="E174" t="str">
            <v>VR</v>
          </cell>
          <cell r="F174" t="str">
            <v>Defect Position Group</v>
          </cell>
          <cell r="G174" t="str">
            <v>Defect Position Group</v>
          </cell>
          <cell r="H174" t="str">
            <v>Defect Position Group</v>
          </cell>
          <cell r="I174" t="str">
            <v>Defect Position Group</v>
          </cell>
        </row>
        <row r="175">
          <cell r="B175" t="str">
            <v>DPNA</v>
          </cell>
          <cell r="C175" t="str">
            <v>VARCHAR</v>
          </cell>
          <cell r="D175" t="str">
            <v xml:space="preserve">100 </v>
          </cell>
          <cell r="E175" t="str">
            <v>VR</v>
          </cell>
          <cell r="F175" t="str">
            <v>Defect Position Name</v>
          </cell>
          <cell r="G175" t="str">
            <v>Defect Position Name</v>
          </cell>
          <cell r="H175" t="str">
            <v>Defect Position Name</v>
          </cell>
          <cell r="I175" t="str">
            <v>Defect Position Name</v>
          </cell>
        </row>
        <row r="176">
          <cell r="B176" t="str">
            <v>DPNO</v>
          </cell>
          <cell r="C176" t="str">
            <v>VARCHAR</v>
          </cell>
          <cell r="D176" t="str">
            <v>10</v>
          </cell>
          <cell r="E176" t="str">
            <v>VR</v>
          </cell>
          <cell r="F176" t="str">
            <v>Defect Position</v>
          </cell>
          <cell r="G176" t="str">
            <v>Defect Position</v>
          </cell>
          <cell r="H176" t="str">
            <v>Defect Position</v>
          </cell>
          <cell r="I176" t="str">
            <v>Defect Position</v>
          </cell>
        </row>
        <row r="177">
          <cell r="B177" t="str">
            <v>DPPT</v>
          </cell>
          <cell r="C177" t="str">
            <v>NUMERIC</v>
          </cell>
          <cell r="D177" t="str">
            <v>5, 2</v>
          </cell>
          <cell r="E177" t="str">
            <v>VR</v>
          </cell>
          <cell r="F177" t="str">
            <v>Down Payment Percentage</v>
          </cell>
          <cell r="G177" t="str">
            <v>Down Payment Percentage</v>
          </cell>
          <cell r="H177" t="str">
            <v>Down Payment Percentage</v>
          </cell>
          <cell r="I177" t="str">
            <v>Down Payment Percentage</v>
          </cell>
        </row>
        <row r="178">
          <cell r="B178" t="str">
            <v>DRDT</v>
          </cell>
          <cell r="C178" t="str">
            <v>NUMERIC</v>
          </cell>
          <cell r="D178" t="str">
            <v>8, 0</v>
          </cell>
          <cell r="E178" t="str">
            <v>VR</v>
          </cell>
          <cell r="F178" t="str">
            <v>Delivery Request Date</v>
          </cell>
          <cell r="G178" t="str">
            <v>Delivery Request Date</v>
          </cell>
          <cell r="H178" t="str">
            <v>Delivery Request Date</v>
          </cell>
          <cell r="I178" t="str">
            <v>Delivery Request Date</v>
          </cell>
        </row>
        <row r="179">
          <cell r="B179" t="str">
            <v>DSLN</v>
          </cell>
          <cell r="C179" t="str">
            <v>NUMERIC</v>
          </cell>
          <cell r="D179" t="str">
            <v>10, 0</v>
          </cell>
          <cell r="E179" t="str">
            <v>VR</v>
          </cell>
          <cell r="F179" t="str">
            <v>System Last No.</v>
          </cell>
          <cell r="G179" t="str">
            <v>System Last No.</v>
          </cell>
          <cell r="H179" t="str">
            <v>System Last No.</v>
          </cell>
          <cell r="I179" t="str">
            <v>System Last No.</v>
          </cell>
        </row>
        <row r="180">
          <cell r="B180" t="str">
            <v>DSNA</v>
          </cell>
          <cell r="C180" t="str">
            <v>VARCHAR</v>
          </cell>
          <cell r="D180" t="str">
            <v xml:space="preserve">100 </v>
          </cell>
          <cell r="E180" t="str">
            <v>VR</v>
          </cell>
          <cell r="F180" t="str">
            <v>Defect Surface Name</v>
          </cell>
          <cell r="G180" t="str">
            <v>Defect Surface Name</v>
          </cell>
          <cell r="H180" t="str">
            <v>Defect Surface Name</v>
          </cell>
          <cell r="I180" t="str">
            <v>Defect Surface Name</v>
          </cell>
        </row>
        <row r="181">
          <cell r="B181" t="str">
            <v>DSNO</v>
          </cell>
          <cell r="C181" t="str">
            <v>VARCHAR</v>
          </cell>
          <cell r="D181" t="str">
            <v>10</v>
          </cell>
          <cell r="E181" t="str">
            <v>VR</v>
          </cell>
          <cell r="F181" t="str">
            <v>Defect Surface</v>
          </cell>
          <cell r="G181" t="str">
            <v>Defect Surface</v>
          </cell>
          <cell r="H181" t="str">
            <v>Defect Surface</v>
          </cell>
          <cell r="I181" t="str">
            <v>Defect Surface</v>
          </cell>
        </row>
        <row r="182">
          <cell r="B182" t="str">
            <v>DTFR</v>
          </cell>
          <cell r="C182" t="str">
            <v>NUMERIC</v>
          </cell>
          <cell r="D182" t="str">
            <v>8, 0</v>
          </cell>
          <cell r="E182" t="str">
            <v>VR</v>
          </cell>
          <cell r="F182" t="str">
            <v>From Date</v>
          </cell>
          <cell r="G182" t="str">
            <v>From Date</v>
          </cell>
          <cell r="H182" t="str">
            <v>From Date</v>
          </cell>
          <cell r="I182" t="str">
            <v>From Date</v>
          </cell>
        </row>
        <row r="183">
          <cell r="B183" t="str">
            <v>DTTO</v>
          </cell>
          <cell r="C183" t="str">
            <v>NUMERIC</v>
          </cell>
          <cell r="D183" t="str">
            <v>8, 0</v>
          </cell>
          <cell r="E183" t="str">
            <v>VR</v>
          </cell>
          <cell r="F183" t="str">
            <v>To Date</v>
          </cell>
          <cell r="G183" t="str">
            <v>To Date</v>
          </cell>
          <cell r="H183" t="str">
            <v>To Date</v>
          </cell>
          <cell r="I183" t="str">
            <v>To Date</v>
          </cell>
        </row>
        <row r="184">
          <cell r="B184" t="str">
            <v>DUDT</v>
          </cell>
          <cell r="C184" t="str">
            <v>NUMERIC</v>
          </cell>
          <cell r="D184" t="str">
            <v>8, 0</v>
          </cell>
          <cell r="E184" t="str">
            <v>VR</v>
          </cell>
          <cell r="F184" t="str">
            <v>Due Date</v>
          </cell>
          <cell r="G184" t="str">
            <v>Due Date</v>
          </cell>
          <cell r="H184" t="str">
            <v>Due Date</v>
          </cell>
          <cell r="I184" t="str">
            <v>Due Date</v>
          </cell>
        </row>
        <row r="185">
          <cell r="B185" t="str">
            <v>ECNA</v>
          </cell>
          <cell r="C185" t="str">
            <v>VARCHAR</v>
          </cell>
          <cell r="D185" t="str">
            <v>100</v>
          </cell>
          <cell r="E185" t="str">
            <v>VR</v>
          </cell>
          <cell r="F185" t="str">
            <v>Employee Category Name</v>
          </cell>
          <cell r="G185" t="str">
            <v>Employee Category Name</v>
          </cell>
          <cell r="H185" t="str">
            <v>Employee Category Name</v>
          </cell>
          <cell r="I185" t="str">
            <v>Employee Category Name</v>
          </cell>
        </row>
        <row r="186">
          <cell r="B186" t="str">
            <v>ECNO</v>
          </cell>
          <cell r="C186" t="str">
            <v>VARCHAR</v>
          </cell>
          <cell r="D186" t="str">
            <v>20</v>
          </cell>
          <cell r="E186" t="str">
            <v>VR</v>
          </cell>
          <cell r="F186" t="str">
            <v>Employee Category Code</v>
          </cell>
          <cell r="G186" t="str">
            <v>Employee Category Code</v>
          </cell>
          <cell r="H186" t="str">
            <v>Employee Category Code</v>
          </cell>
          <cell r="I186" t="str">
            <v>Employee Category Code</v>
          </cell>
        </row>
        <row r="187">
          <cell r="B187" t="str">
            <v>EDDT</v>
          </cell>
          <cell r="C187" t="str">
            <v>NUMERIC</v>
          </cell>
          <cell r="D187" t="str">
            <v>8, 0</v>
          </cell>
          <cell r="E187" t="str">
            <v>VR</v>
          </cell>
          <cell r="F187" t="str">
            <v>End Date</v>
          </cell>
          <cell r="G187" t="str">
            <v>End Date</v>
          </cell>
          <cell r="H187" t="str">
            <v>End Date</v>
          </cell>
          <cell r="I187" t="str">
            <v>End Date</v>
          </cell>
        </row>
        <row r="188">
          <cell r="B188" t="str">
            <v>EDFR</v>
          </cell>
          <cell r="C188" t="str">
            <v>NUMERIC</v>
          </cell>
          <cell r="D188" t="str">
            <v>8, 0</v>
          </cell>
          <cell r="E188" t="str">
            <v>VR</v>
          </cell>
          <cell r="F188" t="str">
            <v>Effective Date From</v>
          </cell>
          <cell r="G188" t="str">
            <v>Effective Date From</v>
          </cell>
          <cell r="H188" t="str">
            <v>Effective Date From</v>
          </cell>
          <cell r="I188" t="str">
            <v>Effective Date From</v>
          </cell>
        </row>
        <row r="189">
          <cell r="B189" t="str">
            <v>EDNA</v>
          </cell>
          <cell r="C189" t="str">
            <v>VARCHAR</v>
          </cell>
          <cell r="D189" t="str">
            <v>100</v>
          </cell>
          <cell r="E189" t="str">
            <v>VR</v>
          </cell>
          <cell r="F189" t="str">
            <v>Education Name</v>
          </cell>
          <cell r="G189" t="str">
            <v>Education Name</v>
          </cell>
          <cell r="H189" t="str">
            <v>Education Name</v>
          </cell>
          <cell r="I189" t="str">
            <v>Education Name</v>
          </cell>
        </row>
        <row r="190">
          <cell r="B190" t="str">
            <v>EDNO</v>
          </cell>
          <cell r="C190" t="str">
            <v>VARCHAR</v>
          </cell>
          <cell r="D190" t="str">
            <v>10</v>
          </cell>
          <cell r="E190" t="str">
            <v>VR</v>
          </cell>
          <cell r="F190" t="str">
            <v>Education Code</v>
          </cell>
          <cell r="G190" t="str">
            <v>Education Code</v>
          </cell>
          <cell r="H190" t="str">
            <v>Education Code</v>
          </cell>
          <cell r="I190" t="str">
            <v>Education Code</v>
          </cell>
        </row>
        <row r="191">
          <cell r="B191" t="str">
            <v>EDQT</v>
          </cell>
          <cell r="C191" t="str">
            <v>NUMERIC</v>
          </cell>
          <cell r="D191" t="str">
            <v>19, 6</v>
          </cell>
          <cell r="E191" t="str">
            <v>VR</v>
          </cell>
          <cell r="F191" t="str">
            <v>Ending Quantity</v>
          </cell>
          <cell r="G191" t="str">
            <v>Ending Quantity</v>
          </cell>
          <cell r="H191" t="str">
            <v>Ending Quantity</v>
          </cell>
          <cell r="I191" t="str">
            <v>Ending Quantity</v>
          </cell>
        </row>
        <row r="192">
          <cell r="B192" t="str">
            <v>EDTO</v>
          </cell>
          <cell r="C192" t="str">
            <v>NUMERIC</v>
          </cell>
          <cell r="D192" t="str">
            <v>8, 0</v>
          </cell>
          <cell r="E192" t="str">
            <v>VR</v>
          </cell>
          <cell r="F192" t="str">
            <v>Effective Date To</v>
          </cell>
          <cell r="G192" t="str">
            <v>Effective Date To</v>
          </cell>
          <cell r="H192" t="str">
            <v>Effective Date To</v>
          </cell>
          <cell r="I192" t="str">
            <v>Effective Date To</v>
          </cell>
        </row>
        <row r="193">
          <cell r="B193" t="str">
            <v>EFDT</v>
          </cell>
          <cell r="C193" t="str">
            <v>NUMERIC</v>
          </cell>
          <cell r="D193" t="str">
            <v>8, 0</v>
          </cell>
          <cell r="E193" t="str">
            <v>VR</v>
          </cell>
          <cell r="F193" t="str">
            <v>Effective Date</v>
          </cell>
          <cell r="G193" t="str">
            <v>Effective Date</v>
          </cell>
          <cell r="H193" t="str">
            <v>Effective Date</v>
          </cell>
          <cell r="I193" t="str">
            <v>Effective Date</v>
          </cell>
        </row>
        <row r="194">
          <cell r="B194" t="str">
            <v>EGNO</v>
          </cell>
          <cell r="C194" t="str">
            <v>VARCHAR</v>
          </cell>
          <cell r="D194" t="str">
            <v>10</v>
          </cell>
          <cell r="E194" t="str">
            <v>VR</v>
          </cell>
          <cell r="F194" t="str">
            <v>Employee Grade</v>
          </cell>
          <cell r="G194" t="str">
            <v>Employee Grade</v>
          </cell>
          <cell r="H194" t="str">
            <v>Employee Grade</v>
          </cell>
          <cell r="I194" t="str">
            <v>Employee Grade</v>
          </cell>
        </row>
        <row r="195">
          <cell r="B195" t="str">
            <v>EMA1</v>
          </cell>
          <cell r="C195" t="str">
            <v>VARCHAR</v>
          </cell>
          <cell r="D195" t="str">
            <v>200</v>
          </cell>
          <cell r="E195" t="str">
            <v>VR</v>
          </cell>
          <cell r="F195" t="str">
            <v>Email 1</v>
          </cell>
          <cell r="G195" t="str">
            <v>Email 1</v>
          </cell>
          <cell r="H195" t="str">
            <v>Email 1</v>
          </cell>
          <cell r="I195" t="str">
            <v>Email 1</v>
          </cell>
        </row>
        <row r="196">
          <cell r="B196" t="str">
            <v>EMA2</v>
          </cell>
          <cell r="C196" t="str">
            <v>VARCHAR</v>
          </cell>
          <cell r="D196" t="str">
            <v>200</v>
          </cell>
          <cell r="E196" t="str">
            <v>VR</v>
          </cell>
          <cell r="F196" t="str">
            <v>Email 2</v>
          </cell>
          <cell r="G196" t="str">
            <v>Email 2</v>
          </cell>
          <cell r="H196" t="str">
            <v>Email 2</v>
          </cell>
          <cell r="I196" t="str">
            <v>Email 2</v>
          </cell>
        </row>
        <row r="197">
          <cell r="B197" t="str">
            <v>EMAD</v>
          </cell>
          <cell r="C197" t="str">
            <v>VARCHAR</v>
          </cell>
          <cell r="D197" t="str">
            <v>200</v>
          </cell>
          <cell r="E197" t="str">
            <v>VR</v>
          </cell>
          <cell r="F197" t="str">
            <v>Email Address</v>
          </cell>
          <cell r="G197" t="str">
            <v>Email Address</v>
          </cell>
          <cell r="H197" t="str">
            <v>Email Address</v>
          </cell>
          <cell r="I197" t="str">
            <v>Email Address</v>
          </cell>
        </row>
        <row r="198">
          <cell r="B198" t="str">
            <v>EMFR</v>
          </cell>
          <cell r="C198" t="str">
            <v>VARCHAR</v>
          </cell>
          <cell r="D198" t="str">
            <v>10</v>
          </cell>
          <cell r="E198" t="str">
            <v>VR</v>
          </cell>
          <cell r="F198" t="str">
            <v>From Employee</v>
          </cell>
          <cell r="G198" t="str">
            <v>From Employee</v>
          </cell>
          <cell r="H198" t="str">
            <v>From Employee</v>
          </cell>
          <cell r="I198" t="str">
            <v>From Employee</v>
          </cell>
        </row>
        <row r="199">
          <cell r="B199" t="str">
            <v>EMNA</v>
          </cell>
          <cell r="C199" t="str">
            <v>VARCHAR</v>
          </cell>
          <cell r="D199" t="str">
            <v>100</v>
          </cell>
          <cell r="E199" t="str">
            <v>VR</v>
          </cell>
          <cell r="F199" t="str">
            <v>Employee Name</v>
          </cell>
          <cell r="G199" t="str">
            <v>Employee Name</v>
          </cell>
          <cell r="H199" t="str">
            <v>Employee Name</v>
          </cell>
          <cell r="I199" t="str">
            <v>Employee Name</v>
          </cell>
        </row>
        <row r="200">
          <cell r="B200" t="str">
            <v>EMNO</v>
          </cell>
          <cell r="C200" t="str">
            <v>VARCHAR</v>
          </cell>
          <cell r="D200" t="str">
            <v>20</v>
          </cell>
          <cell r="E200" t="str">
            <v>VR</v>
          </cell>
          <cell r="F200" t="str">
            <v>Employee ID</v>
          </cell>
          <cell r="G200" t="str">
            <v>Employee ID</v>
          </cell>
          <cell r="H200" t="str">
            <v>Employee ID</v>
          </cell>
          <cell r="I200" t="str">
            <v>Employee ID</v>
          </cell>
        </row>
        <row r="201">
          <cell r="B201" t="str">
            <v>EMTO</v>
          </cell>
          <cell r="C201" t="str">
            <v>VARCHAR</v>
          </cell>
          <cell r="D201" t="str">
            <v>10</v>
          </cell>
          <cell r="E201" t="str">
            <v>VR</v>
          </cell>
          <cell r="F201" t="str">
            <v>To Employee</v>
          </cell>
          <cell r="G201" t="str">
            <v>To Employee</v>
          </cell>
          <cell r="H201" t="str">
            <v>To Employee</v>
          </cell>
          <cell r="I201" t="str">
            <v>To Employee</v>
          </cell>
        </row>
        <row r="202">
          <cell r="B202" t="str">
            <v>EMTY</v>
          </cell>
          <cell r="C202" t="str">
            <v>VARCHAR</v>
          </cell>
          <cell r="D202" t="str">
            <v>10</v>
          </cell>
          <cell r="E202" t="str">
            <v>VR</v>
          </cell>
          <cell r="F202" t="str">
            <v>Employee Type</v>
          </cell>
          <cell r="G202" t="str">
            <v>Employee Type</v>
          </cell>
          <cell r="H202" t="str">
            <v>Employee Type</v>
          </cell>
          <cell r="I202" t="str">
            <v>Employee Type</v>
          </cell>
        </row>
        <row r="203">
          <cell r="B203" t="str">
            <v>EMTZ</v>
          </cell>
          <cell r="C203" t="str">
            <v>VARCHAR</v>
          </cell>
          <cell r="D203" t="str">
            <v>100</v>
          </cell>
          <cell r="E203" t="str">
            <v>VR</v>
          </cell>
          <cell r="F203" t="str">
            <v>Employee Type Name</v>
          </cell>
          <cell r="G203" t="str">
            <v>Employee Type Name</v>
          </cell>
          <cell r="H203" t="str">
            <v>Employee Type Name</v>
          </cell>
          <cell r="I203" t="str">
            <v>Employee Type Name</v>
          </cell>
        </row>
        <row r="204">
          <cell r="B204" t="str">
            <v>EPNO</v>
          </cell>
          <cell r="C204" t="str">
            <v>VARCHAR</v>
          </cell>
          <cell r="D204" t="str">
            <v>10</v>
          </cell>
          <cell r="E204" t="str">
            <v>VR</v>
          </cell>
          <cell r="F204" t="str">
            <v>Employee Position</v>
          </cell>
          <cell r="G204" t="str">
            <v>Employee Position</v>
          </cell>
          <cell r="H204" t="str">
            <v>Employee Position</v>
          </cell>
          <cell r="I204" t="str">
            <v>Employee Position</v>
          </cell>
        </row>
        <row r="205">
          <cell r="B205" t="str">
            <v>EPQT</v>
          </cell>
          <cell r="C205" t="str">
            <v>NUMERIC</v>
          </cell>
          <cell r="D205" t="str">
            <v>19, 6</v>
          </cell>
          <cell r="E205" t="str">
            <v>VR</v>
          </cell>
          <cell r="F205" t="str">
            <v>Empty Pallet Balance</v>
          </cell>
          <cell r="G205" t="str">
            <v>Empty Pallet Balance</v>
          </cell>
          <cell r="H205" t="str">
            <v>Empty Pallet Balance</v>
          </cell>
          <cell r="I205" t="str">
            <v>Empty Pallet Balance</v>
          </cell>
        </row>
        <row r="206">
          <cell r="B206" t="str">
            <v>EXDT</v>
          </cell>
          <cell r="C206" t="str">
            <v>NUMERIC</v>
          </cell>
          <cell r="D206" t="str">
            <v>8, 0</v>
          </cell>
          <cell r="E206" t="str">
            <v>VR</v>
          </cell>
          <cell r="F206" t="str">
            <v>Expired Date</v>
          </cell>
          <cell r="G206" t="str">
            <v>Expired Date</v>
          </cell>
          <cell r="H206" t="str">
            <v>Expired Date</v>
          </cell>
          <cell r="I206" t="str">
            <v>Expired Date</v>
          </cell>
        </row>
        <row r="207">
          <cell r="B207" t="str">
            <v>FAX1</v>
          </cell>
          <cell r="C207" t="str">
            <v>VARCHAR</v>
          </cell>
          <cell r="D207" t="str">
            <v>100</v>
          </cell>
          <cell r="E207" t="str">
            <v>VR</v>
          </cell>
          <cell r="F207" t="str">
            <v>Fax 1</v>
          </cell>
          <cell r="G207" t="str">
            <v>Fax 1</v>
          </cell>
          <cell r="H207" t="str">
            <v>Fax 1</v>
          </cell>
          <cell r="I207" t="str">
            <v>Fax 1</v>
          </cell>
        </row>
        <row r="208">
          <cell r="B208" t="str">
            <v>FAX2</v>
          </cell>
          <cell r="C208" t="str">
            <v>VARCHAR</v>
          </cell>
          <cell r="D208" t="str">
            <v>100</v>
          </cell>
          <cell r="E208" t="str">
            <v>VR</v>
          </cell>
          <cell r="F208" t="str">
            <v>Fax 2</v>
          </cell>
          <cell r="G208" t="str">
            <v>Fax 2</v>
          </cell>
          <cell r="H208" t="str">
            <v>Fax 2</v>
          </cell>
          <cell r="I208" t="str">
            <v>Fax 2</v>
          </cell>
        </row>
        <row r="209">
          <cell r="B209" t="str">
            <v>FAXN</v>
          </cell>
          <cell r="C209" t="str">
            <v>VARCHAR</v>
          </cell>
          <cell r="D209" t="str">
            <v>100</v>
          </cell>
          <cell r="E209" t="str">
            <v>VR</v>
          </cell>
          <cell r="F209" t="str">
            <v>Fax No.</v>
          </cell>
          <cell r="G209" t="str">
            <v>Fax No.</v>
          </cell>
          <cell r="H209" t="str">
            <v>Fax No.</v>
          </cell>
          <cell r="I209" t="str">
            <v>Fax No.</v>
          </cell>
        </row>
        <row r="210">
          <cell r="B210" t="str">
            <v>FIEL</v>
          </cell>
          <cell r="C210" t="str">
            <v>VARCHAR</v>
          </cell>
          <cell r="D210" t="str">
            <v>10</v>
          </cell>
          <cell r="E210" t="str">
            <v>VR</v>
          </cell>
          <cell r="F210" t="str">
            <v>Field Name</v>
          </cell>
          <cell r="G210" t="str">
            <v>Field Name</v>
          </cell>
          <cell r="H210" t="str">
            <v>Field Name</v>
          </cell>
          <cell r="I210" t="str">
            <v>Field Name</v>
          </cell>
        </row>
        <row r="211">
          <cell r="B211" t="str">
            <v>FL01</v>
          </cell>
          <cell r="C211" t="str">
            <v>NUMERIC</v>
          </cell>
          <cell r="D211" t="str">
            <v>1, 0</v>
          </cell>
          <cell r="E211" t="str">
            <v>VR</v>
          </cell>
          <cell r="F211" t="str">
            <v>Flag 1</v>
          </cell>
          <cell r="G211" t="str">
            <v>Flag 1</v>
          </cell>
          <cell r="H211" t="str">
            <v>Flag 1</v>
          </cell>
          <cell r="I211" t="str">
            <v>Flag 1</v>
          </cell>
        </row>
        <row r="212">
          <cell r="B212" t="str">
            <v>FL02</v>
          </cell>
          <cell r="C212" t="str">
            <v>NUMERIC</v>
          </cell>
          <cell r="D212" t="str">
            <v>1, 0</v>
          </cell>
          <cell r="E212" t="str">
            <v>VR</v>
          </cell>
          <cell r="F212" t="str">
            <v>Flag 2</v>
          </cell>
          <cell r="G212" t="str">
            <v>Flag 2</v>
          </cell>
          <cell r="H212" t="str">
            <v>Flag 2</v>
          </cell>
          <cell r="I212" t="str">
            <v>Flag 2</v>
          </cell>
        </row>
        <row r="213">
          <cell r="B213" t="str">
            <v>FL03</v>
          </cell>
          <cell r="C213" t="str">
            <v>NUMERIC</v>
          </cell>
          <cell r="D213" t="str">
            <v>1, 0</v>
          </cell>
          <cell r="E213" t="str">
            <v>VR</v>
          </cell>
          <cell r="F213" t="str">
            <v>Flag 3</v>
          </cell>
          <cell r="G213" t="str">
            <v>Flag 3</v>
          </cell>
          <cell r="H213" t="str">
            <v>Flag 3</v>
          </cell>
          <cell r="I213" t="str">
            <v>Flag 3</v>
          </cell>
        </row>
        <row r="214">
          <cell r="B214" t="str">
            <v>FL04</v>
          </cell>
          <cell r="C214" t="str">
            <v>NUMERIC</v>
          </cell>
          <cell r="D214" t="str">
            <v>1, 0</v>
          </cell>
          <cell r="E214" t="str">
            <v>VR</v>
          </cell>
          <cell r="F214" t="str">
            <v>Flag 4</v>
          </cell>
          <cell r="G214" t="str">
            <v>Flag 4</v>
          </cell>
          <cell r="H214" t="str">
            <v>Flag 4</v>
          </cell>
          <cell r="I214" t="str">
            <v>Flag 4</v>
          </cell>
        </row>
        <row r="215">
          <cell r="B215" t="str">
            <v>FL05</v>
          </cell>
          <cell r="C215" t="str">
            <v>NUMERIC</v>
          </cell>
          <cell r="D215" t="str">
            <v>1, 0</v>
          </cell>
          <cell r="E215" t="str">
            <v>VR</v>
          </cell>
          <cell r="F215" t="str">
            <v>Flag 5</v>
          </cell>
          <cell r="G215" t="str">
            <v>Flag 5</v>
          </cell>
          <cell r="H215" t="str">
            <v>Flag 5</v>
          </cell>
          <cell r="I215" t="str">
            <v>Flag 5</v>
          </cell>
        </row>
        <row r="216">
          <cell r="B216" t="str">
            <v>FL06</v>
          </cell>
          <cell r="C216" t="str">
            <v>NUMERIC</v>
          </cell>
          <cell r="D216" t="str">
            <v>1, 0</v>
          </cell>
          <cell r="E216" t="str">
            <v>VR</v>
          </cell>
          <cell r="F216" t="str">
            <v>Flag 6</v>
          </cell>
          <cell r="G216" t="str">
            <v>Flag 6</v>
          </cell>
          <cell r="H216" t="str">
            <v>Flag 6</v>
          </cell>
          <cell r="I216" t="str">
            <v>Flag 6</v>
          </cell>
        </row>
        <row r="217">
          <cell r="B217" t="str">
            <v>FL07</v>
          </cell>
          <cell r="C217" t="str">
            <v>NUMERIC</v>
          </cell>
          <cell r="D217" t="str">
            <v>1, 0</v>
          </cell>
          <cell r="E217" t="str">
            <v>VR</v>
          </cell>
          <cell r="F217" t="str">
            <v>Flag 7</v>
          </cell>
          <cell r="G217" t="str">
            <v>Flag 7</v>
          </cell>
          <cell r="H217" t="str">
            <v>Flag 7</v>
          </cell>
          <cell r="I217" t="str">
            <v>Flag 7</v>
          </cell>
        </row>
        <row r="218">
          <cell r="B218" t="str">
            <v>FL08</v>
          </cell>
          <cell r="C218" t="str">
            <v>NUMERIC</v>
          </cell>
          <cell r="D218" t="str">
            <v>1, 0</v>
          </cell>
          <cell r="E218" t="str">
            <v>VR</v>
          </cell>
          <cell r="F218" t="str">
            <v>Flag 8</v>
          </cell>
          <cell r="G218" t="str">
            <v>Flag 8</v>
          </cell>
          <cell r="H218" t="str">
            <v>Flag 8</v>
          </cell>
          <cell r="I218" t="str">
            <v>Flag 8</v>
          </cell>
        </row>
        <row r="219">
          <cell r="B219" t="str">
            <v>FL09</v>
          </cell>
          <cell r="C219" t="str">
            <v>NUMERIC</v>
          </cell>
          <cell r="D219" t="str">
            <v>1, 0</v>
          </cell>
          <cell r="E219" t="str">
            <v>VR</v>
          </cell>
          <cell r="F219" t="str">
            <v>Flag 9</v>
          </cell>
          <cell r="G219" t="str">
            <v>Flag 9</v>
          </cell>
          <cell r="H219" t="str">
            <v>Flag 9</v>
          </cell>
          <cell r="I219" t="str">
            <v>Flag 9</v>
          </cell>
        </row>
        <row r="220">
          <cell r="B220" t="str">
            <v>FL10</v>
          </cell>
          <cell r="C220" t="str">
            <v>NUMERIC</v>
          </cell>
          <cell r="D220" t="str">
            <v>1, 0</v>
          </cell>
          <cell r="E220" t="str">
            <v>VR</v>
          </cell>
          <cell r="F220" t="str">
            <v>Flag 10</v>
          </cell>
          <cell r="G220" t="str">
            <v>Flag 10</v>
          </cell>
          <cell r="H220" t="str">
            <v>Flag 10</v>
          </cell>
          <cell r="I220" t="str">
            <v>Flag 10</v>
          </cell>
        </row>
        <row r="221">
          <cell r="B221" t="str">
            <v>FLAG</v>
          </cell>
          <cell r="C221" t="str">
            <v>VARCHAR</v>
          </cell>
          <cell r="D221" t="str">
            <v>100</v>
          </cell>
          <cell r="E221" t="str">
            <v>VR</v>
          </cell>
          <cell r="F221" t="str">
            <v>Flag</v>
          </cell>
          <cell r="G221" t="str">
            <v>Flag</v>
          </cell>
          <cell r="H221" t="str">
            <v>Flag</v>
          </cell>
          <cell r="I221" t="str">
            <v>Flag</v>
          </cell>
        </row>
        <row r="222">
          <cell r="B222" t="str">
            <v>FPAM</v>
          </cell>
          <cell r="C222" t="str">
            <v>NUMERIC</v>
          </cell>
          <cell r="D222" t="str">
            <v>19, 6</v>
          </cell>
          <cell r="E222" t="str">
            <v>VR</v>
          </cell>
          <cell r="F222" t="str">
            <v>Faktur Pajak Amount</v>
          </cell>
          <cell r="G222" t="str">
            <v>Faktur Pajak Amount</v>
          </cell>
          <cell r="H222" t="str">
            <v>Faktur Pajak Amount</v>
          </cell>
          <cell r="I222" t="str">
            <v>Faktur Pajak Amount</v>
          </cell>
        </row>
        <row r="223">
          <cell r="B223" t="str">
            <v>FPDT</v>
          </cell>
          <cell r="C223" t="str">
            <v>NUMERIC</v>
          </cell>
          <cell r="D223" t="str">
            <v>8, 0</v>
          </cell>
          <cell r="E223" t="str">
            <v>VR</v>
          </cell>
          <cell r="F223" t="str">
            <v>Faktur Pajak Date</v>
          </cell>
          <cell r="G223" t="str">
            <v>Faktur Pajak Date</v>
          </cell>
          <cell r="H223" t="str">
            <v>Faktur Pajak Date</v>
          </cell>
          <cell r="I223" t="str">
            <v>Faktur Pajak Date</v>
          </cell>
        </row>
        <row r="224">
          <cell r="B224" t="str">
            <v>FPNO</v>
          </cell>
          <cell r="C224" t="str">
            <v>VARCHAR</v>
          </cell>
          <cell r="D224" t="str">
            <v>50</v>
          </cell>
          <cell r="E224" t="str">
            <v>VR</v>
          </cell>
          <cell r="F224" t="str">
            <v>Faktur Pajak No.</v>
          </cell>
          <cell r="G224" t="str">
            <v>Faktur Pajak No.</v>
          </cell>
          <cell r="H224" t="str">
            <v>Faktur Pajak No.</v>
          </cell>
          <cell r="I224" t="str">
            <v>Faktur Pajak No.</v>
          </cell>
        </row>
        <row r="225">
          <cell r="B225" t="str">
            <v>GDQT</v>
          </cell>
          <cell r="C225" t="str">
            <v>NUMERIC</v>
          </cell>
          <cell r="D225" t="str">
            <v>19, 6</v>
          </cell>
          <cell r="E225" t="str">
            <v>VR</v>
          </cell>
          <cell r="F225" t="str">
            <v>Good Quantity</v>
          </cell>
          <cell r="G225" t="str">
            <v>Good Quantity</v>
          </cell>
          <cell r="H225" t="str">
            <v>Good Quantity</v>
          </cell>
          <cell r="I225" t="str">
            <v>Good Quantity</v>
          </cell>
        </row>
        <row r="226">
          <cell r="B226" t="str">
            <v>GEND</v>
          </cell>
          <cell r="C226" t="str">
            <v>VARCHAR</v>
          </cell>
          <cell r="D226" t="str">
            <v>1</v>
          </cell>
          <cell r="E226" t="str">
            <v>VR</v>
          </cell>
          <cell r="F226" t="str">
            <v>Gender</v>
          </cell>
          <cell r="G226" t="str">
            <v>Gender</v>
          </cell>
          <cell r="H226" t="str">
            <v>Gender</v>
          </cell>
          <cell r="I226" t="str">
            <v>Gender</v>
          </cell>
        </row>
        <row r="227">
          <cell r="B227" t="str">
            <v>GIDN</v>
          </cell>
          <cell r="C227" t="str">
            <v>VARCHAR</v>
          </cell>
          <cell r="D227" t="str">
            <v>30</v>
          </cell>
          <cell r="E227" t="str">
            <v>VR</v>
          </cell>
          <cell r="F227" t="str">
            <v>Goods Issue Doc. No.</v>
          </cell>
          <cell r="G227" t="str">
            <v>Goods Issue Doc. No.</v>
          </cell>
          <cell r="H227" t="str">
            <v>Goods Issue Doc. No.</v>
          </cell>
          <cell r="I227" t="str">
            <v>Goods Issue Doc. No.</v>
          </cell>
        </row>
        <row r="228">
          <cell r="B228" t="str">
            <v>GILN</v>
          </cell>
          <cell r="C228" t="str">
            <v>NUMERIC</v>
          </cell>
          <cell r="D228" t="str">
            <v>5, 0</v>
          </cell>
          <cell r="E228" t="str">
            <v>VR</v>
          </cell>
          <cell r="F228" t="str">
            <v>Goods Issue Line</v>
          </cell>
          <cell r="G228" t="str">
            <v>Goods Issue Line</v>
          </cell>
          <cell r="H228" t="str">
            <v>Goods Issue Line</v>
          </cell>
          <cell r="I228" t="str">
            <v>Goods Issue Line</v>
          </cell>
        </row>
        <row r="229">
          <cell r="B229" t="str">
            <v>GRDN</v>
          </cell>
          <cell r="C229" t="str">
            <v>VARCHAR</v>
          </cell>
          <cell r="D229" t="str">
            <v>30</v>
          </cell>
          <cell r="E229" t="str">
            <v>VR</v>
          </cell>
          <cell r="F229" t="str">
            <v>Goods Receipt Doc. No.</v>
          </cell>
          <cell r="G229" t="str">
            <v>Goods Receipt Doc. No.</v>
          </cell>
          <cell r="H229" t="str">
            <v>Goods Receipt Doc. No.</v>
          </cell>
          <cell r="I229" t="str">
            <v>Goods Receipt Doc. No.</v>
          </cell>
        </row>
        <row r="230">
          <cell r="B230" t="str">
            <v>GRDT</v>
          </cell>
          <cell r="C230" t="str">
            <v>NUMERIC</v>
          </cell>
          <cell r="D230" t="str">
            <v>8, 0</v>
          </cell>
          <cell r="E230" t="str">
            <v>VR</v>
          </cell>
          <cell r="F230" t="str">
            <v>Goods Receipt Date</v>
          </cell>
          <cell r="G230" t="str">
            <v>Goods Receipt Date</v>
          </cell>
          <cell r="H230" t="str">
            <v>Goods Receipt Date</v>
          </cell>
          <cell r="I230" t="str">
            <v>Goods Receipt Date</v>
          </cell>
        </row>
        <row r="231">
          <cell r="B231" t="str">
            <v>GRLN</v>
          </cell>
          <cell r="C231" t="str">
            <v>NUMERIC</v>
          </cell>
          <cell r="D231" t="str">
            <v>5, 0</v>
          </cell>
          <cell r="E231" t="str">
            <v>VR</v>
          </cell>
          <cell r="F231" t="str">
            <v>Goods Receipt Line</v>
          </cell>
          <cell r="G231" t="str">
            <v>Goods Receipt Line</v>
          </cell>
          <cell r="H231" t="str">
            <v>Goods Receipt Line</v>
          </cell>
          <cell r="I231" t="str">
            <v>Goods Receipt Line</v>
          </cell>
        </row>
        <row r="232">
          <cell r="B232" t="str">
            <v>GRNA</v>
          </cell>
          <cell r="C232" t="str">
            <v>VARCHAR</v>
          </cell>
          <cell r="D232" t="str">
            <v xml:space="preserve">100 </v>
          </cell>
          <cell r="E232" t="str">
            <v>VR</v>
          </cell>
          <cell r="F232" t="str">
            <v>Group Name</v>
          </cell>
          <cell r="G232" t="str">
            <v>Group Name</v>
          </cell>
          <cell r="H232" t="str">
            <v>Group Name</v>
          </cell>
          <cell r="I232" t="str">
            <v>Group Name</v>
          </cell>
        </row>
        <row r="233">
          <cell r="B233" t="str">
            <v>GRQT</v>
          </cell>
          <cell r="C233" t="str">
            <v>NUMERIC</v>
          </cell>
          <cell r="D233" t="str">
            <v>19, 6</v>
          </cell>
          <cell r="E233" t="str">
            <v>VR</v>
          </cell>
          <cell r="F233" t="str">
            <v>Goods Receipt Qty</v>
          </cell>
          <cell r="G233" t="str">
            <v>Goods Receipt Qty</v>
          </cell>
          <cell r="H233" t="str">
            <v>Goods Receipt Qty</v>
          </cell>
          <cell r="I233" t="str">
            <v>Goods Receipt Qty</v>
          </cell>
        </row>
        <row r="234">
          <cell r="B234" t="str">
            <v>GRRM</v>
          </cell>
          <cell r="C234" t="str">
            <v>VARCHAR</v>
          </cell>
          <cell r="D234" t="str">
            <v>100</v>
          </cell>
          <cell r="E234" t="str">
            <v>VR</v>
          </cell>
          <cell r="F234" t="str">
            <v>Goods Receipt Remark</v>
          </cell>
          <cell r="G234" t="str">
            <v>Goods Receipt Remark</v>
          </cell>
          <cell r="H234" t="str">
            <v>Goods Receipt Remark</v>
          </cell>
          <cell r="I234" t="str">
            <v>Goods Receipt Remark</v>
          </cell>
        </row>
        <row r="235">
          <cell r="B235" t="str">
            <v>GSAM</v>
          </cell>
          <cell r="C235" t="str">
            <v>NUMERIC</v>
          </cell>
          <cell r="D235" t="str">
            <v>19, 6</v>
          </cell>
          <cell r="E235" t="str">
            <v>VR</v>
          </cell>
          <cell r="F235" t="str">
            <v>Gross Amount</v>
          </cell>
          <cell r="G235" t="str">
            <v>Gross Amount</v>
          </cell>
          <cell r="H235" t="str">
            <v>Gross Amount</v>
          </cell>
          <cell r="I235" t="str">
            <v>Gross Amount</v>
          </cell>
        </row>
        <row r="236">
          <cell r="B236" t="str">
            <v>HASH</v>
          </cell>
          <cell r="C236" t="str">
            <v>VARCHAR</v>
          </cell>
          <cell r="D236" t="str">
            <v>128</v>
          </cell>
          <cell r="E236" t="str">
            <v>VR</v>
          </cell>
          <cell r="F236" t="str">
            <v>Hash Code</v>
          </cell>
          <cell r="G236" t="str">
            <v>Hash Code</v>
          </cell>
          <cell r="H236" t="str">
            <v>Hash Code</v>
          </cell>
          <cell r="I236" t="str">
            <v>Hash Code</v>
          </cell>
        </row>
        <row r="237">
          <cell r="B237" t="str">
            <v>IC01</v>
          </cell>
          <cell r="C237" t="str">
            <v>VARCHAR</v>
          </cell>
          <cell r="D237" t="str">
            <v>10</v>
          </cell>
          <cell r="E237" t="str">
            <v>VR</v>
          </cell>
          <cell r="F237" t="str">
            <v>Material Category by Design</v>
          </cell>
          <cell r="G237" t="str">
            <v>Material Category by Design</v>
          </cell>
          <cell r="H237" t="str">
            <v>Material Category by Design</v>
          </cell>
          <cell r="I237" t="str">
            <v>Material Category by Design</v>
          </cell>
        </row>
        <row r="238">
          <cell r="B238" t="str">
            <v>IGNA</v>
          </cell>
          <cell r="C238" t="str">
            <v>VARCHAR</v>
          </cell>
          <cell r="D238" t="str">
            <v>100</v>
          </cell>
          <cell r="E238" t="str">
            <v>VR</v>
          </cell>
          <cell r="F238" t="str">
            <v>Material Group Desc</v>
          </cell>
          <cell r="G238" t="str">
            <v>Material Group Desc</v>
          </cell>
          <cell r="H238" t="str">
            <v>Material Group Desc</v>
          </cell>
          <cell r="I238" t="str">
            <v>Material Group Desc</v>
          </cell>
        </row>
        <row r="239">
          <cell r="B239" t="str">
            <v>IGNO</v>
          </cell>
          <cell r="C239" t="str">
            <v>VARCHAR</v>
          </cell>
          <cell r="D239" t="str">
            <v>10</v>
          </cell>
          <cell r="E239" t="str">
            <v>VR</v>
          </cell>
          <cell r="F239" t="str">
            <v>Material Group Code</v>
          </cell>
          <cell r="G239" t="str">
            <v>Material Group Code</v>
          </cell>
          <cell r="H239" t="str">
            <v>Material Group Code</v>
          </cell>
          <cell r="I239" t="str">
            <v>Material Group Code</v>
          </cell>
        </row>
        <row r="240">
          <cell r="B240" t="str">
            <v>IGPN</v>
          </cell>
          <cell r="C240" t="str">
            <v>VARCHAR</v>
          </cell>
          <cell r="D240" t="str">
            <v>10</v>
          </cell>
          <cell r="E240" t="str">
            <v>VR</v>
          </cell>
          <cell r="F240" t="str">
            <v>Material Group Parent Code</v>
          </cell>
          <cell r="G240" t="str">
            <v>Material Group Parent Code</v>
          </cell>
          <cell r="H240" t="str">
            <v>Material Group Parent Code</v>
          </cell>
          <cell r="I240" t="str">
            <v>Material Group Parent Code</v>
          </cell>
        </row>
        <row r="241">
          <cell r="B241" t="str">
            <v>IMAG</v>
          </cell>
          <cell r="C241" t="str">
            <v>VARCHAR</v>
          </cell>
          <cell r="D241" t="str">
            <v>500</v>
          </cell>
          <cell r="E241" t="str">
            <v>VR</v>
          </cell>
          <cell r="F241" t="str">
            <v>Image URL</v>
          </cell>
          <cell r="G241" t="str">
            <v>Image URL</v>
          </cell>
          <cell r="H241" t="str">
            <v>Image URL</v>
          </cell>
          <cell r="I241" t="str">
            <v>Image URL</v>
          </cell>
        </row>
        <row r="242">
          <cell r="B242" t="str">
            <v>INTC</v>
          </cell>
          <cell r="C242" t="str">
            <v>VARCHAR</v>
          </cell>
          <cell r="D242" t="str">
            <v>10</v>
          </cell>
          <cell r="E242" t="str">
            <v>VR</v>
          </cell>
          <cell r="F242" t="str">
            <v>Income Tax Code</v>
          </cell>
          <cell r="G242" t="str">
            <v>Income Tax Code</v>
          </cell>
          <cell r="H242" t="str">
            <v>Income Tax Code</v>
          </cell>
          <cell r="I242" t="str">
            <v>Income Tax Code</v>
          </cell>
        </row>
        <row r="243">
          <cell r="B243" t="str">
            <v>INTP</v>
          </cell>
          <cell r="C243" t="str">
            <v>NUMERIC</v>
          </cell>
          <cell r="D243" t="str">
            <v>5, 2</v>
          </cell>
          <cell r="E243" t="str">
            <v>VR</v>
          </cell>
          <cell r="F243" t="str">
            <v>Income Tax Percent</v>
          </cell>
          <cell r="G243" t="str">
            <v>Income Tax Percent</v>
          </cell>
          <cell r="H243" t="str">
            <v>Income Tax Percent</v>
          </cell>
          <cell r="I243" t="str">
            <v>Income Tax Percent</v>
          </cell>
        </row>
        <row r="244">
          <cell r="B244" t="str">
            <v>IPDT</v>
          </cell>
          <cell r="C244" t="str">
            <v>NUMERIC</v>
          </cell>
          <cell r="D244" t="str">
            <v>8, 0</v>
          </cell>
          <cell r="E244" t="str">
            <v>VR</v>
          </cell>
          <cell r="F244" t="str">
            <v>Inspection Date</v>
          </cell>
          <cell r="G244" t="str">
            <v>Inspection Date</v>
          </cell>
          <cell r="H244" t="str">
            <v>Inspection Date</v>
          </cell>
          <cell r="I244" t="str">
            <v>Inspection Date</v>
          </cell>
        </row>
        <row r="245">
          <cell r="B245" t="str">
            <v>IPTM</v>
          </cell>
          <cell r="C245" t="str">
            <v>NUMERIC</v>
          </cell>
          <cell r="D245" t="str">
            <v>6, 0</v>
          </cell>
          <cell r="E245" t="str">
            <v>VR</v>
          </cell>
          <cell r="F245" t="str">
            <v>Inspection Time</v>
          </cell>
          <cell r="G245" t="str">
            <v>Inspection Time</v>
          </cell>
          <cell r="H245" t="str">
            <v>Inspection Time</v>
          </cell>
          <cell r="I245" t="str">
            <v>Inspection Time</v>
          </cell>
        </row>
        <row r="246">
          <cell r="B246" t="str">
            <v>IRDN</v>
          </cell>
          <cell r="C246" t="str">
            <v>VARCHAR</v>
          </cell>
          <cell r="D246" t="str">
            <v>30</v>
          </cell>
          <cell r="E246" t="str">
            <v>VR</v>
          </cell>
          <cell r="F246" t="str">
            <v>Invoice Receipt No.</v>
          </cell>
          <cell r="G246" t="str">
            <v>Invoice Receipt No.</v>
          </cell>
          <cell r="H246" t="str">
            <v>Invoice Receipt No.</v>
          </cell>
          <cell r="I246" t="str">
            <v>Invoice Receipt No.</v>
          </cell>
        </row>
        <row r="247">
          <cell r="B247" t="str">
            <v>IRDT</v>
          </cell>
          <cell r="C247" t="str">
            <v>NUMERIC</v>
          </cell>
          <cell r="D247" t="str">
            <v>8, 0</v>
          </cell>
          <cell r="E247" t="str">
            <v>VR</v>
          </cell>
          <cell r="F247" t="str">
            <v>Invoice Receipt Date</v>
          </cell>
          <cell r="G247" t="str">
            <v>Invoice Receipt Date</v>
          </cell>
          <cell r="H247" t="str">
            <v>Invoice Receipt Date</v>
          </cell>
          <cell r="I247" t="str">
            <v>Invoice Receipt Date</v>
          </cell>
        </row>
        <row r="248">
          <cell r="B248" t="str">
            <v>IRLN</v>
          </cell>
          <cell r="C248" t="str">
            <v>NUMERIC</v>
          </cell>
          <cell r="D248" t="str">
            <v>5, 0</v>
          </cell>
          <cell r="E248" t="str">
            <v>VR</v>
          </cell>
          <cell r="F248" t="str">
            <v>Invoice Receipt Line</v>
          </cell>
          <cell r="G248" t="str">
            <v>Invoice Receipt Line</v>
          </cell>
          <cell r="H248" t="str">
            <v>Invoice Receipt Line</v>
          </cell>
          <cell r="I248" t="str">
            <v>Invoice Receipt Line</v>
          </cell>
        </row>
        <row r="249">
          <cell r="B249" t="str">
            <v>IRPR</v>
          </cell>
          <cell r="C249" t="str">
            <v>NUMERIC</v>
          </cell>
          <cell r="D249" t="str">
            <v>19, 6</v>
          </cell>
          <cell r="E249" t="str">
            <v>VR</v>
          </cell>
          <cell r="F249" t="str">
            <v>Invoice Receipt Price</v>
          </cell>
          <cell r="G249" t="str">
            <v>Invoice Receipt Price</v>
          </cell>
          <cell r="H249" t="str">
            <v>Invoice Receipt Price</v>
          </cell>
          <cell r="I249" t="str">
            <v>Invoice Receipt Price</v>
          </cell>
        </row>
        <row r="250">
          <cell r="B250" t="str">
            <v>ISQT</v>
          </cell>
          <cell r="C250" t="str">
            <v>NUMERIC</v>
          </cell>
          <cell r="D250" t="str">
            <v>19, 6</v>
          </cell>
          <cell r="E250" t="str">
            <v>VR</v>
          </cell>
          <cell r="F250" t="str">
            <v>Issued Quantity</v>
          </cell>
          <cell r="G250" t="str">
            <v>Issued Quantity</v>
          </cell>
          <cell r="H250" t="str">
            <v>Issued Quantity</v>
          </cell>
          <cell r="I250" t="str">
            <v>Issued Quantity</v>
          </cell>
        </row>
        <row r="251">
          <cell r="B251" t="str">
            <v>ITAC</v>
          </cell>
          <cell r="C251" t="str">
            <v>NUMERIC</v>
          </cell>
          <cell r="D251" t="str">
            <v>19, 6</v>
          </cell>
          <cell r="E251" t="str">
            <v>VR</v>
          </cell>
          <cell r="F251" t="str">
            <v>Material Actual Cost</v>
          </cell>
          <cell r="G251" t="str">
            <v>Material Actual Cost</v>
          </cell>
          <cell r="H251" t="str">
            <v>Material Actual Cost</v>
          </cell>
          <cell r="I251" t="str">
            <v>Material Actual Cost</v>
          </cell>
        </row>
        <row r="252">
          <cell r="B252" t="str">
            <v>ITCH</v>
          </cell>
          <cell r="C252" t="str">
            <v>VARCHAR</v>
          </cell>
          <cell r="D252" t="str">
            <v>30</v>
          </cell>
          <cell r="E252" t="str">
            <v>VR</v>
          </cell>
          <cell r="F252" t="str">
            <v>Child Material</v>
          </cell>
          <cell r="G252" t="str">
            <v>Child Material</v>
          </cell>
          <cell r="H252" t="str">
            <v>Child Material</v>
          </cell>
          <cell r="I252" t="str">
            <v>Child Material</v>
          </cell>
        </row>
        <row r="253">
          <cell r="B253" t="str">
            <v>ITCL</v>
          </cell>
          <cell r="C253" t="str">
            <v>VARCHAR</v>
          </cell>
          <cell r="D253" t="str">
            <v>20</v>
          </cell>
          <cell r="E253" t="str">
            <v>VR</v>
          </cell>
          <cell r="F253" t="str">
            <v>Material Class</v>
          </cell>
          <cell r="G253" t="str">
            <v>Material Class</v>
          </cell>
          <cell r="H253" t="str">
            <v>Material Class</v>
          </cell>
          <cell r="I253" t="str">
            <v>Material Class</v>
          </cell>
        </row>
        <row r="254">
          <cell r="B254" t="str">
            <v>ITFR</v>
          </cell>
          <cell r="C254" t="str">
            <v>VARCHAR</v>
          </cell>
          <cell r="D254" t="str">
            <v>30</v>
          </cell>
          <cell r="E254" t="str">
            <v>VR</v>
          </cell>
          <cell r="F254" t="str">
            <v>From Material Code</v>
          </cell>
          <cell r="G254" t="str">
            <v>From Material Code</v>
          </cell>
          <cell r="H254" t="str">
            <v>From Material Code</v>
          </cell>
          <cell r="I254" t="str">
            <v>From Material Code</v>
          </cell>
        </row>
        <row r="255">
          <cell r="B255" t="str">
            <v>ITG1</v>
          </cell>
          <cell r="C255" t="str">
            <v>VARCHAR</v>
          </cell>
          <cell r="D255" t="str">
            <v>10</v>
          </cell>
          <cell r="E255" t="str">
            <v>VR</v>
          </cell>
          <cell r="F255" t="str">
            <v>Category (Group 1)</v>
          </cell>
          <cell r="G255" t="str">
            <v>Category (Group 1)</v>
          </cell>
          <cell r="H255" t="str">
            <v>Category (Group 1)</v>
          </cell>
          <cell r="I255" t="str">
            <v>Category (Group 1)</v>
          </cell>
        </row>
        <row r="256">
          <cell r="B256" t="str">
            <v>ITG2</v>
          </cell>
          <cell r="C256" t="str">
            <v>VARCHAR</v>
          </cell>
          <cell r="D256" t="str">
            <v>10</v>
          </cell>
          <cell r="E256" t="str">
            <v>VR</v>
          </cell>
          <cell r="F256" t="str">
            <v>Sub Category (Group 2)</v>
          </cell>
          <cell r="G256" t="str">
            <v>Sub Category (Group 2)</v>
          </cell>
          <cell r="H256" t="str">
            <v>Sub Category (Group 2)</v>
          </cell>
          <cell r="I256" t="str">
            <v>Sub Category (Group 2)</v>
          </cell>
        </row>
        <row r="257">
          <cell r="B257" t="str">
            <v>ITG3</v>
          </cell>
          <cell r="C257" t="str">
            <v>VARCHAR</v>
          </cell>
          <cell r="D257" t="str">
            <v>10</v>
          </cell>
          <cell r="E257" t="str">
            <v>VR</v>
          </cell>
          <cell r="F257" t="str">
            <v>Pattern (Group 3)</v>
          </cell>
          <cell r="G257" t="str">
            <v>Pattern (Group 3)</v>
          </cell>
          <cell r="H257" t="str">
            <v>Pattern (Group 3)</v>
          </cell>
          <cell r="I257" t="str">
            <v>Pattern (Group 3)</v>
          </cell>
        </row>
        <row r="258">
          <cell r="B258" t="str">
            <v>ITG4</v>
          </cell>
          <cell r="C258" t="str">
            <v>VARCHAR</v>
          </cell>
          <cell r="D258" t="str">
            <v>10</v>
          </cell>
          <cell r="E258" t="str">
            <v>VR</v>
          </cell>
          <cell r="F258" t="str">
            <v>Color (Group 4)</v>
          </cell>
          <cell r="G258" t="str">
            <v>Color (Group 4)</v>
          </cell>
          <cell r="H258" t="str">
            <v>Color (Group 4)</v>
          </cell>
          <cell r="I258" t="str">
            <v>Color (Group 4)</v>
          </cell>
        </row>
        <row r="259">
          <cell r="B259" t="str">
            <v>ITG5</v>
          </cell>
          <cell r="C259" t="str">
            <v>VARCHAR</v>
          </cell>
          <cell r="D259" t="str">
            <v>10</v>
          </cell>
          <cell r="E259" t="str">
            <v>VR</v>
          </cell>
          <cell r="F259" t="str">
            <v>Material Group 5</v>
          </cell>
          <cell r="G259" t="str">
            <v>Material Group 5</v>
          </cell>
          <cell r="H259" t="str">
            <v>Material Group 5</v>
          </cell>
          <cell r="I259" t="str">
            <v>Material Group 5</v>
          </cell>
        </row>
        <row r="260">
          <cell r="B260" t="str">
            <v>ITGR</v>
          </cell>
          <cell r="C260" t="str">
            <v>VARCHAR</v>
          </cell>
          <cell r="D260" t="str">
            <v>20</v>
          </cell>
          <cell r="E260" t="str">
            <v>VR</v>
          </cell>
          <cell r="F260" t="str">
            <v>Material Group</v>
          </cell>
          <cell r="G260" t="str">
            <v>Material Group</v>
          </cell>
          <cell r="H260" t="str">
            <v>Material Group</v>
          </cell>
          <cell r="I260" t="str">
            <v>Material Group</v>
          </cell>
        </row>
        <row r="261">
          <cell r="B261" t="str">
            <v>ITMN</v>
          </cell>
          <cell r="C261" t="str">
            <v>NUMERIC</v>
          </cell>
          <cell r="D261" t="str">
            <v>19, 6</v>
          </cell>
          <cell r="E261" t="str">
            <v>VR</v>
          </cell>
          <cell r="F261" t="str">
            <v>Minimum Balance</v>
          </cell>
          <cell r="G261" t="str">
            <v>Minimum Balance</v>
          </cell>
          <cell r="H261" t="str">
            <v>Minimum Balance</v>
          </cell>
          <cell r="I261" t="str">
            <v>Minimum Balance</v>
          </cell>
        </row>
        <row r="262">
          <cell r="B262" t="str">
            <v>ITN2</v>
          </cell>
          <cell r="C262" t="str">
            <v>VARCHAR</v>
          </cell>
          <cell r="D262" t="str">
            <v xml:space="preserve">100 </v>
          </cell>
          <cell r="E262" t="str">
            <v>VR</v>
          </cell>
          <cell r="F262" t="str">
            <v>Material Name Extended</v>
          </cell>
          <cell r="G262" t="str">
            <v>Material Name Extended</v>
          </cell>
          <cell r="H262" t="str">
            <v>Material Name Extended</v>
          </cell>
          <cell r="I262" t="str">
            <v>Material Name Extended</v>
          </cell>
        </row>
        <row r="263">
          <cell r="B263" t="str">
            <v>ITNA</v>
          </cell>
          <cell r="C263" t="str">
            <v>VARCHAR</v>
          </cell>
          <cell r="D263" t="str">
            <v xml:space="preserve">100 </v>
          </cell>
          <cell r="E263" t="str">
            <v>VR</v>
          </cell>
          <cell r="F263" t="str">
            <v>Material Name</v>
          </cell>
          <cell r="G263" t="str">
            <v>Material Name</v>
          </cell>
          <cell r="H263" t="str">
            <v>Material Name</v>
          </cell>
          <cell r="I263" t="str">
            <v>Material Name</v>
          </cell>
        </row>
        <row r="264">
          <cell r="B264" t="str">
            <v>ITNO</v>
          </cell>
          <cell r="C264" t="str">
            <v>VARCHAR</v>
          </cell>
          <cell r="D264" t="str">
            <v>30</v>
          </cell>
          <cell r="E264" t="str">
            <v>VR</v>
          </cell>
          <cell r="F264" t="str">
            <v>Material Code</v>
          </cell>
          <cell r="G264" t="str">
            <v>Material Code</v>
          </cell>
          <cell r="H264" t="str">
            <v>Material Code</v>
          </cell>
          <cell r="I264" t="str">
            <v>Material Code</v>
          </cell>
        </row>
        <row r="265">
          <cell r="B265" t="str">
            <v>ITST</v>
          </cell>
          <cell r="C265" t="str">
            <v>VARCHAR</v>
          </cell>
          <cell r="D265" t="str">
            <v>10</v>
          </cell>
          <cell r="E265" t="str">
            <v>VR</v>
          </cell>
          <cell r="F265" t="str">
            <v>Material Status</v>
          </cell>
          <cell r="G265" t="str">
            <v>Material Status</v>
          </cell>
          <cell r="H265" t="str">
            <v>Material Status</v>
          </cell>
          <cell r="I265" t="str">
            <v>Material Status</v>
          </cell>
        </row>
        <row r="266">
          <cell r="B266" t="str">
            <v>ITPA</v>
          </cell>
          <cell r="C266" t="str">
            <v>VARCHAR</v>
          </cell>
          <cell r="D266" t="str">
            <v>30</v>
          </cell>
          <cell r="E266" t="str">
            <v>VR</v>
          </cell>
          <cell r="F266" t="str">
            <v>Parent Material</v>
          </cell>
          <cell r="G266" t="str">
            <v>Parent Material</v>
          </cell>
          <cell r="H266" t="str">
            <v>Parent Material</v>
          </cell>
          <cell r="I266" t="str">
            <v>Parent Material</v>
          </cell>
        </row>
        <row r="267">
          <cell r="B267" t="str">
            <v>ITPR</v>
          </cell>
          <cell r="C267" t="str">
            <v>NUMERIC</v>
          </cell>
          <cell r="D267" t="str">
            <v>19, 6</v>
          </cell>
          <cell r="E267" t="str">
            <v>VR</v>
          </cell>
          <cell r="F267" t="str">
            <v>Material Price</v>
          </cell>
          <cell r="G267" t="str">
            <v>Material Price</v>
          </cell>
          <cell r="H267" t="str">
            <v>Material Price</v>
          </cell>
          <cell r="I267" t="str">
            <v>Material Price</v>
          </cell>
        </row>
        <row r="268">
          <cell r="B268" t="str">
            <v>ITQT</v>
          </cell>
          <cell r="C268" t="str">
            <v>NUMERIC</v>
          </cell>
          <cell r="D268" t="str">
            <v>19, 6</v>
          </cell>
          <cell r="E268" t="str">
            <v>VR</v>
          </cell>
          <cell r="F268" t="str">
            <v>Material Qty</v>
          </cell>
          <cell r="G268" t="str">
            <v>Material Qty</v>
          </cell>
          <cell r="H268" t="str">
            <v>Material Qty</v>
          </cell>
          <cell r="I268" t="str">
            <v>Material Qty</v>
          </cell>
        </row>
        <row r="269">
          <cell r="B269" t="str">
            <v>ITSC</v>
          </cell>
          <cell r="C269" t="str">
            <v>NUMERIC</v>
          </cell>
          <cell r="D269" t="str">
            <v>19, 6</v>
          </cell>
          <cell r="E269" t="str">
            <v>VR</v>
          </cell>
          <cell r="F269" t="str">
            <v>Material Standard Cost</v>
          </cell>
          <cell r="G269" t="str">
            <v>Material Standard Cost</v>
          </cell>
          <cell r="H269" t="str">
            <v>Material Standard Cost</v>
          </cell>
          <cell r="I269" t="str">
            <v>Material Standard Cost</v>
          </cell>
        </row>
        <row r="270">
          <cell r="B270" t="str">
            <v>ITTO</v>
          </cell>
          <cell r="C270" t="str">
            <v>VARCHAR</v>
          </cell>
          <cell r="D270" t="str">
            <v>30</v>
          </cell>
          <cell r="E270" t="str">
            <v>VR</v>
          </cell>
          <cell r="F270" t="str">
            <v>To Material Code</v>
          </cell>
          <cell r="G270" t="str">
            <v>To Material Code</v>
          </cell>
          <cell r="H270" t="str">
            <v>To Material Code</v>
          </cell>
          <cell r="I270" t="str">
            <v>To Material Code</v>
          </cell>
        </row>
        <row r="271">
          <cell r="B271" t="str">
            <v>ITTY</v>
          </cell>
          <cell r="C271" t="str">
            <v>VARCHAR</v>
          </cell>
          <cell r="D271" t="str">
            <v>10</v>
          </cell>
          <cell r="E271" t="str">
            <v>VR</v>
          </cell>
          <cell r="F271" t="str">
            <v>Material Type Code</v>
          </cell>
          <cell r="G271" t="str">
            <v>Material Type Code</v>
          </cell>
          <cell r="H271" t="str">
            <v>Material Type Code</v>
          </cell>
          <cell r="I271" t="str">
            <v>Material Type Code</v>
          </cell>
        </row>
        <row r="272">
          <cell r="B272" t="str">
            <v>ITTZ</v>
          </cell>
          <cell r="C272" t="str">
            <v>VARCHAR</v>
          </cell>
          <cell r="D272" t="str">
            <v>60</v>
          </cell>
          <cell r="E272" t="str">
            <v>VR</v>
          </cell>
          <cell r="F272" t="str">
            <v>Material Type Name</v>
          </cell>
          <cell r="G272" t="str">
            <v>Material Type Name</v>
          </cell>
          <cell r="H272" t="str">
            <v>Material Type Name</v>
          </cell>
          <cell r="I272" t="str">
            <v>Material Type Name</v>
          </cell>
        </row>
        <row r="273">
          <cell r="B273" t="str">
            <v>ITUM</v>
          </cell>
          <cell r="C273" t="str">
            <v>VARCHAR</v>
          </cell>
          <cell r="D273" t="str">
            <v>10</v>
          </cell>
          <cell r="E273" t="str">
            <v>VR</v>
          </cell>
          <cell r="F273" t="str">
            <v>Inventory UOM</v>
          </cell>
          <cell r="G273" t="str">
            <v>Inventory UOM</v>
          </cell>
          <cell r="H273" t="str">
            <v>Inventory UOM</v>
          </cell>
          <cell r="I273" t="str">
            <v>Inventory UOM</v>
          </cell>
        </row>
        <row r="274">
          <cell r="B274" t="str">
            <v>IURL</v>
          </cell>
          <cell r="C274" t="str">
            <v>VARCHAR</v>
          </cell>
          <cell r="D274" t="str">
            <v>500</v>
          </cell>
          <cell r="E274" t="str">
            <v>VR</v>
          </cell>
          <cell r="F274" t="str">
            <v>Image URL</v>
          </cell>
          <cell r="G274" t="str">
            <v>Image URL</v>
          </cell>
          <cell r="H274" t="str">
            <v>Image URL</v>
          </cell>
          <cell r="I274" t="str">
            <v>Image URL</v>
          </cell>
        </row>
        <row r="275">
          <cell r="B275" t="str">
            <v>IVAM</v>
          </cell>
          <cell r="C275" t="str">
            <v>NUMERIC</v>
          </cell>
          <cell r="D275" t="str">
            <v>19, 6</v>
          </cell>
          <cell r="E275" t="str">
            <v>VR</v>
          </cell>
          <cell r="F275" t="str">
            <v>Invoice Amount</v>
          </cell>
          <cell r="G275" t="str">
            <v>Invoice Amount</v>
          </cell>
          <cell r="H275" t="str">
            <v>Invoice Amount</v>
          </cell>
          <cell r="I275" t="str">
            <v>Invoice Amount</v>
          </cell>
        </row>
        <row r="276">
          <cell r="B276" t="str">
            <v>IVCL</v>
          </cell>
          <cell r="C276" t="str">
            <v>VARCHAR</v>
          </cell>
          <cell r="D276" t="str">
            <v>20</v>
          </cell>
          <cell r="E276" t="str">
            <v>VR</v>
          </cell>
          <cell r="F276" t="str">
            <v>Invoice Class</v>
          </cell>
          <cell r="G276" t="str">
            <v>Invoice Class</v>
          </cell>
          <cell r="H276" t="str">
            <v>Invoice Class</v>
          </cell>
          <cell r="I276" t="str">
            <v>Invoice Class</v>
          </cell>
        </row>
        <row r="277">
          <cell r="B277" t="str">
            <v>IVDT</v>
          </cell>
          <cell r="C277" t="str">
            <v>NUMERIC</v>
          </cell>
          <cell r="D277" t="str">
            <v>8, 0</v>
          </cell>
          <cell r="E277" t="str">
            <v>VR</v>
          </cell>
          <cell r="F277" t="str">
            <v>Invoice Date</v>
          </cell>
          <cell r="G277" t="str">
            <v>Invoice Date</v>
          </cell>
          <cell r="H277" t="str">
            <v>Invoice Date</v>
          </cell>
          <cell r="I277" t="str">
            <v>Invoice Date</v>
          </cell>
        </row>
        <row r="278">
          <cell r="B278" t="str">
            <v>IVNA</v>
          </cell>
          <cell r="C278" t="str">
            <v>VARCHAR</v>
          </cell>
          <cell r="D278" t="str">
            <v>500</v>
          </cell>
          <cell r="E278" t="str">
            <v>VR</v>
          </cell>
          <cell r="F278" t="str">
            <v>Invoice Description</v>
          </cell>
          <cell r="G278" t="str">
            <v>Invoice Description</v>
          </cell>
          <cell r="H278" t="str">
            <v>Invoice Description</v>
          </cell>
          <cell r="I278" t="str">
            <v>Invoice Description</v>
          </cell>
        </row>
        <row r="279">
          <cell r="B279" t="str">
            <v>IVNO</v>
          </cell>
          <cell r="C279" t="str">
            <v>VARCHAR</v>
          </cell>
          <cell r="D279" t="str">
            <v>30</v>
          </cell>
          <cell r="E279" t="str">
            <v>VR</v>
          </cell>
          <cell r="F279" t="str">
            <v>Invoice No</v>
          </cell>
          <cell r="G279" t="str">
            <v>Invoice No</v>
          </cell>
          <cell r="H279" t="str">
            <v>Invoice No</v>
          </cell>
          <cell r="I279" t="str">
            <v>Invoice No</v>
          </cell>
        </row>
        <row r="280">
          <cell r="B280" t="str">
            <v>IVTY</v>
          </cell>
          <cell r="C280" t="str">
            <v>VARCHAR</v>
          </cell>
          <cell r="D280" t="str">
            <v>10</v>
          </cell>
          <cell r="E280" t="str">
            <v>VR</v>
          </cell>
          <cell r="F280" t="str">
            <v>Invoice Type</v>
          </cell>
          <cell r="G280" t="str">
            <v>Invoice Type</v>
          </cell>
          <cell r="H280" t="str">
            <v>Invoice Type</v>
          </cell>
          <cell r="I280" t="str">
            <v>Invoice Type</v>
          </cell>
        </row>
        <row r="281">
          <cell r="B281" t="str">
            <v>JODT</v>
          </cell>
          <cell r="C281" t="str">
            <v>NUMERIC</v>
          </cell>
          <cell r="D281" t="str">
            <v>8, 0</v>
          </cell>
          <cell r="E281" t="str">
            <v>VR</v>
          </cell>
          <cell r="F281" t="str">
            <v>Join Date</v>
          </cell>
          <cell r="G281" t="str">
            <v>Join Date</v>
          </cell>
          <cell r="H281" t="str">
            <v>Join Date</v>
          </cell>
          <cell r="I281" t="str">
            <v>Join Date</v>
          </cell>
        </row>
        <row r="282">
          <cell r="B282" t="str">
            <v>KYN1</v>
          </cell>
          <cell r="C282" t="str">
            <v>VARCHAR</v>
          </cell>
          <cell r="D282" t="str">
            <v>10</v>
          </cell>
          <cell r="E282" t="str">
            <v>VR</v>
          </cell>
          <cell r="F282" t="str">
            <v>Key Code 1</v>
          </cell>
          <cell r="G282" t="str">
            <v>Key Code 1</v>
          </cell>
          <cell r="H282" t="str">
            <v>Key Code 1</v>
          </cell>
          <cell r="I282" t="str">
            <v>Key Code 1</v>
          </cell>
        </row>
        <row r="283">
          <cell r="B283" t="str">
            <v>KYN2</v>
          </cell>
          <cell r="C283" t="str">
            <v>VARCHAR</v>
          </cell>
          <cell r="D283" t="str">
            <v>10</v>
          </cell>
          <cell r="E283" t="str">
            <v>VR</v>
          </cell>
          <cell r="F283" t="str">
            <v>Key Code 2</v>
          </cell>
          <cell r="G283" t="str">
            <v>Key Code 2</v>
          </cell>
          <cell r="H283" t="str">
            <v>Key Code 2</v>
          </cell>
          <cell r="I283" t="str">
            <v>Key Code 2</v>
          </cell>
        </row>
        <row r="284">
          <cell r="B284" t="str">
            <v>KYNA</v>
          </cell>
          <cell r="C284" t="str">
            <v>VARCHAR</v>
          </cell>
          <cell r="D284" t="str">
            <v>100</v>
          </cell>
          <cell r="E284" t="str">
            <v>VR</v>
          </cell>
          <cell r="F284" t="str">
            <v>Key Name</v>
          </cell>
          <cell r="G284" t="str">
            <v>Key Name</v>
          </cell>
          <cell r="H284" t="str">
            <v>Key Name</v>
          </cell>
          <cell r="I284" t="str">
            <v>Key Name</v>
          </cell>
        </row>
        <row r="285">
          <cell r="B285" t="str">
            <v>KYNO</v>
          </cell>
          <cell r="C285" t="str">
            <v>VARCHAR</v>
          </cell>
          <cell r="D285" t="str">
            <v>10</v>
          </cell>
          <cell r="E285" t="str">
            <v>VR</v>
          </cell>
          <cell r="F285" t="str">
            <v>Key Code</v>
          </cell>
          <cell r="G285" t="str">
            <v>Key Code</v>
          </cell>
          <cell r="H285" t="str">
            <v>Key Code</v>
          </cell>
          <cell r="I285" t="str">
            <v>Key Code</v>
          </cell>
        </row>
        <row r="286">
          <cell r="B286" t="str">
            <v>LABL</v>
          </cell>
          <cell r="C286" t="str">
            <v>VARCHAR</v>
          </cell>
          <cell r="D286" t="str">
            <v>100</v>
          </cell>
          <cell r="E286" t="str">
            <v>VR</v>
          </cell>
          <cell r="F286" t="str">
            <v>Label</v>
          </cell>
          <cell r="G286" t="str">
            <v>Label</v>
          </cell>
          <cell r="H286" t="str">
            <v>Label</v>
          </cell>
          <cell r="I286" t="str">
            <v>Label</v>
          </cell>
        </row>
        <row r="287">
          <cell r="B287" t="str">
            <v>LGNO</v>
          </cell>
          <cell r="C287" t="str">
            <v>VARCHAR</v>
          </cell>
          <cell r="D287" t="str">
            <v>10</v>
          </cell>
          <cell r="E287" t="str">
            <v>VR</v>
          </cell>
          <cell r="F287" t="str">
            <v>Language Code</v>
          </cell>
          <cell r="G287" t="str">
            <v>Language Code</v>
          </cell>
          <cell r="H287" t="str">
            <v>Language Code</v>
          </cell>
          <cell r="I287" t="str">
            <v>Language Code</v>
          </cell>
        </row>
        <row r="288">
          <cell r="B288" t="str">
            <v>LINE</v>
          </cell>
          <cell r="C288" t="str">
            <v>NUMERIC</v>
          </cell>
          <cell r="D288" t="str">
            <v>19, 0</v>
          </cell>
          <cell r="E288" t="str">
            <v>VR</v>
          </cell>
          <cell r="F288" t="str">
            <v>Line No.</v>
          </cell>
          <cell r="G288" t="str">
            <v>Line No.</v>
          </cell>
          <cell r="H288" t="str">
            <v>Line No.</v>
          </cell>
          <cell r="I288" t="str">
            <v>Line No.</v>
          </cell>
        </row>
        <row r="289">
          <cell r="B289" t="str">
            <v>LNST</v>
          </cell>
          <cell r="C289" t="str">
            <v>VARCHAR</v>
          </cell>
          <cell r="D289" t="str">
            <v>10</v>
          </cell>
          <cell r="E289" t="str">
            <v>VR</v>
          </cell>
          <cell r="F289" t="str">
            <v>Line Status</v>
          </cell>
          <cell r="G289" t="str">
            <v>Line Status</v>
          </cell>
          <cell r="H289" t="str">
            <v>Line Status</v>
          </cell>
          <cell r="I289" t="str">
            <v>Line Status</v>
          </cell>
        </row>
        <row r="290">
          <cell r="B290" t="str">
            <v>LOFR</v>
          </cell>
          <cell r="C290" t="str">
            <v>VARCHAR</v>
          </cell>
          <cell r="D290" t="str">
            <v>10</v>
          </cell>
          <cell r="E290" t="str">
            <v>VR</v>
          </cell>
          <cell r="F290" t="str">
            <v>From Location</v>
          </cell>
          <cell r="G290" t="str">
            <v>From Location</v>
          </cell>
          <cell r="H290" t="str">
            <v>From Location</v>
          </cell>
          <cell r="I290" t="str">
            <v>From Location</v>
          </cell>
        </row>
        <row r="291">
          <cell r="B291" t="str">
            <v>LONA</v>
          </cell>
          <cell r="C291" t="str">
            <v>VARCHAR</v>
          </cell>
          <cell r="D291" t="str">
            <v>100</v>
          </cell>
          <cell r="E291" t="str">
            <v>VR</v>
          </cell>
          <cell r="F291" t="str">
            <v>Location Name</v>
          </cell>
          <cell r="G291" t="str">
            <v>Location Name</v>
          </cell>
          <cell r="H291" t="str">
            <v>Location Name</v>
          </cell>
          <cell r="I291" t="str">
            <v>Location Name</v>
          </cell>
        </row>
        <row r="292">
          <cell r="B292" t="str">
            <v>LONO</v>
          </cell>
          <cell r="C292" t="str">
            <v>VARCHAR</v>
          </cell>
          <cell r="D292" t="str">
            <v>10</v>
          </cell>
          <cell r="E292" t="str">
            <v>VR</v>
          </cell>
          <cell r="F292" t="str">
            <v>Location No</v>
          </cell>
          <cell r="G292" t="str">
            <v>Location No</v>
          </cell>
          <cell r="H292" t="str">
            <v>Location No</v>
          </cell>
          <cell r="I292" t="str">
            <v>Location No</v>
          </cell>
        </row>
        <row r="293">
          <cell r="B293" t="str">
            <v>LOTO</v>
          </cell>
          <cell r="C293" t="str">
            <v>VARCHAR</v>
          </cell>
          <cell r="D293" t="str">
            <v>10</v>
          </cell>
          <cell r="E293" t="str">
            <v>VR</v>
          </cell>
          <cell r="F293" t="str">
            <v>To Location</v>
          </cell>
          <cell r="G293" t="str">
            <v>To Location</v>
          </cell>
          <cell r="H293" t="str">
            <v>To Location</v>
          </cell>
          <cell r="I293" t="str">
            <v>To Location</v>
          </cell>
        </row>
        <row r="294">
          <cell r="B294" t="str">
            <v>LOTY</v>
          </cell>
          <cell r="C294" t="str">
            <v>VARCHAR</v>
          </cell>
          <cell r="D294" t="str">
            <v>10</v>
          </cell>
          <cell r="E294" t="str">
            <v>VR</v>
          </cell>
          <cell r="F294" t="str">
            <v>Location Type</v>
          </cell>
          <cell r="G294" t="str">
            <v>Location Type</v>
          </cell>
          <cell r="H294" t="str">
            <v>Location Type</v>
          </cell>
          <cell r="I294" t="str">
            <v>Location Type</v>
          </cell>
        </row>
        <row r="295">
          <cell r="B295" t="str">
            <v>LPNA</v>
          </cell>
          <cell r="C295" t="str">
            <v>VARCHAR</v>
          </cell>
          <cell r="D295" t="str">
            <v xml:space="preserve">100 </v>
          </cell>
          <cell r="E295" t="str">
            <v>VR</v>
          </cell>
          <cell r="F295" t="str">
            <v>Line Process Name</v>
          </cell>
          <cell r="G295" t="str">
            <v>Line Process Name</v>
          </cell>
          <cell r="H295" t="str">
            <v>Line Process Name</v>
          </cell>
          <cell r="I295" t="str">
            <v>Line Process Name</v>
          </cell>
        </row>
        <row r="296">
          <cell r="B296" t="str">
            <v>LPNO</v>
          </cell>
          <cell r="C296" t="str">
            <v>VARCHAR</v>
          </cell>
          <cell r="D296" t="str">
            <v>10</v>
          </cell>
          <cell r="E296" t="str">
            <v>VR</v>
          </cell>
          <cell r="F296" t="str">
            <v>Line Process No.</v>
          </cell>
          <cell r="G296" t="str">
            <v>Line Process No.</v>
          </cell>
          <cell r="H296" t="str">
            <v>Line Process No.</v>
          </cell>
          <cell r="I296" t="str">
            <v>Line Process No.</v>
          </cell>
        </row>
        <row r="297">
          <cell r="B297" t="str">
            <v>LPST</v>
          </cell>
          <cell r="C297" t="str">
            <v>VARCHAR</v>
          </cell>
          <cell r="D297" t="str">
            <v>10</v>
          </cell>
          <cell r="E297" t="str">
            <v>VR</v>
          </cell>
          <cell r="F297" t="str">
            <v>Line Process Status</v>
          </cell>
          <cell r="G297" t="str">
            <v>Line Process Status</v>
          </cell>
          <cell r="H297" t="str">
            <v>Line Process Status</v>
          </cell>
          <cell r="I297" t="str">
            <v>Line Process Status</v>
          </cell>
        </row>
        <row r="298">
          <cell r="B298" t="str">
            <v>LPTY</v>
          </cell>
          <cell r="C298" t="str">
            <v>VARCHAR</v>
          </cell>
          <cell r="D298" t="str">
            <v>10</v>
          </cell>
          <cell r="E298" t="str">
            <v>VR</v>
          </cell>
          <cell r="F298" t="str">
            <v>Procces Type</v>
          </cell>
          <cell r="G298" t="str">
            <v>Procces Type</v>
          </cell>
          <cell r="H298" t="str">
            <v>Procces Type</v>
          </cell>
          <cell r="I298" t="str">
            <v>Procces Type</v>
          </cell>
        </row>
        <row r="299">
          <cell r="B299" t="str">
            <v>LPTZ</v>
          </cell>
          <cell r="C299" t="str">
            <v>VARCHAR</v>
          </cell>
          <cell r="D299" t="str">
            <v xml:space="preserve">100 </v>
          </cell>
          <cell r="E299" t="str">
            <v>VR</v>
          </cell>
          <cell r="F299" t="str">
            <v>Process Type Name</v>
          </cell>
          <cell r="G299" t="str">
            <v>Process Type Name</v>
          </cell>
          <cell r="H299" t="str">
            <v>Process Type Name</v>
          </cell>
          <cell r="I299" t="str">
            <v>Process Type Name</v>
          </cell>
        </row>
        <row r="300">
          <cell r="B300" t="str">
            <v>LSLN</v>
          </cell>
          <cell r="C300" t="str">
            <v>NUMERIC</v>
          </cell>
          <cell r="D300" t="str">
            <v>5, 0</v>
          </cell>
          <cell r="E300" t="str">
            <v>VR</v>
          </cell>
          <cell r="F300" t="str">
            <v>Last Line No.</v>
          </cell>
          <cell r="G300" t="str">
            <v>Last Line No.</v>
          </cell>
          <cell r="H300" t="str">
            <v>Last Line No.</v>
          </cell>
          <cell r="I300" t="str">
            <v>Last Line No.</v>
          </cell>
        </row>
        <row r="301">
          <cell r="B301" t="str">
            <v>LSLV</v>
          </cell>
          <cell r="C301" t="str">
            <v>NUMERIC</v>
          </cell>
          <cell r="D301" t="str">
            <v>3, 0</v>
          </cell>
          <cell r="E301" t="str">
            <v>VR</v>
          </cell>
          <cell r="F301" t="str">
            <v>Last Level No.</v>
          </cell>
          <cell r="G301" t="str">
            <v>Last Level No.</v>
          </cell>
          <cell r="H301" t="str">
            <v>Last Level No.</v>
          </cell>
          <cell r="I301" t="str">
            <v>Last Level No.</v>
          </cell>
        </row>
        <row r="302">
          <cell r="B302" t="str">
            <v>LSOG</v>
          </cell>
          <cell r="C302" t="str">
            <v>VARCHAR</v>
          </cell>
          <cell r="D302" t="str">
            <v>10</v>
          </cell>
          <cell r="E302" t="str">
            <v>VR</v>
          </cell>
          <cell r="F302" t="str">
            <v>Last Organization</v>
          </cell>
          <cell r="G302" t="str">
            <v>Last Organization</v>
          </cell>
          <cell r="H302" t="str">
            <v>Last Organization</v>
          </cell>
          <cell r="I302" t="str">
            <v>Last Organization</v>
          </cell>
        </row>
        <row r="303">
          <cell r="B303" t="str">
            <v>LTNO</v>
          </cell>
          <cell r="C303" t="str">
            <v>VARCHAR</v>
          </cell>
          <cell r="D303" t="str">
            <v>20</v>
          </cell>
          <cell r="E303" t="str">
            <v>VR</v>
          </cell>
          <cell r="F303" t="str">
            <v>Lot No.</v>
          </cell>
          <cell r="G303" t="str">
            <v>Lot No.</v>
          </cell>
          <cell r="H303" t="str">
            <v>Lot No.</v>
          </cell>
          <cell r="I303" t="str">
            <v>Lot No.</v>
          </cell>
        </row>
        <row r="304">
          <cell r="B304" t="str">
            <v>LVAM</v>
          </cell>
          <cell r="C304" t="str">
            <v>NUMERIC</v>
          </cell>
          <cell r="D304" t="str">
            <v>19, 6</v>
          </cell>
          <cell r="E304" t="str">
            <v>VR</v>
          </cell>
          <cell r="F304" t="str">
            <v>Level Amount</v>
          </cell>
          <cell r="G304" t="str">
            <v>Level Amount</v>
          </cell>
          <cell r="H304" t="str">
            <v>Level Amount</v>
          </cell>
          <cell r="I304" t="str">
            <v>Level Amount</v>
          </cell>
        </row>
        <row r="305">
          <cell r="B305" t="str">
            <v>LVNA</v>
          </cell>
          <cell r="C305" t="str">
            <v>VARCHAR</v>
          </cell>
          <cell r="D305" t="str">
            <v>100</v>
          </cell>
          <cell r="E305" t="str">
            <v>VR</v>
          </cell>
          <cell r="F305" t="str">
            <v>Level Name</v>
          </cell>
          <cell r="G305" t="str">
            <v>Level Name</v>
          </cell>
          <cell r="H305" t="str">
            <v>Level Name</v>
          </cell>
          <cell r="I305" t="str">
            <v>Level Name</v>
          </cell>
        </row>
        <row r="306">
          <cell r="B306" t="str">
            <v>LVNO</v>
          </cell>
          <cell r="C306" t="str">
            <v>NUMERIC</v>
          </cell>
          <cell r="D306" t="str">
            <v>3, 0</v>
          </cell>
          <cell r="E306" t="str">
            <v>VR</v>
          </cell>
          <cell r="F306" t="str">
            <v>Level No.</v>
          </cell>
          <cell r="G306" t="str">
            <v>Level No.</v>
          </cell>
          <cell r="H306" t="str">
            <v>Level No.</v>
          </cell>
          <cell r="I306" t="str">
            <v>Level No.</v>
          </cell>
        </row>
        <row r="307">
          <cell r="B307" t="str">
            <v>MEMO</v>
          </cell>
          <cell r="C307" t="str">
            <v>VARCHAR</v>
          </cell>
          <cell r="D307" t="str">
            <v>1000</v>
          </cell>
          <cell r="E307" t="str">
            <v>VR</v>
          </cell>
          <cell r="F307" t="str">
            <v>Memo</v>
          </cell>
          <cell r="G307" t="str">
            <v>Memo</v>
          </cell>
          <cell r="H307" t="str">
            <v>Memo</v>
          </cell>
          <cell r="I307" t="str">
            <v>Memo</v>
          </cell>
        </row>
        <row r="308">
          <cell r="B308" t="str">
            <v>MENA</v>
          </cell>
          <cell r="C308" t="str">
            <v>VARCHAR</v>
          </cell>
          <cell r="D308" t="str">
            <v>60</v>
          </cell>
          <cell r="E308" t="str">
            <v>VR</v>
          </cell>
          <cell r="F308" t="str">
            <v>Menu Name</v>
          </cell>
          <cell r="G308" t="str">
            <v>Menu Name</v>
          </cell>
          <cell r="H308" t="str">
            <v>Menu Name</v>
          </cell>
          <cell r="I308" t="str">
            <v>Menu Name</v>
          </cell>
        </row>
        <row r="309">
          <cell r="B309" t="str">
            <v>MENO</v>
          </cell>
          <cell r="C309" t="str">
            <v>VARCHAR</v>
          </cell>
          <cell r="D309" t="str">
            <v>10</v>
          </cell>
          <cell r="E309" t="str">
            <v>VR</v>
          </cell>
          <cell r="F309" t="str">
            <v>Menu Code</v>
          </cell>
          <cell r="G309" t="str">
            <v>Menu Code</v>
          </cell>
          <cell r="H309" t="str">
            <v>Menu Code</v>
          </cell>
          <cell r="I309" t="str">
            <v>Menu Code</v>
          </cell>
        </row>
        <row r="310">
          <cell r="B310" t="str">
            <v>MEPA</v>
          </cell>
          <cell r="C310" t="str">
            <v>VARCHAR</v>
          </cell>
          <cell r="D310" t="str">
            <v>10</v>
          </cell>
          <cell r="E310" t="str">
            <v>VR</v>
          </cell>
          <cell r="F310" t="str">
            <v>Menu Parent Code</v>
          </cell>
          <cell r="G310" t="str">
            <v>Menu Parent Code</v>
          </cell>
          <cell r="H310" t="str">
            <v>Menu Parent Code</v>
          </cell>
          <cell r="I310" t="str">
            <v>Menu Parent Code</v>
          </cell>
        </row>
        <row r="311">
          <cell r="B311" t="str">
            <v>MESQ</v>
          </cell>
          <cell r="C311" t="str">
            <v>VARCHAR</v>
          </cell>
          <cell r="D311" t="str">
            <v>10</v>
          </cell>
          <cell r="E311" t="str">
            <v>VR</v>
          </cell>
          <cell r="F311" t="str">
            <v>Menu Sequence</v>
          </cell>
          <cell r="G311" t="str">
            <v>Menu Sequence</v>
          </cell>
          <cell r="H311" t="str">
            <v>Menu Sequence</v>
          </cell>
          <cell r="I311" t="str">
            <v>Menu Sequence</v>
          </cell>
        </row>
        <row r="312">
          <cell r="B312" t="str">
            <v>METY</v>
          </cell>
          <cell r="C312" t="str">
            <v>VARCHAR</v>
          </cell>
          <cell r="D312" t="str">
            <v>1</v>
          </cell>
          <cell r="E312" t="str">
            <v>VR</v>
          </cell>
          <cell r="F312" t="str">
            <v>Menu Type</v>
          </cell>
          <cell r="G312" t="str">
            <v>Menu Type</v>
          </cell>
          <cell r="H312" t="str">
            <v>Menu Type</v>
          </cell>
          <cell r="I312" t="str">
            <v>Menu Type</v>
          </cell>
        </row>
        <row r="313">
          <cell r="B313" t="str">
            <v>MOB1</v>
          </cell>
          <cell r="C313" t="str">
            <v>VARCHAR</v>
          </cell>
          <cell r="D313" t="str">
            <v>100</v>
          </cell>
          <cell r="E313" t="str">
            <v>VR</v>
          </cell>
          <cell r="F313" t="str">
            <v>Mobile Phone 1</v>
          </cell>
          <cell r="G313" t="str">
            <v>Mobile Phone 1</v>
          </cell>
          <cell r="H313" t="str">
            <v>Mobile Phone 1</v>
          </cell>
          <cell r="I313" t="str">
            <v>Mobile Phone 1</v>
          </cell>
        </row>
        <row r="314">
          <cell r="B314" t="str">
            <v>MOB2</v>
          </cell>
          <cell r="C314" t="str">
            <v>VARCHAR</v>
          </cell>
          <cell r="D314" t="str">
            <v>100</v>
          </cell>
          <cell r="E314" t="str">
            <v>VR</v>
          </cell>
          <cell r="F314" t="str">
            <v>Mobile Phone 2</v>
          </cell>
          <cell r="G314" t="str">
            <v>Mobile Phone 2</v>
          </cell>
          <cell r="H314" t="str">
            <v>Mobile Phone 2</v>
          </cell>
          <cell r="I314" t="str">
            <v>Mobile Phone 2</v>
          </cell>
        </row>
        <row r="315">
          <cell r="B315" t="str">
            <v>MOBN</v>
          </cell>
          <cell r="C315" t="str">
            <v>VARCHAR</v>
          </cell>
          <cell r="D315" t="str">
            <v>100</v>
          </cell>
          <cell r="E315" t="str">
            <v>VR</v>
          </cell>
          <cell r="F315" t="str">
            <v>Mobile Phone No.</v>
          </cell>
          <cell r="G315" t="str">
            <v>Mobile Phone No.</v>
          </cell>
          <cell r="H315" t="str">
            <v>Mobile Phone No.</v>
          </cell>
          <cell r="I315" t="str">
            <v>Mobile Phone No.</v>
          </cell>
        </row>
        <row r="316">
          <cell r="B316" t="str">
            <v>MOP1</v>
          </cell>
          <cell r="C316" t="str">
            <v>VARCHAR</v>
          </cell>
          <cell r="D316" t="str">
            <v>100</v>
          </cell>
          <cell r="E316" t="str">
            <v>VR</v>
          </cell>
          <cell r="F316" t="str">
            <v>Mobile Phone 1</v>
          </cell>
          <cell r="G316" t="str">
            <v>Mobile Phone 1</v>
          </cell>
          <cell r="H316" t="str">
            <v>Mobile Phone 1</v>
          </cell>
          <cell r="I316" t="str">
            <v>Mobile Phone 1</v>
          </cell>
        </row>
        <row r="317">
          <cell r="B317" t="str">
            <v>MOPN</v>
          </cell>
          <cell r="C317" t="str">
            <v>VARCHAR</v>
          </cell>
          <cell r="D317" t="str">
            <v>100</v>
          </cell>
          <cell r="E317" t="str">
            <v>VR</v>
          </cell>
          <cell r="F317" t="str">
            <v>Mobile Phone No.</v>
          </cell>
          <cell r="G317" t="str">
            <v>Mobile Phone No.</v>
          </cell>
          <cell r="H317" t="str">
            <v>Mobile Phone No.</v>
          </cell>
          <cell r="I317" t="str">
            <v>Mobile Phone No.</v>
          </cell>
        </row>
        <row r="318">
          <cell r="B318" t="str">
            <v>MPNA</v>
          </cell>
          <cell r="C318" t="str">
            <v>VARCHAR</v>
          </cell>
          <cell r="D318" t="str">
            <v>100</v>
          </cell>
          <cell r="E318" t="str">
            <v>VR</v>
          </cell>
          <cell r="F318" t="str">
            <v>Map Name</v>
          </cell>
          <cell r="G318" t="str">
            <v>Map Name</v>
          </cell>
          <cell r="H318" t="str">
            <v>Map Name</v>
          </cell>
          <cell r="I318" t="str">
            <v>Map Name</v>
          </cell>
        </row>
        <row r="319">
          <cell r="B319" t="str">
            <v>MPNO</v>
          </cell>
          <cell r="C319" t="str">
            <v>VARCHAR</v>
          </cell>
          <cell r="D319" t="str">
            <v>10</v>
          </cell>
          <cell r="E319" t="str">
            <v>VR</v>
          </cell>
          <cell r="F319" t="str">
            <v>Map Code</v>
          </cell>
          <cell r="G319" t="str">
            <v>Map Code</v>
          </cell>
          <cell r="H319" t="str">
            <v>Map Code</v>
          </cell>
          <cell r="I319" t="str">
            <v>Map Code</v>
          </cell>
        </row>
        <row r="320">
          <cell r="B320" t="str">
            <v>MRST</v>
          </cell>
          <cell r="C320" t="str">
            <v>VARCHAR</v>
          </cell>
          <cell r="D320" t="str">
            <v>10</v>
          </cell>
          <cell r="E320" t="str">
            <v>VR</v>
          </cell>
          <cell r="F320" t="str">
            <v>Marital Status</v>
          </cell>
          <cell r="G320" t="str">
            <v>Marital Status</v>
          </cell>
          <cell r="H320" t="str">
            <v>Marital Status</v>
          </cell>
          <cell r="I320" t="str">
            <v>Marital Status</v>
          </cell>
        </row>
        <row r="321">
          <cell r="B321" t="str">
            <v>EMST</v>
          </cell>
          <cell r="C321" t="str">
            <v>VARCHAR</v>
          </cell>
          <cell r="D321" t="str">
            <v>10</v>
          </cell>
          <cell r="E321" t="str">
            <v>VR</v>
          </cell>
          <cell r="F321" t="str">
            <v>Employee Status</v>
          </cell>
          <cell r="G321" t="str">
            <v>Employee Status</v>
          </cell>
          <cell r="H321" t="str">
            <v>Employee Status</v>
          </cell>
          <cell r="I321" t="str">
            <v>Employee Status</v>
          </cell>
        </row>
        <row r="322">
          <cell r="B322" t="str">
            <v>MURL</v>
          </cell>
          <cell r="C322" t="str">
            <v>VARCHAR</v>
          </cell>
          <cell r="D322" t="str">
            <v>500</v>
          </cell>
          <cell r="E322" t="str">
            <v>VR</v>
          </cell>
          <cell r="F322" t="str">
            <v>Menu URL</v>
          </cell>
          <cell r="G322" t="str">
            <v>Menu URL</v>
          </cell>
          <cell r="H322" t="str">
            <v>Menu URL</v>
          </cell>
          <cell r="I322" t="str">
            <v>Menu URL</v>
          </cell>
        </row>
        <row r="323">
          <cell r="B323" t="str">
            <v>NANA</v>
          </cell>
          <cell r="C323" t="str">
            <v>VARCHAR</v>
          </cell>
          <cell r="D323" t="str">
            <v>100</v>
          </cell>
          <cell r="E323" t="str">
            <v>VR</v>
          </cell>
          <cell r="F323" t="str">
            <v>Nationality Name</v>
          </cell>
          <cell r="G323" t="str">
            <v>Nationality Name</v>
          </cell>
          <cell r="H323" t="str">
            <v>Nationality Name</v>
          </cell>
          <cell r="I323" t="str">
            <v>Nationality Name</v>
          </cell>
        </row>
        <row r="324">
          <cell r="B324" t="str">
            <v>NANO</v>
          </cell>
          <cell r="C324" t="str">
            <v>VARCHAR</v>
          </cell>
          <cell r="D324" t="str">
            <v>10</v>
          </cell>
          <cell r="E324" t="str">
            <v>VR</v>
          </cell>
          <cell r="F324" t="str">
            <v>Nationality Code</v>
          </cell>
          <cell r="G324" t="str">
            <v>Nationality Code</v>
          </cell>
          <cell r="H324" t="str">
            <v>Nationality Code</v>
          </cell>
          <cell r="I324" t="str">
            <v>Nationality Code</v>
          </cell>
        </row>
        <row r="325">
          <cell r="B325" t="str">
            <v>NGQT</v>
          </cell>
          <cell r="C325" t="str">
            <v>NUMERIC</v>
          </cell>
          <cell r="D325" t="str">
            <v>19, 6</v>
          </cell>
          <cell r="E325" t="str">
            <v>VR</v>
          </cell>
          <cell r="F325" t="str">
            <v>Not Good Quantity</v>
          </cell>
          <cell r="G325" t="str">
            <v>Not Good Quantity</v>
          </cell>
          <cell r="H325" t="str">
            <v>Not Good Quantity</v>
          </cell>
          <cell r="I325" t="str">
            <v>Not Good Quantity</v>
          </cell>
        </row>
        <row r="326">
          <cell r="B326" t="str">
            <v>NICK</v>
          </cell>
          <cell r="C326" t="str">
            <v>VARCHAR</v>
          </cell>
          <cell r="D326" t="str">
            <v>100</v>
          </cell>
          <cell r="E326" t="str">
            <v>VR</v>
          </cell>
          <cell r="F326" t="str">
            <v>Nickname</v>
          </cell>
          <cell r="G326" t="str">
            <v>Nickname</v>
          </cell>
          <cell r="H326" t="str">
            <v>Nickname</v>
          </cell>
          <cell r="I326" t="str">
            <v>Nickname</v>
          </cell>
        </row>
        <row r="327">
          <cell r="B327" t="str">
            <v>NPKP</v>
          </cell>
          <cell r="C327" t="str">
            <v>VARCHAR</v>
          </cell>
          <cell r="D327" t="str">
            <v>50</v>
          </cell>
          <cell r="E327" t="str">
            <v>VR</v>
          </cell>
          <cell r="F327" t="str">
            <v>NPKP</v>
          </cell>
          <cell r="G327" t="str">
            <v>NPKP</v>
          </cell>
          <cell r="H327" t="str">
            <v>NPKP</v>
          </cell>
          <cell r="I327" t="str">
            <v>NPKP</v>
          </cell>
        </row>
        <row r="328">
          <cell r="B328" t="str">
            <v>NPOL</v>
          </cell>
          <cell r="C328" t="str">
            <v>VARCHAR</v>
          </cell>
          <cell r="D328" t="str">
            <v>12</v>
          </cell>
          <cell r="E328" t="str">
            <v>VR</v>
          </cell>
          <cell r="F328" t="str">
            <v>Nomor Polisi</v>
          </cell>
          <cell r="G328" t="str">
            <v>Nomor Polisi</v>
          </cell>
          <cell r="H328" t="str">
            <v>Nomor Polisi</v>
          </cell>
          <cell r="I328" t="str">
            <v>Nomor Polisi</v>
          </cell>
        </row>
        <row r="329">
          <cell r="B329" t="str">
            <v>NPWP</v>
          </cell>
          <cell r="C329" t="str">
            <v>VARCHAR</v>
          </cell>
          <cell r="D329" t="str">
            <v>40</v>
          </cell>
          <cell r="E329" t="str">
            <v>VR</v>
          </cell>
          <cell r="F329" t="str">
            <v>NPWP</v>
          </cell>
          <cell r="G329" t="str">
            <v>NPWP</v>
          </cell>
          <cell r="H329" t="str">
            <v>NPWP</v>
          </cell>
          <cell r="I329" t="str">
            <v>NPWP</v>
          </cell>
        </row>
        <row r="330">
          <cell r="B330" t="str">
            <v>NTAM</v>
          </cell>
          <cell r="C330" t="str">
            <v>NUMERIC</v>
          </cell>
          <cell r="D330" t="str">
            <v>19, 6</v>
          </cell>
          <cell r="E330" t="str">
            <v>VR</v>
          </cell>
          <cell r="F330" t="str">
            <v>Net Amount</v>
          </cell>
          <cell r="G330" t="str">
            <v>Net Amount</v>
          </cell>
          <cell r="H330" t="str">
            <v>Net Amount</v>
          </cell>
          <cell r="I330" t="str">
            <v>Net Amount</v>
          </cell>
        </row>
        <row r="331">
          <cell r="B331" t="str">
            <v>OGLV</v>
          </cell>
          <cell r="C331" t="str">
            <v>NUMERIC</v>
          </cell>
          <cell r="D331" t="str">
            <v>2, 0</v>
          </cell>
          <cell r="E331" t="str">
            <v>VR</v>
          </cell>
          <cell r="F331" t="str">
            <v>Organization Level</v>
          </cell>
          <cell r="G331" t="str">
            <v>Organization Level</v>
          </cell>
          <cell r="H331" t="str">
            <v>Organization Level</v>
          </cell>
          <cell r="I331" t="str">
            <v>Organization Level</v>
          </cell>
        </row>
        <row r="332">
          <cell r="B332" t="str">
            <v>OGNA</v>
          </cell>
          <cell r="C332" t="str">
            <v>VARCHAR</v>
          </cell>
          <cell r="D332" t="str">
            <v>100</v>
          </cell>
          <cell r="E332" t="str">
            <v>VR</v>
          </cell>
          <cell r="F332" t="str">
            <v>Organization Name</v>
          </cell>
          <cell r="G332" t="str">
            <v>Organization Name</v>
          </cell>
          <cell r="H332" t="str">
            <v>Organization Name</v>
          </cell>
          <cell r="I332" t="str">
            <v>Organization Name</v>
          </cell>
        </row>
        <row r="333">
          <cell r="B333" t="str">
            <v>OGNO</v>
          </cell>
          <cell r="C333" t="str">
            <v>VARCHAR</v>
          </cell>
          <cell r="D333" t="str">
            <v>10</v>
          </cell>
          <cell r="E333" t="str">
            <v>VR</v>
          </cell>
          <cell r="F333" t="str">
            <v>Organization Code</v>
          </cell>
          <cell r="G333" t="str">
            <v>Organization Code</v>
          </cell>
          <cell r="H333" t="str">
            <v>Organization Code</v>
          </cell>
          <cell r="I333" t="str">
            <v>Organization Code</v>
          </cell>
        </row>
        <row r="334">
          <cell r="B334" t="str">
            <v>OGUP</v>
          </cell>
          <cell r="C334" t="str">
            <v>VARCHAR</v>
          </cell>
          <cell r="D334" t="str">
            <v>20</v>
          </cell>
          <cell r="E334" t="str">
            <v>VR</v>
          </cell>
          <cell r="F334" t="str">
            <v>Organization Upline</v>
          </cell>
          <cell r="G334" t="str">
            <v>Organization Upline</v>
          </cell>
          <cell r="H334" t="str">
            <v>Organization Upline</v>
          </cell>
          <cell r="I334" t="str">
            <v>Organization Upline</v>
          </cell>
        </row>
        <row r="335">
          <cell r="B335" t="str">
            <v>OPNO</v>
          </cell>
          <cell r="C335" t="str">
            <v>VARCHAR</v>
          </cell>
          <cell r="D335" t="str">
            <v>20</v>
          </cell>
          <cell r="E335" t="str">
            <v>VR</v>
          </cell>
          <cell r="F335" t="str">
            <v>Operator Code</v>
          </cell>
          <cell r="G335" t="str">
            <v>Operator Code</v>
          </cell>
          <cell r="H335" t="str">
            <v>Operator Code</v>
          </cell>
          <cell r="I335" t="str">
            <v>Operator Code</v>
          </cell>
        </row>
        <row r="336">
          <cell r="B336" t="str">
            <v>OPQT</v>
          </cell>
          <cell r="C336" t="str">
            <v>NUMERIC</v>
          </cell>
          <cell r="D336" t="str">
            <v>19, 6</v>
          </cell>
          <cell r="E336" t="str">
            <v>VR</v>
          </cell>
          <cell r="F336" t="str">
            <v>On Purchase Quantity</v>
          </cell>
          <cell r="G336" t="str">
            <v>On Purchase Quantity</v>
          </cell>
          <cell r="H336" t="str">
            <v>On Purchase Quantity</v>
          </cell>
          <cell r="I336" t="str">
            <v>On Purchase Quantity</v>
          </cell>
        </row>
        <row r="337">
          <cell r="B337" t="str">
            <v>OQAM</v>
          </cell>
          <cell r="C337" t="str">
            <v>NUMERIC</v>
          </cell>
          <cell r="D337" t="str">
            <v>19, 6</v>
          </cell>
          <cell r="E337" t="str">
            <v>VR</v>
          </cell>
          <cell r="F337" t="str">
            <v>Over Quota Charge Amount</v>
          </cell>
          <cell r="G337" t="str">
            <v>Over Quota Charge Amount</v>
          </cell>
          <cell r="H337" t="str">
            <v>Over Quota Charge Amount</v>
          </cell>
          <cell r="I337" t="str">
            <v>Over Quota Charge Amount</v>
          </cell>
        </row>
        <row r="338">
          <cell r="B338" t="str">
            <v>OQMN</v>
          </cell>
          <cell r="C338" t="str">
            <v>NUMERIC</v>
          </cell>
          <cell r="D338" t="str">
            <v>19, 6</v>
          </cell>
          <cell r="E338" t="str">
            <v>VR</v>
          </cell>
          <cell r="F338" t="str">
            <v>Order Qty Min</v>
          </cell>
          <cell r="G338" t="str">
            <v>Order Qty Min</v>
          </cell>
          <cell r="H338" t="str">
            <v>Order Qty Min</v>
          </cell>
          <cell r="I338" t="str">
            <v>Order Qty Min</v>
          </cell>
        </row>
        <row r="339">
          <cell r="B339" t="str">
            <v>OQMX</v>
          </cell>
          <cell r="C339" t="str">
            <v>NUMERIC</v>
          </cell>
          <cell r="D339" t="str">
            <v>19, 6</v>
          </cell>
          <cell r="E339" t="str">
            <v>VR</v>
          </cell>
          <cell r="F339" t="str">
            <v>Order Qty Max</v>
          </cell>
          <cell r="G339" t="str">
            <v>Order Qty Max</v>
          </cell>
          <cell r="H339" t="str">
            <v>Order Qty Max</v>
          </cell>
          <cell r="I339" t="str">
            <v>Order Qty Max</v>
          </cell>
        </row>
        <row r="340">
          <cell r="B340" t="str">
            <v>ORDT</v>
          </cell>
          <cell r="C340" t="str">
            <v>NUMERIC</v>
          </cell>
          <cell r="D340" t="str">
            <v>8, 0</v>
          </cell>
          <cell r="E340" t="str">
            <v>VR</v>
          </cell>
          <cell r="F340" t="str">
            <v>Order Date</v>
          </cell>
          <cell r="G340" t="str">
            <v>Order Date</v>
          </cell>
          <cell r="H340" t="str">
            <v>Order Date</v>
          </cell>
          <cell r="I340" t="str">
            <v>Order Date</v>
          </cell>
        </row>
        <row r="341">
          <cell r="B341" t="str">
            <v>ORNO</v>
          </cell>
          <cell r="C341" t="str">
            <v>VARCHAR</v>
          </cell>
          <cell r="D341" t="str">
            <v>30</v>
          </cell>
          <cell r="E341" t="str">
            <v>VR</v>
          </cell>
          <cell r="F341" t="str">
            <v>Order No.</v>
          </cell>
          <cell r="G341" t="str">
            <v>Order No.</v>
          </cell>
          <cell r="H341" t="str">
            <v>Order No.</v>
          </cell>
          <cell r="I341" t="str">
            <v>Order No.</v>
          </cell>
        </row>
        <row r="342">
          <cell r="B342" t="str">
            <v>ORQT</v>
          </cell>
          <cell r="C342" t="str">
            <v>NUMERIC</v>
          </cell>
          <cell r="D342" t="str">
            <v>19, 6</v>
          </cell>
          <cell r="E342" t="str">
            <v>VR</v>
          </cell>
          <cell r="F342" t="str">
            <v>Order Quantity</v>
          </cell>
          <cell r="G342" t="str">
            <v>Order Quantity</v>
          </cell>
          <cell r="H342" t="str">
            <v>Order Quantity</v>
          </cell>
          <cell r="I342" t="str">
            <v>Order Quantity</v>
          </cell>
        </row>
        <row r="343">
          <cell r="B343" t="str">
            <v>ORST</v>
          </cell>
          <cell r="C343" t="str">
            <v>VARCHAR</v>
          </cell>
          <cell r="D343" t="str">
            <v>10</v>
          </cell>
          <cell r="E343" t="str">
            <v>VR</v>
          </cell>
          <cell r="F343" t="str">
            <v>Order Status</v>
          </cell>
          <cell r="G343" t="str">
            <v>Order Status</v>
          </cell>
          <cell r="H343" t="str">
            <v>Order Status</v>
          </cell>
          <cell r="I343" t="str">
            <v>Order Status</v>
          </cell>
        </row>
        <row r="344">
          <cell r="B344" t="str">
            <v>OSQT</v>
          </cell>
          <cell r="C344" t="str">
            <v>NUMERIC</v>
          </cell>
          <cell r="D344" t="str">
            <v>19, 6</v>
          </cell>
          <cell r="E344" t="str">
            <v>VR</v>
          </cell>
          <cell r="F344" t="str">
            <v>On Sales Quantity</v>
          </cell>
          <cell r="G344" t="str">
            <v>On Sales Quantity</v>
          </cell>
          <cell r="H344" t="str">
            <v>On Sales Quantity</v>
          </cell>
          <cell r="I344" t="str">
            <v>On Sales Quantity</v>
          </cell>
        </row>
        <row r="345">
          <cell r="B345" t="str">
            <v>PARM</v>
          </cell>
          <cell r="C345" t="str">
            <v>VARCHAR</v>
          </cell>
          <cell r="D345" t="str">
            <v>100</v>
          </cell>
          <cell r="E345" t="str">
            <v>VR</v>
          </cell>
          <cell r="F345" t="str">
            <v>Parameter</v>
          </cell>
          <cell r="G345" t="str">
            <v>Parameter</v>
          </cell>
          <cell r="H345" t="str">
            <v>Parameter</v>
          </cell>
          <cell r="I345" t="str">
            <v>Parameter</v>
          </cell>
        </row>
        <row r="346">
          <cell r="B346" t="str">
            <v>PAUM</v>
          </cell>
          <cell r="C346" t="str">
            <v>VARCHAR</v>
          </cell>
          <cell r="D346" t="str">
            <v>10</v>
          </cell>
          <cell r="E346" t="str">
            <v>VR</v>
          </cell>
          <cell r="F346" t="str">
            <v>Parent UOM</v>
          </cell>
          <cell r="G346" t="str">
            <v>Parent UOM</v>
          </cell>
          <cell r="H346" t="str">
            <v>Parent UOM</v>
          </cell>
          <cell r="I346" t="str">
            <v>Parent UOM</v>
          </cell>
        </row>
        <row r="347">
          <cell r="B347" t="str">
            <v>PERD</v>
          </cell>
          <cell r="C347" t="str">
            <v>NUMERIC</v>
          </cell>
          <cell r="D347" t="str">
            <v>6, 0</v>
          </cell>
          <cell r="E347" t="str">
            <v>VR</v>
          </cell>
          <cell r="F347" t="str">
            <v>Period</v>
          </cell>
          <cell r="G347" t="str">
            <v>Period</v>
          </cell>
          <cell r="H347" t="str">
            <v>Period</v>
          </cell>
          <cell r="I347" t="str">
            <v>Period</v>
          </cell>
        </row>
        <row r="348">
          <cell r="B348" t="str">
            <v>PGNA</v>
          </cell>
          <cell r="C348" t="str">
            <v>VARCHAR</v>
          </cell>
          <cell r="D348" t="str">
            <v>60</v>
          </cell>
          <cell r="E348" t="str">
            <v>VR</v>
          </cell>
          <cell r="F348" t="str">
            <v>Program Name</v>
          </cell>
          <cell r="G348" t="str">
            <v>Program Name</v>
          </cell>
          <cell r="H348" t="str">
            <v>Program Name</v>
          </cell>
          <cell r="I348" t="str">
            <v>Program Name</v>
          </cell>
        </row>
        <row r="349">
          <cell r="B349" t="str">
            <v>PGNO</v>
          </cell>
          <cell r="C349" t="str">
            <v>VARCHAR</v>
          </cell>
          <cell r="D349" t="str">
            <v>10</v>
          </cell>
          <cell r="E349" t="str">
            <v>VR</v>
          </cell>
          <cell r="F349" t="str">
            <v>Program Code</v>
          </cell>
          <cell r="G349" t="str">
            <v>Program Code</v>
          </cell>
          <cell r="H349" t="str">
            <v>Program Code</v>
          </cell>
          <cell r="I349" t="str">
            <v>Program Code</v>
          </cell>
        </row>
        <row r="350">
          <cell r="B350" t="str">
            <v>PHN1</v>
          </cell>
          <cell r="C350" t="str">
            <v>VARCHAR</v>
          </cell>
          <cell r="D350" t="str">
            <v>100</v>
          </cell>
          <cell r="E350" t="str">
            <v>VR</v>
          </cell>
          <cell r="F350" t="str">
            <v>Phone 1</v>
          </cell>
          <cell r="G350" t="str">
            <v>Phone 1</v>
          </cell>
          <cell r="H350" t="str">
            <v>Phone 1</v>
          </cell>
          <cell r="I350" t="str">
            <v>Phone 1</v>
          </cell>
        </row>
        <row r="351">
          <cell r="B351" t="str">
            <v>PHN2</v>
          </cell>
          <cell r="C351" t="str">
            <v>VARCHAR</v>
          </cell>
          <cell r="D351" t="str">
            <v>100</v>
          </cell>
          <cell r="E351" t="str">
            <v>VR</v>
          </cell>
          <cell r="F351" t="str">
            <v>Phone 2</v>
          </cell>
          <cell r="G351" t="str">
            <v>Phone 2</v>
          </cell>
          <cell r="H351" t="str">
            <v>Phone 2</v>
          </cell>
          <cell r="I351" t="str">
            <v>Phone 2</v>
          </cell>
        </row>
        <row r="352">
          <cell r="B352" t="str">
            <v>PHNE</v>
          </cell>
          <cell r="C352" t="str">
            <v>VARCHAR</v>
          </cell>
          <cell r="D352" t="str">
            <v>100</v>
          </cell>
          <cell r="E352" t="str">
            <v>VR</v>
          </cell>
          <cell r="F352" t="str">
            <v>Phone No.</v>
          </cell>
          <cell r="G352" t="str">
            <v>Phone No.</v>
          </cell>
          <cell r="H352" t="str">
            <v>Phone No.</v>
          </cell>
          <cell r="I352" t="str">
            <v>Phone No.</v>
          </cell>
        </row>
        <row r="353">
          <cell r="B353" t="str">
            <v>PLLO</v>
          </cell>
          <cell r="C353" t="str">
            <v>VARCHAR</v>
          </cell>
          <cell r="D353" t="str">
            <v>10</v>
          </cell>
          <cell r="E353" t="str">
            <v>VR</v>
          </cell>
          <cell r="F353" t="str">
            <v>Pallet Location</v>
          </cell>
          <cell r="G353" t="str">
            <v>Pallet Location</v>
          </cell>
          <cell r="H353" t="str">
            <v>Pallet Location</v>
          </cell>
          <cell r="I353" t="str">
            <v>Pallet Location</v>
          </cell>
        </row>
        <row r="354">
          <cell r="B354" t="str">
            <v>PLNA</v>
          </cell>
          <cell r="C354" t="str">
            <v>VARCHAR</v>
          </cell>
          <cell r="D354" t="str">
            <v xml:space="preserve">100 </v>
          </cell>
          <cell r="E354" t="str">
            <v>VR</v>
          </cell>
          <cell r="F354" t="str">
            <v>Production Line Name</v>
          </cell>
          <cell r="G354" t="str">
            <v>Production Line Name</v>
          </cell>
          <cell r="H354" t="str">
            <v>Production Line Name</v>
          </cell>
          <cell r="I354" t="str">
            <v>Production Line Name</v>
          </cell>
        </row>
        <row r="355">
          <cell r="B355" t="str">
            <v>PLNO</v>
          </cell>
          <cell r="C355" t="str">
            <v>VARCHAR</v>
          </cell>
          <cell r="D355" t="str">
            <v>10</v>
          </cell>
          <cell r="E355" t="str">
            <v>VR</v>
          </cell>
          <cell r="F355" t="str">
            <v>Production Line</v>
          </cell>
          <cell r="G355" t="str">
            <v>Production Line</v>
          </cell>
          <cell r="H355" t="str">
            <v>Production Line</v>
          </cell>
          <cell r="I355" t="str">
            <v>Production Line</v>
          </cell>
        </row>
        <row r="356">
          <cell r="B356" t="str">
            <v>PLWH</v>
          </cell>
          <cell r="C356" t="str">
            <v>VARCHAR</v>
          </cell>
          <cell r="D356" t="str">
            <v>10</v>
          </cell>
          <cell r="E356" t="str">
            <v>VR</v>
          </cell>
          <cell r="F356" t="str">
            <v>Pallet Warehouse</v>
          </cell>
          <cell r="G356" t="str">
            <v>Pallet Warehouse</v>
          </cell>
          <cell r="H356" t="str">
            <v>Pallet Warehouse</v>
          </cell>
          <cell r="I356" t="str">
            <v>Pallet Warehouse</v>
          </cell>
        </row>
        <row r="357">
          <cell r="B357" t="str">
            <v>PDTY</v>
          </cell>
          <cell r="C357" t="str">
            <v>VARCHAR</v>
          </cell>
          <cell r="D357" t="str">
            <v>10</v>
          </cell>
          <cell r="E357" t="str">
            <v>VR</v>
          </cell>
          <cell r="F357" t="str">
            <v>Product Type</v>
          </cell>
          <cell r="G357" t="str">
            <v>Product Type</v>
          </cell>
          <cell r="H357" t="str">
            <v>Product Type</v>
          </cell>
          <cell r="I357" t="str">
            <v>Product Type</v>
          </cell>
        </row>
        <row r="358">
          <cell r="B358" t="str">
            <v>PDPX</v>
          </cell>
          <cell r="C358" t="str">
            <v>VARCHAR</v>
          </cell>
          <cell r="D358" t="str">
            <v>2</v>
          </cell>
          <cell r="E358" t="str">
            <v>VR</v>
          </cell>
          <cell r="F358" t="str">
            <v>Product Prefix</v>
          </cell>
          <cell r="G358" t="str">
            <v>Product Prefix</v>
          </cell>
          <cell r="H358" t="str">
            <v>Product Prefix</v>
          </cell>
          <cell r="I358" t="str">
            <v>Product Prefix</v>
          </cell>
        </row>
        <row r="359">
          <cell r="B359" t="str">
            <v>PNDN</v>
          </cell>
          <cell r="C359" t="str">
            <v>VARCHAR</v>
          </cell>
          <cell r="D359" t="str">
            <v>30</v>
          </cell>
          <cell r="E359" t="str">
            <v>VR</v>
          </cell>
          <cell r="F359" t="str">
            <v>Purchase Return Doc No</v>
          </cell>
          <cell r="G359" t="str">
            <v>Purchase Return Doc No</v>
          </cell>
          <cell r="H359" t="str">
            <v>Purchase Return Doc No</v>
          </cell>
          <cell r="I359" t="str">
            <v>Purchase Return Doc No</v>
          </cell>
        </row>
        <row r="360">
          <cell r="B360" t="str">
            <v>PNDT</v>
          </cell>
          <cell r="C360" t="str">
            <v>NUMERIC</v>
          </cell>
          <cell r="D360" t="str">
            <v>8, 0</v>
          </cell>
          <cell r="E360" t="str">
            <v>VR</v>
          </cell>
          <cell r="F360" t="str">
            <v>Purchase Return Date</v>
          </cell>
          <cell r="G360" t="str">
            <v>Purchase Return Date</v>
          </cell>
          <cell r="H360" t="str">
            <v>Purchase Return Date</v>
          </cell>
          <cell r="I360" t="str">
            <v>Purchase Return Date</v>
          </cell>
        </row>
        <row r="361">
          <cell r="B361" t="str">
            <v>PNLN</v>
          </cell>
          <cell r="C361" t="str">
            <v>NUMERIC</v>
          </cell>
          <cell r="D361" t="str">
            <v>5, 0</v>
          </cell>
          <cell r="E361" t="str">
            <v>VR</v>
          </cell>
          <cell r="F361" t="str">
            <v>Purchase Return Line No</v>
          </cell>
          <cell r="G361" t="str">
            <v>Purchase Return Line No</v>
          </cell>
          <cell r="H361" t="str">
            <v>Purchase Return Line No</v>
          </cell>
          <cell r="I361" t="str">
            <v>Purchase Return Line No</v>
          </cell>
        </row>
        <row r="362">
          <cell r="B362" t="str">
            <v>PNQT</v>
          </cell>
          <cell r="C362" t="str">
            <v>NUMERIC</v>
          </cell>
          <cell r="D362" t="str">
            <v>19, 6</v>
          </cell>
          <cell r="E362" t="str">
            <v>VR</v>
          </cell>
          <cell r="F362" t="str">
            <v>Purchase Return Quantity</v>
          </cell>
          <cell r="G362" t="str">
            <v>Purchase Return Quantity</v>
          </cell>
          <cell r="H362" t="str">
            <v>Purchase Return Quantity</v>
          </cell>
          <cell r="I362" t="str">
            <v>Purchase Return Quantity</v>
          </cell>
        </row>
        <row r="363">
          <cell r="B363" t="str">
            <v>POAM</v>
          </cell>
          <cell r="C363" t="str">
            <v>NUMERIC</v>
          </cell>
          <cell r="D363" t="str">
            <v>19, 6</v>
          </cell>
          <cell r="E363" t="str">
            <v>VR</v>
          </cell>
          <cell r="F363" t="str">
            <v>Total Purchase Order</v>
          </cell>
          <cell r="G363" t="str">
            <v>Total Purchase Order</v>
          </cell>
          <cell r="H363" t="str">
            <v>Total Purchase Order</v>
          </cell>
          <cell r="I363" t="str">
            <v>Total Purchase Order</v>
          </cell>
        </row>
        <row r="364">
          <cell r="B364" t="str">
            <v>POCA</v>
          </cell>
          <cell r="C364" t="str">
            <v>VARCHAR</v>
          </cell>
          <cell r="D364" t="str">
            <v>10</v>
          </cell>
          <cell r="E364" t="str">
            <v>VR</v>
          </cell>
          <cell r="F364" t="str">
            <v>Purchase Order Category</v>
          </cell>
          <cell r="G364" t="str">
            <v>Purchase Order Category</v>
          </cell>
          <cell r="H364" t="str">
            <v>Purchase Order Category</v>
          </cell>
          <cell r="I364" t="str">
            <v>Purchase Order Category</v>
          </cell>
        </row>
        <row r="365">
          <cell r="B365" t="str">
            <v>PODN</v>
          </cell>
          <cell r="C365" t="str">
            <v>VARCHAR</v>
          </cell>
          <cell r="D365" t="str">
            <v>30</v>
          </cell>
          <cell r="E365" t="str">
            <v>VR</v>
          </cell>
          <cell r="F365" t="str">
            <v>Purchase Order Doc No</v>
          </cell>
          <cell r="G365" t="str">
            <v>Purchase Order Doc No</v>
          </cell>
          <cell r="H365" t="str">
            <v>Purchase Order Doc No</v>
          </cell>
          <cell r="I365" t="str">
            <v>Purchase Order Doc No</v>
          </cell>
        </row>
        <row r="366">
          <cell r="B366" t="str">
            <v>PODT</v>
          </cell>
          <cell r="C366" t="str">
            <v>NUMERIC</v>
          </cell>
          <cell r="D366" t="str">
            <v>8, 0</v>
          </cell>
          <cell r="E366" t="str">
            <v>VR</v>
          </cell>
          <cell r="F366" t="str">
            <v>Purchase Order Date</v>
          </cell>
          <cell r="G366" t="str">
            <v>Purchase Order Date</v>
          </cell>
          <cell r="H366" t="str">
            <v>Purchase Order Date</v>
          </cell>
          <cell r="I366" t="str">
            <v>Purchase Order Date</v>
          </cell>
        </row>
        <row r="367">
          <cell r="B367" t="str">
            <v>POLN</v>
          </cell>
          <cell r="C367" t="str">
            <v>NUMERIC</v>
          </cell>
          <cell r="D367" t="str">
            <v>5, 0</v>
          </cell>
          <cell r="E367" t="str">
            <v>VR</v>
          </cell>
          <cell r="F367" t="str">
            <v>Purchase Order Line No</v>
          </cell>
          <cell r="G367" t="str">
            <v>Purchase Order Line No</v>
          </cell>
          <cell r="H367" t="str">
            <v>Purchase Order Line No</v>
          </cell>
          <cell r="I367" t="str">
            <v>Purchase Order Line No</v>
          </cell>
        </row>
        <row r="368">
          <cell r="B368" t="str">
            <v>PONO</v>
          </cell>
          <cell r="C368" t="str">
            <v>VARCHAR</v>
          </cell>
          <cell r="D368" t="str">
            <v>30</v>
          </cell>
          <cell r="E368" t="str">
            <v>VR</v>
          </cell>
          <cell r="F368" t="str">
            <v>Purchase Order No.</v>
          </cell>
          <cell r="G368" t="str">
            <v>Purchase Order No.</v>
          </cell>
          <cell r="H368" t="str">
            <v>Purchase Order No.</v>
          </cell>
          <cell r="I368" t="str">
            <v>Purchase Order No.</v>
          </cell>
        </row>
        <row r="369">
          <cell r="B369" t="str">
            <v>PONP</v>
          </cell>
          <cell r="C369" t="str">
            <v>NUMERIC</v>
          </cell>
          <cell r="D369" t="str">
            <v>19, 6</v>
          </cell>
          <cell r="E369" t="str">
            <v>VR</v>
          </cell>
          <cell r="F369" t="str">
            <v>New PO Price</v>
          </cell>
          <cell r="G369" t="str">
            <v>New PO Price</v>
          </cell>
          <cell r="H369" t="str">
            <v>New PO Price</v>
          </cell>
          <cell r="I369" t="str">
            <v>New PO Price</v>
          </cell>
        </row>
        <row r="370">
          <cell r="B370" t="str">
            <v>POPR</v>
          </cell>
          <cell r="C370" t="str">
            <v>NUMERIC</v>
          </cell>
          <cell r="D370" t="str">
            <v>19, 6</v>
          </cell>
          <cell r="E370" t="str">
            <v>VR</v>
          </cell>
          <cell r="F370" t="str">
            <v>Purchase Price</v>
          </cell>
          <cell r="G370" t="str">
            <v>Purchase Price</v>
          </cell>
          <cell r="H370" t="str">
            <v>Purchase Price</v>
          </cell>
          <cell r="I370" t="str">
            <v>Purchase Price</v>
          </cell>
        </row>
        <row r="371">
          <cell r="B371" t="str">
            <v>POQT</v>
          </cell>
          <cell r="C371" t="str">
            <v>NUMERIC</v>
          </cell>
          <cell r="D371" t="str">
            <v>19, 6</v>
          </cell>
          <cell r="E371" t="str">
            <v>VR</v>
          </cell>
          <cell r="F371" t="str">
            <v>Purchase Quantity</v>
          </cell>
          <cell r="G371" t="str">
            <v>Purchase Quantity</v>
          </cell>
          <cell r="H371" t="str">
            <v>Purchase Quantity</v>
          </cell>
          <cell r="I371" t="str">
            <v>Purchase Quantity</v>
          </cell>
        </row>
        <row r="372">
          <cell r="B372" t="str">
            <v>PCQT</v>
          </cell>
          <cell r="C372" t="str">
            <v>NUMERIC</v>
          </cell>
          <cell r="D372" t="str">
            <v>19, 6</v>
          </cell>
          <cell r="E372" t="str">
            <v>VR</v>
          </cell>
          <cell r="F372" t="str">
            <v>Production Quantity</v>
          </cell>
          <cell r="G372" t="str">
            <v>Production Quantity</v>
          </cell>
          <cell r="H372" t="str">
            <v>Production Quantity</v>
          </cell>
          <cell r="I372" t="str">
            <v>Production Quantity</v>
          </cell>
        </row>
        <row r="373">
          <cell r="B373" t="str">
            <v>PDQT</v>
          </cell>
          <cell r="C373" t="str">
            <v>NUMERIC</v>
          </cell>
          <cell r="D373" t="str">
            <v>19, 6</v>
          </cell>
          <cell r="E373" t="str">
            <v>VR</v>
          </cell>
          <cell r="F373" t="str">
            <v>Production Defect Quantity</v>
          </cell>
          <cell r="G373" t="str">
            <v>Production Defect Quantity</v>
          </cell>
          <cell r="H373" t="str">
            <v>Production Defect Quantity</v>
          </cell>
          <cell r="I373" t="str">
            <v>Production Defect Quantity</v>
          </cell>
        </row>
        <row r="374">
          <cell r="B374" t="str">
            <v>POSD</v>
          </cell>
          <cell r="C374" t="str">
            <v>VARCHAR</v>
          </cell>
          <cell r="D374" t="str">
            <v>10</v>
          </cell>
          <cell r="E374" t="str">
            <v>VR</v>
          </cell>
          <cell r="F374" t="str">
            <v>Position Defect</v>
          </cell>
          <cell r="G374" t="str">
            <v>Position Defect</v>
          </cell>
          <cell r="H374" t="str">
            <v>Position Defect</v>
          </cell>
          <cell r="I374" t="str">
            <v>Position Defect</v>
          </cell>
        </row>
        <row r="375">
          <cell r="B375" t="str">
            <v>POSX</v>
          </cell>
          <cell r="C375" t="str">
            <v>NUMERIC</v>
          </cell>
          <cell r="D375" t="str">
            <v>6, 0</v>
          </cell>
          <cell r="E375" t="str">
            <v>VR</v>
          </cell>
          <cell r="F375" t="str">
            <v>Position X</v>
          </cell>
          <cell r="G375" t="str">
            <v>Position X</v>
          </cell>
          <cell r="H375" t="str">
            <v>Position X</v>
          </cell>
          <cell r="I375" t="str">
            <v>Position X</v>
          </cell>
        </row>
        <row r="376">
          <cell r="B376" t="str">
            <v>POSY</v>
          </cell>
          <cell r="C376" t="str">
            <v>NUMERIC</v>
          </cell>
          <cell r="D376" t="str">
            <v>6, 0</v>
          </cell>
          <cell r="E376" t="str">
            <v>VR</v>
          </cell>
          <cell r="F376" t="str">
            <v>Position Y</v>
          </cell>
          <cell r="G376" t="str">
            <v>Position Y</v>
          </cell>
          <cell r="H376" t="str">
            <v>Position Y</v>
          </cell>
          <cell r="I376" t="str">
            <v>Position Y</v>
          </cell>
        </row>
        <row r="377">
          <cell r="B377" t="str">
            <v>POTY</v>
          </cell>
          <cell r="C377" t="str">
            <v>VARCHAR</v>
          </cell>
          <cell r="D377" t="str">
            <v>10</v>
          </cell>
          <cell r="E377" t="str">
            <v>VR</v>
          </cell>
          <cell r="F377" t="str">
            <v>Purchase Order Type</v>
          </cell>
          <cell r="G377" t="str">
            <v>Purchase Order Type</v>
          </cell>
          <cell r="H377" t="str">
            <v>Purchase Order Type</v>
          </cell>
          <cell r="I377" t="str">
            <v>Purchase Order Type</v>
          </cell>
        </row>
        <row r="378">
          <cell r="B378" t="str">
            <v>POUM</v>
          </cell>
          <cell r="C378" t="str">
            <v>VARCHAR</v>
          </cell>
          <cell r="D378" t="str">
            <v>10</v>
          </cell>
          <cell r="E378" t="str">
            <v>VR</v>
          </cell>
          <cell r="F378" t="str">
            <v>Material Purchase Unit</v>
          </cell>
          <cell r="G378" t="str">
            <v>Material Purchase Unit</v>
          </cell>
          <cell r="H378" t="str">
            <v>Material Purchase Unit</v>
          </cell>
          <cell r="I378" t="str">
            <v>Material Purchase Unit</v>
          </cell>
        </row>
        <row r="379">
          <cell r="B379" t="str">
            <v>PPHA</v>
          </cell>
          <cell r="C379" t="str">
            <v>NUMERIC</v>
          </cell>
          <cell r="D379" t="str">
            <v>19, 6</v>
          </cell>
          <cell r="E379" t="str">
            <v>VR</v>
          </cell>
          <cell r="F379" t="str">
            <v>PPH Amount</v>
          </cell>
          <cell r="G379" t="str">
            <v>PPH Amount</v>
          </cell>
          <cell r="H379" t="str">
            <v>PPH Amount</v>
          </cell>
          <cell r="I379" t="str">
            <v>PPH Amount</v>
          </cell>
        </row>
        <row r="380">
          <cell r="B380" t="str">
            <v>PPHF</v>
          </cell>
          <cell r="C380" t="str">
            <v>NUMERIC</v>
          </cell>
          <cell r="D380" t="str">
            <v>1, 0</v>
          </cell>
          <cell r="E380" t="str">
            <v>VR</v>
          </cell>
          <cell r="F380" t="str">
            <v>PPH Flag</v>
          </cell>
          <cell r="G380" t="str">
            <v>PPH Flag</v>
          </cell>
          <cell r="H380" t="str">
            <v>PPH Flag</v>
          </cell>
          <cell r="I380" t="str">
            <v>PPH Flag</v>
          </cell>
        </row>
        <row r="381">
          <cell r="B381" t="str">
            <v>PPHP</v>
          </cell>
          <cell r="C381" t="str">
            <v>NUMERIC</v>
          </cell>
          <cell r="D381" t="str">
            <v>5, 2</v>
          </cell>
          <cell r="E381" t="str">
            <v>VR</v>
          </cell>
          <cell r="F381" t="str">
            <v>PPH Percent</v>
          </cell>
          <cell r="G381" t="str">
            <v>PPH Percent</v>
          </cell>
          <cell r="H381" t="str">
            <v>PPH Percent</v>
          </cell>
          <cell r="I381" t="str">
            <v>PPH Percent</v>
          </cell>
        </row>
        <row r="382">
          <cell r="B382" t="str">
            <v>PPNF</v>
          </cell>
          <cell r="C382" t="str">
            <v>NUMERIC</v>
          </cell>
          <cell r="D382" t="str">
            <v>1, 0</v>
          </cell>
          <cell r="E382" t="str">
            <v>VR</v>
          </cell>
          <cell r="F382" t="str">
            <v>PPN Flag</v>
          </cell>
          <cell r="G382" t="str">
            <v>PPN Flag</v>
          </cell>
          <cell r="H382" t="str">
            <v>PPN Flag</v>
          </cell>
          <cell r="I382" t="str">
            <v>PPN Flag</v>
          </cell>
        </row>
        <row r="383">
          <cell r="B383" t="str">
            <v>PPNA</v>
          </cell>
          <cell r="C383" t="str">
            <v>NUMERIC</v>
          </cell>
          <cell r="D383" t="str">
            <v>19, 6</v>
          </cell>
          <cell r="E383" t="str">
            <v>VR</v>
          </cell>
          <cell r="F383" t="str">
            <v>PPN Amount</v>
          </cell>
          <cell r="G383" t="str">
            <v>PPN Amount</v>
          </cell>
          <cell r="H383" t="str">
            <v>PPN Amount</v>
          </cell>
          <cell r="I383" t="str">
            <v>PPN Amount</v>
          </cell>
        </row>
        <row r="384">
          <cell r="B384" t="str">
            <v>PPNP</v>
          </cell>
          <cell r="C384" t="str">
            <v>NUMERIC</v>
          </cell>
          <cell r="D384" t="str">
            <v>5, 2</v>
          </cell>
          <cell r="E384" t="str">
            <v>VR</v>
          </cell>
          <cell r="F384" t="str">
            <v>PPN Percent</v>
          </cell>
          <cell r="G384" t="str">
            <v>PPN Percent</v>
          </cell>
          <cell r="H384" t="str">
            <v>PPN Percent</v>
          </cell>
          <cell r="I384" t="str">
            <v>PPN Percent</v>
          </cell>
        </row>
        <row r="385">
          <cell r="B385" t="str">
            <v>PQQT</v>
          </cell>
          <cell r="C385" t="str">
            <v>NUMERIC</v>
          </cell>
          <cell r="D385" t="str">
            <v>19, 6</v>
          </cell>
          <cell r="E385" t="str">
            <v>VR</v>
          </cell>
          <cell r="F385" t="str">
            <v>Pallet Quota Quantity</v>
          </cell>
          <cell r="G385" t="str">
            <v>Pallet Quota Quantity</v>
          </cell>
          <cell r="H385" t="str">
            <v>Pallet Quota Quantity</v>
          </cell>
          <cell r="I385" t="str">
            <v>Pallet Quota Quantity</v>
          </cell>
        </row>
        <row r="386">
          <cell r="B386" t="str">
            <v>PRDN</v>
          </cell>
          <cell r="C386" t="str">
            <v>VARCHAR</v>
          </cell>
          <cell r="D386" t="str">
            <v>30</v>
          </cell>
          <cell r="E386" t="str">
            <v>VR</v>
          </cell>
          <cell r="F386" t="str">
            <v>Purchase Request No.</v>
          </cell>
          <cell r="G386" t="str">
            <v>Purchase Request No.</v>
          </cell>
          <cell r="H386" t="str">
            <v>Purchase Request No.</v>
          </cell>
          <cell r="I386" t="str">
            <v>Purchase Request No.</v>
          </cell>
        </row>
        <row r="387">
          <cell r="B387" t="str">
            <v>PRDT</v>
          </cell>
          <cell r="C387" t="str">
            <v>NUMERIC</v>
          </cell>
          <cell r="D387" t="str">
            <v>8, 0</v>
          </cell>
          <cell r="E387" t="str">
            <v>VR</v>
          </cell>
          <cell r="F387" t="str">
            <v>Purchase Request Date</v>
          </cell>
          <cell r="G387" t="str">
            <v>Purchase Request Date</v>
          </cell>
          <cell r="H387" t="str">
            <v>Purchase Request Date</v>
          </cell>
          <cell r="I387" t="str">
            <v>Purchase Request Date</v>
          </cell>
        </row>
        <row r="388">
          <cell r="B388" t="str">
            <v>PRLN</v>
          </cell>
          <cell r="C388" t="str">
            <v>NUMERIC</v>
          </cell>
          <cell r="D388" t="str">
            <v>5, 0</v>
          </cell>
          <cell r="E388" t="str">
            <v>VR</v>
          </cell>
          <cell r="F388" t="str">
            <v>Purchase Request Line</v>
          </cell>
          <cell r="G388" t="str">
            <v>Purchase Request Line</v>
          </cell>
          <cell r="H388" t="str">
            <v>Purchase Request Line</v>
          </cell>
          <cell r="I388" t="str">
            <v>Purchase Request Line</v>
          </cell>
        </row>
        <row r="389">
          <cell r="B389" t="str">
            <v>PRPR</v>
          </cell>
          <cell r="C389" t="str">
            <v>NUMERIC</v>
          </cell>
          <cell r="D389" t="str">
            <v>19, 6</v>
          </cell>
          <cell r="E389" t="str">
            <v>VR</v>
          </cell>
          <cell r="F389" t="str">
            <v>Purchase Request Price</v>
          </cell>
          <cell r="G389" t="str">
            <v>Purchase Request Price</v>
          </cell>
          <cell r="H389" t="str">
            <v>Purchase Request Price</v>
          </cell>
          <cell r="I389" t="str">
            <v>Purchase Request Price</v>
          </cell>
        </row>
        <row r="390">
          <cell r="B390" t="str">
            <v>PRQT</v>
          </cell>
          <cell r="C390" t="str">
            <v>NUMERIC</v>
          </cell>
          <cell r="D390" t="str">
            <v>19, 6</v>
          </cell>
          <cell r="E390" t="str">
            <v>VR</v>
          </cell>
          <cell r="F390" t="str">
            <v>Purchase Request Quantity</v>
          </cell>
          <cell r="G390" t="str">
            <v>Purchase Request Quantity</v>
          </cell>
          <cell r="H390" t="str">
            <v>Purchase Request Quantity</v>
          </cell>
          <cell r="I390" t="str">
            <v>Purchase Request Quantity</v>
          </cell>
        </row>
        <row r="391">
          <cell r="B391" t="str">
            <v>PRTC</v>
          </cell>
          <cell r="C391" t="str">
            <v>NUMERIC</v>
          </cell>
          <cell r="D391" t="str">
            <v>3, 0</v>
          </cell>
          <cell r="E391" t="str">
            <v>VR</v>
          </cell>
          <cell r="F391" t="str">
            <v>Print Count</v>
          </cell>
          <cell r="G391" t="str">
            <v>Print Count</v>
          </cell>
          <cell r="H391" t="str">
            <v>Print Count</v>
          </cell>
          <cell r="I391" t="str">
            <v>Print Count</v>
          </cell>
        </row>
        <row r="392">
          <cell r="B392" t="str">
            <v>PSDN</v>
          </cell>
          <cell r="C392" t="str">
            <v>VARCHAR</v>
          </cell>
          <cell r="D392" t="str">
            <v>30</v>
          </cell>
          <cell r="E392" t="str">
            <v>VR</v>
          </cell>
          <cell r="F392" t="str">
            <v>Payment Slip No.</v>
          </cell>
          <cell r="G392" t="str">
            <v>Payment Slip No.</v>
          </cell>
          <cell r="H392" t="str">
            <v>Payment Slip No.</v>
          </cell>
          <cell r="I392" t="str">
            <v>Payment Slip No.</v>
          </cell>
        </row>
        <row r="393">
          <cell r="B393" t="str">
            <v>PSDT</v>
          </cell>
          <cell r="C393" t="str">
            <v>NUMERIC</v>
          </cell>
          <cell r="D393" t="str">
            <v>8, 0</v>
          </cell>
          <cell r="E393" t="str">
            <v>VR</v>
          </cell>
          <cell r="F393" t="str">
            <v>Payment Slip Date</v>
          </cell>
          <cell r="G393" t="str">
            <v>Payment Slip Date</v>
          </cell>
          <cell r="H393" t="str">
            <v>Payment Slip Date</v>
          </cell>
          <cell r="I393" t="str">
            <v>Payment Slip Date</v>
          </cell>
        </row>
        <row r="394">
          <cell r="B394" t="str">
            <v>PSLN</v>
          </cell>
          <cell r="C394" t="str">
            <v>NUMERIC</v>
          </cell>
          <cell r="D394" t="str">
            <v>5, 0</v>
          </cell>
          <cell r="E394" t="str">
            <v>VR</v>
          </cell>
          <cell r="F394" t="str">
            <v>Payment Slip Line</v>
          </cell>
          <cell r="G394" t="str">
            <v>Payment Slip Line</v>
          </cell>
          <cell r="H394" t="str">
            <v>Payment Slip Line</v>
          </cell>
          <cell r="I394" t="str">
            <v>Payment Slip Line</v>
          </cell>
        </row>
        <row r="395">
          <cell r="B395" t="str">
            <v>PSNA</v>
          </cell>
          <cell r="C395" t="str">
            <v>VARCHAR</v>
          </cell>
          <cell r="D395" t="str">
            <v>100</v>
          </cell>
          <cell r="E395" t="str">
            <v>VR</v>
          </cell>
          <cell r="F395" t="str">
            <v>Payment Slip Description</v>
          </cell>
          <cell r="G395" t="str">
            <v>Payment Slip Description</v>
          </cell>
          <cell r="H395" t="str">
            <v>Payment Slip Description</v>
          </cell>
          <cell r="I395" t="str">
            <v>Payment Slip Description</v>
          </cell>
        </row>
        <row r="396">
          <cell r="B396" t="str">
            <v>PSWD</v>
          </cell>
          <cell r="C396" t="str">
            <v>VARCHAR</v>
          </cell>
          <cell r="D396" t="str">
            <v>128</v>
          </cell>
          <cell r="E396" t="str">
            <v>VR</v>
          </cell>
          <cell r="F396" t="str">
            <v>Password</v>
          </cell>
          <cell r="G396" t="str">
            <v>Password</v>
          </cell>
          <cell r="H396" t="str">
            <v>Password</v>
          </cell>
          <cell r="I396" t="str">
            <v>Password</v>
          </cell>
        </row>
        <row r="397">
          <cell r="B397" t="str">
            <v>PURL</v>
          </cell>
          <cell r="C397" t="str">
            <v>VARCHAR</v>
          </cell>
          <cell r="D397" t="str">
            <v>500</v>
          </cell>
          <cell r="E397" t="str">
            <v>VR</v>
          </cell>
          <cell r="F397" t="str">
            <v>Program URL</v>
          </cell>
          <cell r="G397" t="str">
            <v>Program URL</v>
          </cell>
          <cell r="H397" t="str">
            <v>Program URL</v>
          </cell>
          <cell r="I397" t="str">
            <v>Program URL</v>
          </cell>
        </row>
        <row r="398">
          <cell r="B398" t="str">
            <v>PUUC</v>
          </cell>
          <cell r="C398" t="str">
            <v>NUMERIC</v>
          </cell>
          <cell r="D398" t="str">
            <v>19, 6</v>
          </cell>
          <cell r="E398" t="str">
            <v>VR</v>
          </cell>
          <cell r="F398" t="str">
            <v>Purchase UOM Conversion</v>
          </cell>
          <cell r="G398" t="str">
            <v>Purchase UOM Conversion</v>
          </cell>
          <cell r="H398" t="str">
            <v>Purchase UOM Conversion</v>
          </cell>
          <cell r="I398" t="str">
            <v>Purchase UOM Conversion</v>
          </cell>
        </row>
        <row r="399">
          <cell r="B399" t="str">
            <v>PUUM</v>
          </cell>
          <cell r="C399" t="str">
            <v>VARCHAR</v>
          </cell>
          <cell r="D399" t="str">
            <v>10</v>
          </cell>
          <cell r="E399" t="str">
            <v>VR</v>
          </cell>
          <cell r="F399" t="str">
            <v>Purchase UOM</v>
          </cell>
          <cell r="G399" t="str">
            <v>Purchase UOM</v>
          </cell>
          <cell r="H399" t="str">
            <v>Purchase UOM</v>
          </cell>
          <cell r="I399" t="str">
            <v>Purchase UOM</v>
          </cell>
        </row>
        <row r="400">
          <cell r="B400" t="str">
            <v>PYDN</v>
          </cell>
          <cell r="C400" t="str">
            <v>VARCHAR</v>
          </cell>
          <cell r="D400" t="str">
            <v>30</v>
          </cell>
          <cell r="E400" t="str">
            <v>VR</v>
          </cell>
          <cell r="F400" t="str">
            <v>Payment Doc. No.</v>
          </cell>
          <cell r="G400" t="str">
            <v>Payment Doc. No.</v>
          </cell>
          <cell r="H400" t="str">
            <v>Payment Doc. No.</v>
          </cell>
          <cell r="I400" t="str">
            <v>Payment Doc. No.</v>
          </cell>
        </row>
        <row r="401">
          <cell r="B401" t="str">
            <v>PYDT</v>
          </cell>
          <cell r="C401" t="str">
            <v>NUMERIC</v>
          </cell>
          <cell r="D401" t="str">
            <v>8, 0</v>
          </cell>
          <cell r="E401" t="str">
            <v>VR</v>
          </cell>
          <cell r="F401" t="str">
            <v>Payment Date</v>
          </cell>
          <cell r="G401" t="str">
            <v>Payment Date</v>
          </cell>
          <cell r="H401" t="str">
            <v>Payment Date</v>
          </cell>
          <cell r="I401" t="str">
            <v>Payment Date</v>
          </cell>
        </row>
        <row r="402">
          <cell r="B402" t="str">
            <v>PYFL</v>
          </cell>
          <cell r="C402" t="str">
            <v>NUMERIC</v>
          </cell>
          <cell r="D402" t="str">
            <v>1, 0</v>
          </cell>
          <cell r="E402" t="str">
            <v>VR</v>
          </cell>
          <cell r="F402" t="str">
            <v>Payment Flag</v>
          </cell>
          <cell r="G402" t="str">
            <v>Payment Flag</v>
          </cell>
          <cell r="H402" t="str">
            <v>Payment Flag</v>
          </cell>
          <cell r="I402" t="str">
            <v>Payment Flag</v>
          </cell>
        </row>
        <row r="403">
          <cell r="B403" t="str">
            <v>PYNA</v>
          </cell>
          <cell r="C403" t="str">
            <v>VARCHAR</v>
          </cell>
          <cell r="D403" t="str">
            <v>100</v>
          </cell>
          <cell r="E403" t="str">
            <v>VR</v>
          </cell>
          <cell r="F403" t="str">
            <v>Payment Name</v>
          </cell>
          <cell r="G403" t="str">
            <v>Payment Name</v>
          </cell>
          <cell r="H403" t="str">
            <v>Payment Name</v>
          </cell>
          <cell r="I403" t="str">
            <v>Payment Name</v>
          </cell>
        </row>
        <row r="404">
          <cell r="B404" t="str">
            <v>PYNO</v>
          </cell>
          <cell r="C404" t="str">
            <v>VARCHAR</v>
          </cell>
          <cell r="D404" t="str">
            <v>30</v>
          </cell>
          <cell r="E404" t="str">
            <v>VR</v>
          </cell>
          <cell r="F404" t="str">
            <v>Payment No.</v>
          </cell>
          <cell r="G404" t="str">
            <v>Payment No.</v>
          </cell>
          <cell r="H404" t="str">
            <v>Payment No.</v>
          </cell>
          <cell r="I404" t="str">
            <v>Payment No.</v>
          </cell>
        </row>
        <row r="405">
          <cell r="B405" t="str">
            <v>PYST</v>
          </cell>
          <cell r="C405" t="str">
            <v>VARCHAR</v>
          </cell>
          <cell r="D405" t="str">
            <v>10</v>
          </cell>
          <cell r="E405" t="str">
            <v>VR</v>
          </cell>
          <cell r="F405" t="str">
            <v>Payment Status</v>
          </cell>
          <cell r="G405" t="str">
            <v>Payment Status</v>
          </cell>
          <cell r="H405" t="str">
            <v>Payment Status</v>
          </cell>
          <cell r="I405" t="str">
            <v>Payment Status</v>
          </cell>
        </row>
        <row r="406">
          <cell r="B406" t="str">
            <v>PYTO</v>
          </cell>
          <cell r="C406" t="str">
            <v>VARCHAR</v>
          </cell>
          <cell r="D406" t="str">
            <v>10</v>
          </cell>
          <cell r="E406" t="str">
            <v>VR</v>
          </cell>
          <cell r="F406" t="str">
            <v>Payment To</v>
          </cell>
          <cell r="G406" t="str">
            <v>Payment To</v>
          </cell>
          <cell r="H406" t="str">
            <v>Payment To</v>
          </cell>
          <cell r="I406" t="str">
            <v>Payment To</v>
          </cell>
        </row>
        <row r="407">
          <cell r="B407" t="str">
            <v>PYTY</v>
          </cell>
          <cell r="C407" t="str">
            <v>VARCHAR</v>
          </cell>
          <cell r="D407" t="str">
            <v>1</v>
          </cell>
          <cell r="E407" t="str">
            <v>VR</v>
          </cell>
          <cell r="F407" t="str">
            <v>Payment Type</v>
          </cell>
          <cell r="G407" t="str">
            <v>Payment Type</v>
          </cell>
          <cell r="H407" t="str">
            <v>Payment Type</v>
          </cell>
          <cell r="I407" t="str">
            <v>Payment Type</v>
          </cell>
        </row>
        <row r="408">
          <cell r="B408" t="str">
            <v>PYTZ</v>
          </cell>
          <cell r="C408" t="str">
            <v>VARCHAR</v>
          </cell>
          <cell r="D408" t="str">
            <v>60</v>
          </cell>
          <cell r="E408" t="str">
            <v>VR</v>
          </cell>
          <cell r="F408" t="str">
            <v>Payment Type Name</v>
          </cell>
          <cell r="G408" t="str">
            <v>Payment Type Name</v>
          </cell>
          <cell r="H408" t="str">
            <v>Payment Type Name</v>
          </cell>
          <cell r="I408" t="str">
            <v>Payment Type Name</v>
          </cell>
        </row>
        <row r="409">
          <cell r="B409" t="str">
            <v>QRDN</v>
          </cell>
          <cell r="C409" t="str">
            <v>VARCHAR</v>
          </cell>
          <cell r="D409" t="str">
            <v>30</v>
          </cell>
          <cell r="E409" t="str">
            <v>VR</v>
          </cell>
          <cell r="F409" t="str">
            <v>Quotation Request No.</v>
          </cell>
          <cell r="G409" t="str">
            <v>Quotation Request No.</v>
          </cell>
          <cell r="H409" t="str">
            <v>Quotation Request No.</v>
          </cell>
          <cell r="I409" t="str">
            <v>Quotation Request No.</v>
          </cell>
        </row>
        <row r="410">
          <cell r="B410" t="str">
            <v>QRDT</v>
          </cell>
          <cell r="C410" t="str">
            <v>NUMERIC</v>
          </cell>
          <cell r="D410" t="str">
            <v>8, 0</v>
          </cell>
          <cell r="E410" t="str">
            <v>VR</v>
          </cell>
          <cell r="F410" t="str">
            <v>Quotation Request Date</v>
          </cell>
          <cell r="G410" t="str">
            <v>Quotation Request Date</v>
          </cell>
          <cell r="H410" t="str">
            <v>Quotation Request Date</v>
          </cell>
          <cell r="I410" t="str">
            <v>Quotation Request Date</v>
          </cell>
        </row>
        <row r="411">
          <cell r="B411" t="str">
            <v>QRLN</v>
          </cell>
          <cell r="C411" t="str">
            <v>NUMERIC</v>
          </cell>
          <cell r="D411" t="str">
            <v>5, 0</v>
          </cell>
          <cell r="E411" t="str">
            <v>VR</v>
          </cell>
          <cell r="F411" t="str">
            <v>Quotation Request Line</v>
          </cell>
          <cell r="G411" t="str">
            <v>Quotation Request Line</v>
          </cell>
          <cell r="H411" t="str">
            <v>Quotation Request Line</v>
          </cell>
          <cell r="I411" t="str">
            <v>Quotation Request Line</v>
          </cell>
        </row>
        <row r="412">
          <cell r="B412" t="str">
            <v>QTMN</v>
          </cell>
          <cell r="C412" t="str">
            <v>NUMERIC</v>
          </cell>
          <cell r="D412" t="str">
            <v>19, 6</v>
          </cell>
          <cell r="E412" t="str">
            <v>VR</v>
          </cell>
          <cell r="F412" t="str">
            <v>Minimum Quantity</v>
          </cell>
          <cell r="G412" t="str">
            <v>Minimum Quantity</v>
          </cell>
          <cell r="H412" t="str">
            <v>Minimum Quantity</v>
          </cell>
          <cell r="I412" t="str">
            <v>Minimum Quantity</v>
          </cell>
        </row>
        <row r="413">
          <cell r="B413" t="str">
            <v>QTMX</v>
          </cell>
          <cell r="C413" t="str">
            <v>NUMERIC</v>
          </cell>
          <cell r="D413" t="str">
            <v>19, 6</v>
          </cell>
          <cell r="E413" t="str">
            <v>VR</v>
          </cell>
          <cell r="F413" t="str">
            <v>Maximum Quantity</v>
          </cell>
          <cell r="G413" t="str">
            <v>Maximum Quantity</v>
          </cell>
          <cell r="H413" t="str">
            <v>Maximum Quantity</v>
          </cell>
          <cell r="I413" t="str">
            <v>Maximum Quantity</v>
          </cell>
        </row>
        <row r="414">
          <cell r="B414" t="str">
            <v>QURL</v>
          </cell>
          <cell r="C414" t="str">
            <v>VARCHAR</v>
          </cell>
          <cell r="D414" t="str">
            <v>1000</v>
          </cell>
          <cell r="E414" t="str">
            <v>VR</v>
          </cell>
          <cell r="F414" t="str">
            <v>Quotation URL</v>
          </cell>
          <cell r="G414" t="str">
            <v>Quotation URL</v>
          </cell>
          <cell r="H414" t="str">
            <v>Quotation URL</v>
          </cell>
          <cell r="I414" t="str">
            <v>Quotation URL</v>
          </cell>
        </row>
        <row r="415">
          <cell r="B415" t="str">
            <v>RATE</v>
          </cell>
          <cell r="C415" t="str">
            <v>NUMERIC</v>
          </cell>
          <cell r="D415" t="str">
            <v>19, 7</v>
          </cell>
          <cell r="E415" t="str">
            <v>VR</v>
          </cell>
          <cell r="F415" t="str">
            <v>Rate</v>
          </cell>
          <cell r="G415" t="str">
            <v>Rate</v>
          </cell>
          <cell r="H415" t="str">
            <v>Rate</v>
          </cell>
          <cell r="I415" t="str">
            <v>Rate</v>
          </cell>
        </row>
        <row r="416">
          <cell r="B416" t="str">
            <v>RCST</v>
          </cell>
          <cell r="C416" t="str">
            <v>NUMERIC</v>
          </cell>
          <cell r="D416" t="str">
            <v>1, 0</v>
          </cell>
          <cell r="E416" t="str">
            <v>VR</v>
          </cell>
          <cell r="F416" t="str">
            <v>Record Status</v>
          </cell>
          <cell r="G416" t="str">
            <v>Record Status</v>
          </cell>
          <cell r="H416" t="str">
            <v>Record Status</v>
          </cell>
          <cell r="I416" t="str">
            <v>Record Status</v>
          </cell>
        </row>
        <row r="417">
          <cell r="B417" t="str">
            <v>RDDN</v>
          </cell>
          <cell r="C417" t="str">
            <v>VARCHAR</v>
          </cell>
          <cell r="D417" t="str">
            <v>30</v>
          </cell>
          <cell r="E417" t="str">
            <v>VR</v>
          </cell>
          <cell r="F417" t="str">
            <v>Change Over Doc. No.</v>
          </cell>
          <cell r="G417" t="str">
            <v>Change Over Doc. No.</v>
          </cell>
          <cell r="H417" t="str">
            <v>Change Over Doc. No.</v>
          </cell>
          <cell r="I417" t="str">
            <v>Change Over Doc. No.</v>
          </cell>
        </row>
        <row r="418">
          <cell r="B418" t="str">
            <v>RDDT</v>
          </cell>
          <cell r="C418" t="str">
            <v>NUMERIC</v>
          </cell>
          <cell r="D418" t="str">
            <v>8, 0</v>
          </cell>
          <cell r="E418" t="str">
            <v>VR</v>
          </cell>
          <cell r="F418" t="str">
            <v>Change Over Date</v>
          </cell>
          <cell r="G418" t="str">
            <v>Change Over Date</v>
          </cell>
          <cell r="H418" t="str">
            <v>Change Over Date</v>
          </cell>
          <cell r="I418" t="str">
            <v>Change Over Date</v>
          </cell>
        </row>
        <row r="419">
          <cell r="B419" t="str">
            <v>RDLN</v>
          </cell>
          <cell r="C419" t="str">
            <v>NUMERIC</v>
          </cell>
          <cell r="D419" t="str">
            <v>5, 0</v>
          </cell>
          <cell r="E419" t="str">
            <v>VR</v>
          </cell>
          <cell r="F419" t="str">
            <v>Change Over Line</v>
          </cell>
          <cell r="G419" t="str">
            <v>Change Over Line</v>
          </cell>
          <cell r="H419" t="str">
            <v>Change Over Line</v>
          </cell>
          <cell r="I419" t="str">
            <v>Change Over Line</v>
          </cell>
        </row>
        <row r="420">
          <cell r="B420" t="str">
            <v>RDNO</v>
          </cell>
          <cell r="C420" t="str">
            <v>VARCHAR</v>
          </cell>
          <cell r="D420" t="str">
            <v>30</v>
          </cell>
          <cell r="E420" t="str">
            <v>VR</v>
          </cell>
          <cell r="F420" t="str">
            <v>Change Over No.</v>
          </cell>
          <cell r="G420" t="str">
            <v>Change Over No.</v>
          </cell>
          <cell r="H420" t="str">
            <v>Change Over No.</v>
          </cell>
          <cell r="I420" t="str">
            <v>Change Over No.</v>
          </cell>
        </row>
        <row r="421">
          <cell r="B421" t="str">
            <v>RDQT</v>
          </cell>
          <cell r="C421" t="str">
            <v>NUMERIC</v>
          </cell>
          <cell r="D421" t="str">
            <v>19, 6</v>
          </cell>
          <cell r="E421" t="str">
            <v>VR</v>
          </cell>
          <cell r="F421" t="str">
            <v>Change Over Quantity</v>
          </cell>
          <cell r="G421" t="str">
            <v>Change Over Quantity</v>
          </cell>
          <cell r="H421" t="str">
            <v>Change Over Quantity</v>
          </cell>
          <cell r="I421" t="str">
            <v>Change Over Quantity</v>
          </cell>
        </row>
        <row r="422">
          <cell r="B422" t="str">
            <v>RELI</v>
          </cell>
          <cell r="C422" t="str">
            <v>VARCHAR</v>
          </cell>
          <cell r="D422" t="str">
            <v>10</v>
          </cell>
          <cell r="E422" t="str">
            <v>VR</v>
          </cell>
          <cell r="F422" t="str">
            <v>Religion</v>
          </cell>
          <cell r="G422" t="str">
            <v>Religion</v>
          </cell>
          <cell r="H422" t="str">
            <v>Religion</v>
          </cell>
          <cell r="I422" t="str">
            <v>Religion</v>
          </cell>
        </row>
        <row r="423">
          <cell r="B423" t="str">
            <v>REM5</v>
          </cell>
          <cell r="C423" t="str">
            <v>VARCHAR</v>
          </cell>
          <cell r="D423" t="str">
            <v>100</v>
          </cell>
          <cell r="E423" t="str">
            <v>VR</v>
          </cell>
          <cell r="F423" t="str">
            <v>Remark 5</v>
          </cell>
          <cell r="G423" t="str">
            <v>Remark 5</v>
          </cell>
          <cell r="H423" t="str">
            <v>Remark 5</v>
          </cell>
          <cell r="I423" t="str">
            <v>Remark 5</v>
          </cell>
        </row>
        <row r="424">
          <cell r="B424" t="str">
            <v>REM2</v>
          </cell>
          <cell r="C424" t="str">
            <v>VARCHAR</v>
          </cell>
          <cell r="D424" t="str">
            <v>100</v>
          </cell>
          <cell r="E424" t="str">
            <v>VR</v>
          </cell>
          <cell r="F424" t="str">
            <v>Remark 2</v>
          </cell>
          <cell r="G424" t="str">
            <v>Remark 2</v>
          </cell>
          <cell r="H424" t="str">
            <v>Remark 2</v>
          </cell>
          <cell r="I424" t="str">
            <v>Remark 2</v>
          </cell>
        </row>
        <row r="425">
          <cell r="B425" t="str">
            <v>REM3</v>
          </cell>
          <cell r="C425" t="str">
            <v>VARCHAR</v>
          </cell>
          <cell r="D425" t="str">
            <v>100</v>
          </cell>
          <cell r="E425" t="str">
            <v>VR</v>
          </cell>
          <cell r="F425" t="str">
            <v>Remark 3</v>
          </cell>
          <cell r="G425" t="str">
            <v>Remark 3</v>
          </cell>
          <cell r="H425" t="str">
            <v>Remark 3</v>
          </cell>
          <cell r="I425" t="str">
            <v>Remark 3</v>
          </cell>
        </row>
        <row r="426">
          <cell r="B426" t="str">
            <v>REM4</v>
          </cell>
          <cell r="C426" t="str">
            <v>VARCHAR</v>
          </cell>
          <cell r="D426" t="str">
            <v>100</v>
          </cell>
          <cell r="E426" t="str">
            <v>VR</v>
          </cell>
          <cell r="F426" t="str">
            <v>Remark 4</v>
          </cell>
          <cell r="G426" t="str">
            <v>Remark 4</v>
          </cell>
          <cell r="H426" t="str">
            <v>Remark 4</v>
          </cell>
          <cell r="I426" t="str">
            <v>Remark 4</v>
          </cell>
        </row>
        <row r="427">
          <cell r="B427" t="str">
            <v>REMA</v>
          </cell>
          <cell r="C427" t="str">
            <v>VARCHAR</v>
          </cell>
          <cell r="D427" t="str">
            <v>100</v>
          </cell>
          <cell r="E427" t="str">
            <v>VR</v>
          </cell>
          <cell r="F427" t="str">
            <v>Remark</v>
          </cell>
          <cell r="G427" t="str">
            <v>Remark</v>
          </cell>
          <cell r="H427" t="str">
            <v>Remark</v>
          </cell>
          <cell r="I427" t="str">
            <v>Remark</v>
          </cell>
        </row>
        <row r="428">
          <cell r="B428" t="str">
            <v>RFDN</v>
          </cell>
          <cell r="C428" t="str">
            <v>VARCHAR</v>
          </cell>
          <cell r="D428" t="str">
            <v>30</v>
          </cell>
          <cell r="E428" t="str">
            <v>VR</v>
          </cell>
          <cell r="F428" t="str">
            <v>Reference Doc. No</v>
          </cell>
          <cell r="G428" t="str">
            <v>Reference Doc. No</v>
          </cell>
          <cell r="H428" t="str">
            <v>Reference Doc. No</v>
          </cell>
          <cell r="I428" t="str">
            <v>Reference Doc. No</v>
          </cell>
        </row>
        <row r="429">
          <cell r="B429" t="str">
            <v>RFDT</v>
          </cell>
          <cell r="C429" t="str">
            <v>NUMERIC</v>
          </cell>
          <cell r="D429" t="str">
            <v>8, 0</v>
          </cell>
          <cell r="E429" t="str">
            <v>VR</v>
          </cell>
          <cell r="F429" t="str">
            <v>Reference Date</v>
          </cell>
          <cell r="G429" t="str">
            <v>Reference Date</v>
          </cell>
          <cell r="H429" t="str">
            <v>Reference Date</v>
          </cell>
          <cell r="I429" t="str">
            <v>Reference Date</v>
          </cell>
        </row>
        <row r="430">
          <cell r="B430" t="str">
            <v>RFLN</v>
          </cell>
          <cell r="C430" t="str">
            <v>NUMERIC</v>
          </cell>
          <cell r="D430" t="str">
            <v>5, 0</v>
          </cell>
          <cell r="E430" t="str">
            <v>VR</v>
          </cell>
          <cell r="F430" t="str">
            <v>Reference Line No</v>
          </cell>
          <cell r="G430" t="str">
            <v>Reference Line No</v>
          </cell>
          <cell r="H430" t="str">
            <v>Reference Line No</v>
          </cell>
          <cell r="I430" t="str">
            <v>Reference Line No</v>
          </cell>
        </row>
        <row r="431">
          <cell r="B431" t="str">
            <v>RFNO</v>
          </cell>
          <cell r="C431" t="str">
            <v>VARCHAR</v>
          </cell>
          <cell r="D431" t="str">
            <v>30</v>
          </cell>
          <cell r="E431" t="str">
            <v>VR</v>
          </cell>
          <cell r="F431" t="str">
            <v>Reference No.</v>
          </cell>
          <cell r="G431" t="str">
            <v>Reference No.</v>
          </cell>
          <cell r="H431" t="str">
            <v>Reference No.</v>
          </cell>
          <cell r="I431" t="str">
            <v>Reference No.</v>
          </cell>
        </row>
        <row r="432">
          <cell r="B432" t="str">
            <v>RFTY</v>
          </cell>
          <cell r="C432" t="str">
            <v>VARCHAR</v>
          </cell>
          <cell r="D432" t="str">
            <v>10</v>
          </cell>
          <cell r="E432" t="str">
            <v>VR</v>
          </cell>
          <cell r="F432" t="str">
            <v>Reference Type</v>
          </cell>
          <cell r="G432" t="str">
            <v>Reference Type</v>
          </cell>
          <cell r="H432" t="str">
            <v>Reference Type</v>
          </cell>
          <cell r="I432" t="str">
            <v>Reference Type</v>
          </cell>
        </row>
        <row r="433">
          <cell r="B433" t="str">
            <v>RIGH</v>
          </cell>
          <cell r="C433" t="str">
            <v>VARCHAR</v>
          </cell>
          <cell r="D433" t="str">
            <v>1</v>
          </cell>
          <cell r="E433" t="str">
            <v>VR</v>
          </cell>
          <cell r="F433" t="str">
            <v>Access Right</v>
          </cell>
          <cell r="G433" t="str">
            <v>Access Right</v>
          </cell>
          <cell r="H433" t="str">
            <v>Access Right</v>
          </cell>
          <cell r="I433" t="str">
            <v>Access Right</v>
          </cell>
        </row>
        <row r="434">
          <cell r="B434" t="str">
            <v>RONA</v>
          </cell>
          <cell r="C434" t="str">
            <v>VARCHAR</v>
          </cell>
          <cell r="D434" t="str">
            <v>100</v>
          </cell>
          <cell r="E434" t="str">
            <v>VR</v>
          </cell>
          <cell r="F434" t="str">
            <v>Room Name</v>
          </cell>
          <cell r="G434" t="str">
            <v>Room Name</v>
          </cell>
          <cell r="H434" t="str">
            <v>Room Name</v>
          </cell>
          <cell r="I434" t="str">
            <v>Room Name</v>
          </cell>
        </row>
        <row r="435">
          <cell r="B435" t="str">
            <v>RONO</v>
          </cell>
          <cell r="C435" t="str">
            <v>VARCHAR</v>
          </cell>
          <cell r="D435" t="str">
            <v>10</v>
          </cell>
          <cell r="E435" t="str">
            <v>VR</v>
          </cell>
          <cell r="F435" t="str">
            <v>Room Code</v>
          </cell>
          <cell r="G435" t="str">
            <v>Room Code</v>
          </cell>
          <cell r="H435" t="str">
            <v>Room Code</v>
          </cell>
          <cell r="I435" t="str">
            <v>Room Code</v>
          </cell>
        </row>
        <row r="436">
          <cell r="B436" t="str">
            <v>RPQT</v>
          </cell>
          <cell r="C436" t="str">
            <v>NUMERIC</v>
          </cell>
          <cell r="D436" t="str">
            <v>19, 6</v>
          </cell>
          <cell r="E436" t="str">
            <v>VR</v>
          </cell>
          <cell r="F436" t="str">
            <v>Repair Quantity</v>
          </cell>
          <cell r="G436" t="str">
            <v>Repair Quantity</v>
          </cell>
          <cell r="H436" t="str">
            <v>Repair Quantity</v>
          </cell>
          <cell r="I436" t="str">
            <v>Repair Quantity</v>
          </cell>
        </row>
        <row r="437">
          <cell r="B437" t="str">
            <v>RQDN</v>
          </cell>
          <cell r="C437" t="str">
            <v>VARCHAR</v>
          </cell>
          <cell r="D437" t="str">
            <v>30</v>
          </cell>
          <cell r="E437" t="str">
            <v>VR</v>
          </cell>
          <cell r="F437" t="str">
            <v>Request Doc. No.</v>
          </cell>
          <cell r="G437" t="str">
            <v>Request Doc. No.</v>
          </cell>
          <cell r="H437" t="str">
            <v>Request Doc. No.</v>
          </cell>
          <cell r="I437" t="str">
            <v>Request Doc. No.</v>
          </cell>
        </row>
        <row r="438">
          <cell r="B438" t="str">
            <v>RQDT</v>
          </cell>
          <cell r="C438" t="str">
            <v>NUMERIC</v>
          </cell>
          <cell r="D438" t="str">
            <v>8, 0</v>
          </cell>
          <cell r="E438" t="str">
            <v>VR</v>
          </cell>
          <cell r="F438" t="str">
            <v>Request Date</v>
          </cell>
          <cell r="G438" t="str">
            <v>Request Date</v>
          </cell>
          <cell r="H438" t="str">
            <v>Request Date</v>
          </cell>
          <cell r="I438" t="str">
            <v>Request Date</v>
          </cell>
        </row>
        <row r="439">
          <cell r="B439" t="str">
            <v>RQLN</v>
          </cell>
          <cell r="C439" t="str">
            <v>NUMERIC</v>
          </cell>
          <cell r="D439" t="str">
            <v>5, 0</v>
          </cell>
          <cell r="E439" t="str">
            <v>VR</v>
          </cell>
          <cell r="F439" t="str">
            <v>Request Line</v>
          </cell>
          <cell r="G439" t="str">
            <v>Request Line</v>
          </cell>
          <cell r="H439" t="str">
            <v>Request Line</v>
          </cell>
          <cell r="I439" t="str">
            <v>Request Line</v>
          </cell>
        </row>
        <row r="440">
          <cell r="B440" t="str">
            <v>RQNO</v>
          </cell>
          <cell r="C440" t="str">
            <v>VARCHAR</v>
          </cell>
          <cell r="D440" t="str">
            <v>30</v>
          </cell>
          <cell r="E440" t="str">
            <v>VR</v>
          </cell>
          <cell r="F440" t="str">
            <v>Request No.</v>
          </cell>
          <cell r="G440" t="str">
            <v>Request No.</v>
          </cell>
          <cell r="H440" t="str">
            <v>Request No.</v>
          </cell>
          <cell r="I440" t="str">
            <v>Request No.</v>
          </cell>
        </row>
        <row r="441">
          <cell r="B441" t="str">
            <v>RQQT</v>
          </cell>
          <cell r="C441" t="str">
            <v>NUMERIC</v>
          </cell>
          <cell r="D441" t="str">
            <v>19, 6</v>
          </cell>
          <cell r="E441" t="str">
            <v>VR</v>
          </cell>
          <cell r="F441" t="str">
            <v>Request Quantity</v>
          </cell>
          <cell r="G441" t="str">
            <v>Request Quantity</v>
          </cell>
          <cell r="H441" t="str">
            <v>Request Quantity</v>
          </cell>
          <cell r="I441" t="str">
            <v>Request Quantity</v>
          </cell>
        </row>
        <row r="442">
          <cell r="B442" t="str">
            <v>RSDT</v>
          </cell>
          <cell r="C442" t="str">
            <v>NUMERIC</v>
          </cell>
          <cell r="D442" t="str">
            <v>8, 0</v>
          </cell>
          <cell r="E442" t="str">
            <v>VR</v>
          </cell>
          <cell r="F442" t="str">
            <v>Result Date</v>
          </cell>
          <cell r="G442" t="str">
            <v>Result Date</v>
          </cell>
          <cell r="H442" t="str">
            <v>Result Date</v>
          </cell>
          <cell r="I442" t="str">
            <v>Result Date</v>
          </cell>
        </row>
        <row r="443">
          <cell r="B443" t="str">
            <v>RSNA</v>
          </cell>
          <cell r="C443" t="str">
            <v>VARCHAR</v>
          </cell>
          <cell r="D443" t="str">
            <v>100</v>
          </cell>
          <cell r="E443" t="str">
            <v>VR</v>
          </cell>
          <cell r="F443" t="str">
            <v>Reason Name</v>
          </cell>
          <cell r="G443" t="str">
            <v>Reason Name</v>
          </cell>
          <cell r="H443" t="str">
            <v>Reason Name</v>
          </cell>
          <cell r="I443" t="str">
            <v>Reason Name</v>
          </cell>
        </row>
        <row r="444">
          <cell r="B444" t="str">
            <v>RSNO</v>
          </cell>
          <cell r="C444" t="str">
            <v>VARCHAR</v>
          </cell>
          <cell r="D444" t="str">
            <v>10</v>
          </cell>
          <cell r="E444" t="str">
            <v>VR</v>
          </cell>
          <cell r="F444" t="str">
            <v>Reason Code</v>
          </cell>
          <cell r="G444" t="str">
            <v>Reason Code</v>
          </cell>
          <cell r="H444" t="str">
            <v>Reason Code</v>
          </cell>
          <cell r="I444" t="str">
            <v>Reason Code</v>
          </cell>
        </row>
        <row r="445">
          <cell r="B445" t="str">
            <v>RSQT</v>
          </cell>
          <cell r="C445" t="str">
            <v>NUMERIC</v>
          </cell>
          <cell r="D445" t="str">
            <v>19, 6</v>
          </cell>
          <cell r="E445" t="str">
            <v>VR</v>
          </cell>
          <cell r="F445" t="str">
            <v>Result Quantity</v>
          </cell>
          <cell r="G445" t="str">
            <v>Result Quantity</v>
          </cell>
          <cell r="H445" t="str">
            <v>Result Quantity</v>
          </cell>
          <cell r="I445" t="str">
            <v>Result Quantity</v>
          </cell>
        </row>
        <row r="446">
          <cell r="B446" t="str">
            <v>RSRM</v>
          </cell>
          <cell r="C446" t="str">
            <v>VARCHAR</v>
          </cell>
          <cell r="D446" t="str">
            <v>100</v>
          </cell>
          <cell r="E446" t="str">
            <v>VR</v>
          </cell>
          <cell r="F446" t="str">
            <v>Reason Remark</v>
          </cell>
          <cell r="G446" t="str">
            <v>Reason Remark</v>
          </cell>
          <cell r="H446" t="str">
            <v>Reason Remark</v>
          </cell>
          <cell r="I446" t="str">
            <v>Reason Remark</v>
          </cell>
        </row>
        <row r="447">
          <cell r="B447" t="str">
            <v>RSTB</v>
          </cell>
          <cell r="C447" t="str">
            <v>VARCHAR</v>
          </cell>
          <cell r="D447" t="str">
            <v>10</v>
          </cell>
          <cell r="E447" t="str">
            <v>VR</v>
          </cell>
          <cell r="F447" t="str">
            <v>Reason Table</v>
          </cell>
          <cell r="G447" t="str">
            <v>Reason Table</v>
          </cell>
          <cell r="H447" t="str">
            <v>Reason Table</v>
          </cell>
          <cell r="I447" t="str">
            <v>Reason Table</v>
          </cell>
        </row>
        <row r="448">
          <cell r="B448" t="str">
            <v>RSTM</v>
          </cell>
          <cell r="C448" t="str">
            <v>NUMERIC</v>
          </cell>
          <cell r="D448" t="str">
            <v>6, 0</v>
          </cell>
          <cell r="E448" t="str">
            <v>VR</v>
          </cell>
          <cell r="F448" t="str">
            <v>Result Time</v>
          </cell>
          <cell r="G448" t="str">
            <v>Result Time</v>
          </cell>
          <cell r="H448" t="str">
            <v>Result Time</v>
          </cell>
          <cell r="I448" t="str">
            <v>Result Time</v>
          </cell>
        </row>
        <row r="449">
          <cell r="B449" t="str">
            <v>RTLN</v>
          </cell>
          <cell r="C449" t="str">
            <v>NUMERIC</v>
          </cell>
          <cell r="D449" t="str">
            <v>5, 2</v>
          </cell>
          <cell r="E449" t="str">
            <v>VR</v>
          </cell>
          <cell r="F449" t="str">
            <v>Route Line</v>
          </cell>
          <cell r="G449" t="str">
            <v>Route Line</v>
          </cell>
          <cell r="H449" t="str">
            <v>Route Line</v>
          </cell>
          <cell r="I449" t="str">
            <v>Route Line</v>
          </cell>
        </row>
        <row r="450">
          <cell r="B450" t="str">
            <v>RTNA</v>
          </cell>
          <cell r="C450" t="str">
            <v>VARCHAR</v>
          </cell>
          <cell r="D450" t="str">
            <v xml:space="preserve">100 </v>
          </cell>
          <cell r="E450" t="str">
            <v>VR</v>
          </cell>
          <cell r="F450" t="str">
            <v>Route Name</v>
          </cell>
          <cell r="G450" t="str">
            <v>Route Name</v>
          </cell>
          <cell r="H450" t="str">
            <v>Route Name</v>
          </cell>
          <cell r="I450" t="str">
            <v>Route Name</v>
          </cell>
        </row>
        <row r="451">
          <cell r="B451" t="str">
            <v>RTNO</v>
          </cell>
          <cell r="C451" t="str">
            <v>VARCHAR</v>
          </cell>
          <cell r="D451" t="str">
            <v>10</v>
          </cell>
          <cell r="E451" t="str">
            <v>VR</v>
          </cell>
          <cell r="F451" t="str">
            <v>Route No.</v>
          </cell>
          <cell r="G451" t="str">
            <v>Route No.</v>
          </cell>
          <cell r="H451" t="str">
            <v>Route No.</v>
          </cell>
          <cell r="I451" t="str">
            <v>Route No.</v>
          </cell>
        </row>
        <row r="452">
          <cell r="B452" t="str">
            <v>RTTY</v>
          </cell>
          <cell r="C452" t="str">
            <v>VARCHAR</v>
          </cell>
          <cell r="D452" t="str">
            <v>10</v>
          </cell>
          <cell r="E452" t="str">
            <v>VR</v>
          </cell>
          <cell r="F452" t="str">
            <v>Rate Type</v>
          </cell>
          <cell r="G452" t="str">
            <v>Rate Type</v>
          </cell>
          <cell r="H452" t="str">
            <v>Rate Type</v>
          </cell>
          <cell r="I452" t="str">
            <v>Rate Type</v>
          </cell>
        </row>
        <row r="453">
          <cell r="B453" t="str">
            <v>SAD1</v>
          </cell>
          <cell r="C453" t="str">
            <v>VARCHAR</v>
          </cell>
          <cell r="D453" t="str">
            <v>100</v>
          </cell>
          <cell r="E453" t="str">
            <v>VR</v>
          </cell>
          <cell r="F453" t="str">
            <v>Shipping Address 1</v>
          </cell>
          <cell r="G453" t="str">
            <v>Shipping Address 1</v>
          </cell>
          <cell r="H453" t="str">
            <v>Shipping Address 1</v>
          </cell>
          <cell r="I453" t="str">
            <v>Shipping Address 1</v>
          </cell>
        </row>
        <row r="454">
          <cell r="B454" t="str">
            <v>SAD2</v>
          </cell>
          <cell r="C454" t="str">
            <v>VARCHAR</v>
          </cell>
          <cell r="D454" t="str">
            <v>100</v>
          </cell>
          <cell r="E454" t="str">
            <v>VR</v>
          </cell>
          <cell r="F454" t="str">
            <v>Shipping Address 2</v>
          </cell>
          <cell r="G454" t="str">
            <v>Shipping Address 2</v>
          </cell>
          <cell r="H454" t="str">
            <v>Shipping Address 2</v>
          </cell>
          <cell r="I454" t="str">
            <v>Shipping Address 2</v>
          </cell>
        </row>
        <row r="455">
          <cell r="B455" t="str">
            <v>SAD3</v>
          </cell>
          <cell r="C455" t="str">
            <v>VARCHAR</v>
          </cell>
          <cell r="D455" t="str">
            <v>100</v>
          </cell>
          <cell r="E455" t="str">
            <v>VR</v>
          </cell>
          <cell r="F455" t="str">
            <v>Shipping Address 3</v>
          </cell>
          <cell r="G455" t="str">
            <v>Shipping Address 3</v>
          </cell>
          <cell r="H455" t="str">
            <v>Shipping Address 3</v>
          </cell>
          <cell r="I455" t="str">
            <v>Shipping Address 3</v>
          </cell>
        </row>
        <row r="456">
          <cell r="B456" t="str">
            <v>SAD4</v>
          </cell>
          <cell r="C456" t="str">
            <v>VARCHAR</v>
          </cell>
          <cell r="D456" t="str">
            <v>100</v>
          </cell>
          <cell r="E456" t="str">
            <v>VR</v>
          </cell>
          <cell r="F456" t="str">
            <v>Shipping Address 4</v>
          </cell>
          <cell r="G456" t="str">
            <v>Shipping Address 4</v>
          </cell>
          <cell r="H456" t="str">
            <v>Shipping Address 4</v>
          </cell>
          <cell r="I456" t="str">
            <v>Shipping Address 4</v>
          </cell>
        </row>
        <row r="457">
          <cell r="B457" t="str">
            <v>SDA1</v>
          </cell>
          <cell r="C457" t="str">
            <v>NUMERIC</v>
          </cell>
          <cell r="D457" t="str">
            <v>19, 6</v>
          </cell>
          <cell r="E457" t="str">
            <v>VR</v>
          </cell>
          <cell r="F457" t="str">
            <v>Special Discount Amount 1</v>
          </cell>
          <cell r="G457" t="str">
            <v>Special Discount Amount 1</v>
          </cell>
          <cell r="H457" t="str">
            <v>Special Discount Amount 1</v>
          </cell>
          <cell r="I457" t="str">
            <v>Special Discount Amount 1</v>
          </cell>
        </row>
        <row r="458">
          <cell r="B458" t="str">
            <v>SDA2</v>
          </cell>
          <cell r="C458" t="str">
            <v>NUMERIC</v>
          </cell>
          <cell r="D458" t="str">
            <v>19, 6</v>
          </cell>
          <cell r="E458" t="str">
            <v>VR</v>
          </cell>
          <cell r="F458" t="str">
            <v>Special Discount Amount 2</v>
          </cell>
          <cell r="G458" t="str">
            <v>Special Discount Amount 2</v>
          </cell>
          <cell r="H458" t="str">
            <v>Special Discount Amount 2</v>
          </cell>
          <cell r="I458" t="str">
            <v>Special Discount Amount 2</v>
          </cell>
        </row>
        <row r="459">
          <cell r="B459" t="str">
            <v>SDNA</v>
          </cell>
          <cell r="C459" t="str">
            <v>VARCHAR</v>
          </cell>
          <cell r="D459" t="str">
            <v xml:space="preserve">100 </v>
          </cell>
          <cell r="E459" t="str">
            <v>VR</v>
          </cell>
          <cell r="F459" t="str">
            <v>Subdefect Name</v>
          </cell>
          <cell r="G459" t="str">
            <v>Subdefect Name</v>
          </cell>
          <cell r="H459" t="str">
            <v>Subdefect Name</v>
          </cell>
          <cell r="I459" t="str">
            <v>Subdefect Name</v>
          </cell>
        </row>
        <row r="460">
          <cell r="B460" t="str">
            <v>SDNO</v>
          </cell>
          <cell r="C460" t="str">
            <v>VARCHAR</v>
          </cell>
          <cell r="D460" t="str">
            <v>10</v>
          </cell>
          <cell r="E460" t="str">
            <v>VR</v>
          </cell>
          <cell r="F460" t="str">
            <v>Subdefect</v>
          </cell>
          <cell r="G460" t="str">
            <v>Subdefect</v>
          </cell>
          <cell r="H460" t="str">
            <v>Subdefect</v>
          </cell>
          <cell r="I460" t="str">
            <v>Subdefect</v>
          </cell>
        </row>
        <row r="461">
          <cell r="B461" t="str">
            <v>SDP1</v>
          </cell>
          <cell r="C461" t="str">
            <v>NUMERIC</v>
          </cell>
          <cell r="D461" t="str">
            <v>19, 6</v>
          </cell>
          <cell r="E461" t="str">
            <v>VR</v>
          </cell>
          <cell r="F461" t="str">
            <v>Special Discount Percentage 1</v>
          </cell>
          <cell r="G461" t="str">
            <v>Special Discount Percentage 1</v>
          </cell>
          <cell r="H461" t="str">
            <v>Special Discount Percentage 1</v>
          </cell>
          <cell r="I461" t="str">
            <v>Special Discount Percentage 1</v>
          </cell>
        </row>
        <row r="462">
          <cell r="B462" t="str">
            <v>SDP2</v>
          </cell>
          <cell r="C462" t="str">
            <v>NUMERIC</v>
          </cell>
          <cell r="D462" t="str">
            <v>19, 6</v>
          </cell>
          <cell r="E462" t="str">
            <v>VR</v>
          </cell>
          <cell r="F462" t="str">
            <v>Special Discount Percentage 2</v>
          </cell>
          <cell r="G462" t="str">
            <v>Special Discount Percentage 2</v>
          </cell>
          <cell r="H462" t="str">
            <v>Special Discount Percentage 2</v>
          </cell>
          <cell r="I462" t="str">
            <v>Special Discount Percentage 2</v>
          </cell>
        </row>
        <row r="463">
          <cell r="B463" t="str">
            <v>SHIF</v>
          </cell>
          <cell r="C463" t="str">
            <v>VARCHAR</v>
          </cell>
          <cell r="D463" t="str">
            <v>1</v>
          </cell>
          <cell r="E463" t="str">
            <v>VR</v>
          </cell>
          <cell r="F463" t="str">
            <v>Shift</v>
          </cell>
          <cell r="G463" t="str">
            <v>Shift</v>
          </cell>
          <cell r="H463" t="str">
            <v>Shift</v>
          </cell>
          <cell r="I463" t="str">
            <v>Shift</v>
          </cell>
        </row>
        <row r="464">
          <cell r="B464" t="str">
            <v>COQT</v>
          </cell>
          <cell r="C464" t="str">
            <v>NUMERIC</v>
          </cell>
          <cell r="D464" t="str">
            <v>19, 6</v>
          </cell>
          <cell r="E464" t="str">
            <v>VR</v>
          </cell>
          <cell r="F464" t="str">
            <v>Customer Order Quantity</v>
          </cell>
          <cell r="G464" t="str">
            <v>Customer Order Quantity</v>
          </cell>
          <cell r="H464" t="str">
            <v>Customer Order Quantity</v>
          </cell>
          <cell r="I464" t="str">
            <v>Customer Order Quantity</v>
          </cell>
        </row>
        <row r="465">
          <cell r="B465" t="str">
            <v>SLTY</v>
          </cell>
          <cell r="C465" t="str">
            <v>VARCHAR</v>
          </cell>
          <cell r="D465" t="str">
            <v>1</v>
          </cell>
          <cell r="E465" t="str">
            <v>VR</v>
          </cell>
          <cell r="F465" t="str">
            <v>Sales Type</v>
          </cell>
          <cell r="G465" t="str">
            <v>Sales Type</v>
          </cell>
          <cell r="H465" t="str">
            <v>Sales Type</v>
          </cell>
          <cell r="I465" t="str">
            <v>Sales Type</v>
          </cell>
        </row>
        <row r="466">
          <cell r="B466" t="str">
            <v>SLUC</v>
          </cell>
          <cell r="C466" t="str">
            <v>NUMERIC</v>
          </cell>
          <cell r="D466" t="str">
            <v>19, 6</v>
          </cell>
          <cell r="E466" t="str">
            <v>VR</v>
          </cell>
          <cell r="F466" t="str">
            <v>Sales UOM Conversion</v>
          </cell>
          <cell r="G466" t="str">
            <v>Sales UOM Conversion</v>
          </cell>
          <cell r="H466" t="str">
            <v>Sales UOM Conversion</v>
          </cell>
          <cell r="I466" t="str">
            <v>Sales UOM Conversion</v>
          </cell>
        </row>
        <row r="467">
          <cell r="B467" t="str">
            <v>SLUM</v>
          </cell>
          <cell r="C467" t="str">
            <v>VARCHAR</v>
          </cell>
          <cell r="D467" t="str">
            <v>10</v>
          </cell>
          <cell r="E467" t="str">
            <v>VR</v>
          </cell>
          <cell r="F467" t="str">
            <v>Material Sales Unit</v>
          </cell>
          <cell r="G467" t="str">
            <v>Material Sales Unit</v>
          </cell>
          <cell r="H467" t="str">
            <v>Material Sales Unit</v>
          </cell>
          <cell r="I467" t="str">
            <v>Material Sales Unit</v>
          </cell>
        </row>
        <row r="468">
          <cell r="B468" t="str">
            <v>SLUM</v>
          </cell>
          <cell r="C468" t="str">
            <v>VARCHAR</v>
          </cell>
          <cell r="D468" t="str">
            <v>10</v>
          </cell>
          <cell r="E468" t="str">
            <v>VR</v>
          </cell>
          <cell r="F468" t="str">
            <v>Sales UOM</v>
          </cell>
          <cell r="G468" t="str">
            <v>Sales UOM</v>
          </cell>
          <cell r="H468" t="str">
            <v>Sales UOM</v>
          </cell>
          <cell r="I468" t="str">
            <v>Sales UOM</v>
          </cell>
        </row>
        <row r="469">
          <cell r="B469" t="str">
            <v>SLVT</v>
          </cell>
          <cell r="C469" t="str">
            <v>NUMERIC</v>
          </cell>
          <cell r="D469" t="str">
            <v>19, 6</v>
          </cell>
          <cell r="E469" t="str">
            <v>VR</v>
          </cell>
          <cell r="F469" t="str">
            <v>Sales VAT</v>
          </cell>
          <cell r="G469" t="str">
            <v>Sales VAT</v>
          </cell>
          <cell r="H469" t="str">
            <v>Sales VAT</v>
          </cell>
          <cell r="I469" t="str">
            <v>Sales VAT</v>
          </cell>
        </row>
        <row r="470">
          <cell r="B470" t="str">
            <v>CNQT</v>
          </cell>
          <cell r="C470" t="str">
            <v>NUMERIC</v>
          </cell>
          <cell r="D470" t="str">
            <v>19, 6</v>
          </cell>
          <cell r="E470" t="str">
            <v>VR</v>
          </cell>
          <cell r="F470" t="str">
            <v>Customer Return Quantity</v>
          </cell>
          <cell r="G470" t="str">
            <v>Customer Return Quantity</v>
          </cell>
          <cell r="H470" t="str">
            <v>Customer Return Quantity</v>
          </cell>
          <cell r="I470" t="str">
            <v>Customer Return Quantity</v>
          </cell>
        </row>
        <row r="471">
          <cell r="B471" t="str">
            <v>COPR</v>
          </cell>
          <cell r="C471" t="str">
            <v>NUMERIC</v>
          </cell>
          <cell r="D471" t="str">
            <v>19, 6</v>
          </cell>
          <cell r="E471" t="str">
            <v>VR</v>
          </cell>
          <cell r="F471" t="str">
            <v>Customer Order Price</v>
          </cell>
          <cell r="G471" t="str">
            <v>Customer Order Price</v>
          </cell>
          <cell r="H471" t="str">
            <v>Customer Order Price</v>
          </cell>
          <cell r="I471" t="str">
            <v>Customer Order Price</v>
          </cell>
        </row>
        <row r="472">
          <cell r="B472" t="str">
            <v>CSPR</v>
          </cell>
          <cell r="C472" t="str">
            <v>NUMERIC</v>
          </cell>
          <cell r="D472" t="str">
            <v>19, 6</v>
          </cell>
          <cell r="E472" t="str">
            <v>VR</v>
          </cell>
          <cell r="F472" t="str">
            <v>Customer System Price</v>
          </cell>
          <cell r="G472" t="str">
            <v>Customer System Price</v>
          </cell>
          <cell r="H472" t="str">
            <v>Customer System Price</v>
          </cell>
          <cell r="I472" t="str">
            <v>Customer System Price</v>
          </cell>
        </row>
        <row r="473">
          <cell r="B473" t="str">
            <v>CODN</v>
          </cell>
          <cell r="C473" t="str">
            <v>VARCHAR</v>
          </cell>
          <cell r="D473" t="str">
            <v>30</v>
          </cell>
          <cell r="E473" t="str">
            <v>VR</v>
          </cell>
          <cell r="F473" t="str">
            <v>Customer Order Doc. No.</v>
          </cell>
          <cell r="G473" t="str">
            <v>Customer Order Doc. No.</v>
          </cell>
          <cell r="H473" t="str">
            <v>Customer Order Doc. No.</v>
          </cell>
          <cell r="I473" t="str">
            <v>Customer Order Doc. No.</v>
          </cell>
        </row>
        <row r="474">
          <cell r="B474" t="str">
            <v>CODT</v>
          </cell>
          <cell r="C474" t="str">
            <v>NUMERIC</v>
          </cell>
          <cell r="D474" t="str">
            <v>8, 0</v>
          </cell>
          <cell r="E474" t="str">
            <v>VR</v>
          </cell>
          <cell r="F474" t="str">
            <v>Customer Order Date</v>
          </cell>
          <cell r="G474" t="str">
            <v>Customer Order Date</v>
          </cell>
          <cell r="H474" t="str">
            <v>Customer Order Date</v>
          </cell>
          <cell r="I474" t="str">
            <v>Customer Order Date</v>
          </cell>
        </row>
        <row r="475">
          <cell r="B475" t="str">
            <v>COLN</v>
          </cell>
          <cell r="C475" t="str">
            <v>NUMERIC</v>
          </cell>
          <cell r="D475" t="str">
            <v>5, 0</v>
          </cell>
          <cell r="E475" t="str">
            <v>VR</v>
          </cell>
          <cell r="F475" t="str">
            <v>Customer Order Line</v>
          </cell>
          <cell r="G475" t="str">
            <v>Customer Order Line</v>
          </cell>
          <cell r="H475" t="str">
            <v>Customer Order Line</v>
          </cell>
          <cell r="I475" t="str">
            <v>Customer Order Line</v>
          </cell>
        </row>
        <row r="476">
          <cell r="B476" t="str">
            <v>SODN</v>
          </cell>
          <cell r="C476" t="str">
            <v>VARCHAR</v>
          </cell>
          <cell r="D476" t="str">
            <v>30</v>
          </cell>
          <cell r="E476" t="str">
            <v>VR</v>
          </cell>
          <cell r="F476" t="str">
            <v>Order Production No.</v>
          </cell>
          <cell r="G476" t="str">
            <v>Order Production No.</v>
          </cell>
          <cell r="H476" t="str">
            <v>Order Production No.</v>
          </cell>
          <cell r="I476" t="str">
            <v>Order Production No.</v>
          </cell>
        </row>
        <row r="477">
          <cell r="B477" t="str">
            <v>SODT</v>
          </cell>
          <cell r="C477" t="str">
            <v>NUMERIC</v>
          </cell>
          <cell r="D477" t="str">
            <v>8, 0</v>
          </cell>
          <cell r="E477" t="str">
            <v>VR</v>
          </cell>
          <cell r="F477" t="str">
            <v>Order Production Date</v>
          </cell>
          <cell r="G477" t="str">
            <v>Order Production Date</v>
          </cell>
          <cell r="H477" t="str">
            <v>Order Production Date</v>
          </cell>
          <cell r="I477" t="str">
            <v>Order Production Date</v>
          </cell>
        </row>
        <row r="478">
          <cell r="B478" t="str">
            <v>SOLN</v>
          </cell>
          <cell r="C478" t="str">
            <v>NUMERIC</v>
          </cell>
          <cell r="D478" t="str">
            <v>5, 0</v>
          </cell>
          <cell r="E478" t="str">
            <v>VR</v>
          </cell>
          <cell r="F478" t="str">
            <v>Order Production Line</v>
          </cell>
          <cell r="G478" t="str">
            <v>Order Production Line</v>
          </cell>
          <cell r="H478" t="str">
            <v>Order Production Line</v>
          </cell>
          <cell r="I478" t="str">
            <v>Order Production Line</v>
          </cell>
        </row>
        <row r="479">
          <cell r="B479" t="str">
            <v>SONO</v>
          </cell>
          <cell r="C479" t="str">
            <v>NUMERIC</v>
          </cell>
          <cell r="D479" t="str">
            <v>6, 0</v>
          </cell>
          <cell r="E479" t="str">
            <v>VR</v>
          </cell>
          <cell r="F479" t="str">
            <v>Shop Order No.</v>
          </cell>
          <cell r="G479" t="str">
            <v>Shop Order No.</v>
          </cell>
          <cell r="H479" t="str">
            <v>Shop Order No.</v>
          </cell>
          <cell r="I479" t="str">
            <v>Shop Order No.</v>
          </cell>
        </row>
        <row r="480">
          <cell r="B480" t="str">
            <v>SPDN</v>
          </cell>
          <cell r="C480" t="str">
            <v>VARCHAR</v>
          </cell>
          <cell r="D480" t="str">
            <v>30</v>
          </cell>
          <cell r="E480" t="str">
            <v>VR</v>
          </cell>
          <cell r="F480" t="str">
            <v>Sales Price Doc No.</v>
          </cell>
          <cell r="G480" t="str">
            <v>Sales Price Doc No.</v>
          </cell>
          <cell r="H480" t="str">
            <v>Sales Price Doc No.</v>
          </cell>
          <cell r="I480" t="str">
            <v>Sales Price Doc No.</v>
          </cell>
        </row>
        <row r="481">
          <cell r="B481" t="str">
            <v>SPDT</v>
          </cell>
          <cell r="C481" t="str">
            <v>NUMERIC</v>
          </cell>
          <cell r="D481" t="str">
            <v>8, 0</v>
          </cell>
          <cell r="E481" t="str">
            <v>VR</v>
          </cell>
          <cell r="F481" t="str">
            <v>Sales Price Date</v>
          </cell>
          <cell r="G481" t="str">
            <v>Sales Price Date</v>
          </cell>
          <cell r="H481" t="str">
            <v>Sales Price Date</v>
          </cell>
          <cell r="I481" t="str">
            <v>Sales Price Date</v>
          </cell>
        </row>
        <row r="482">
          <cell r="B482" t="str">
            <v>SPLN</v>
          </cell>
          <cell r="C482" t="str">
            <v>NUMERIC</v>
          </cell>
          <cell r="D482" t="str">
            <v>5, 0</v>
          </cell>
          <cell r="E482" t="str">
            <v>VR</v>
          </cell>
          <cell r="F482" t="str">
            <v>Sales Price Line</v>
          </cell>
          <cell r="G482" t="str">
            <v>Sales Price Line</v>
          </cell>
          <cell r="H482" t="str">
            <v>Sales Price Line</v>
          </cell>
          <cell r="I482" t="str">
            <v>Sales Price Line</v>
          </cell>
        </row>
        <row r="483">
          <cell r="B483" t="str">
            <v>SPNO</v>
          </cell>
          <cell r="C483" t="str">
            <v>VARCHAR</v>
          </cell>
          <cell r="D483" t="str">
            <v>30</v>
          </cell>
          <cell r="E483" t="str">
            <v>VR</v>
          </cell>
          <cell r="F483" t="str">
            <v>SP3 No.</v>
          </cell>
          <cell r="G483" t="str">
            <v>SP3 No.</v>
          </cell>
          <cell r="H483" t="str">
            <v>SP3 No.</v>
          </cell>
          <cell r="I483" t="str">
            <v>SP3 No.</v>
          </cell>
        </row>
        <row r="484">
          <cell r="B484" t="str">
            <v>SPQT</v>
          </cell>
          <cell r="C484" t="str">
            <v>NUMERIC</v>
          </cell>
          <cell r="D484" t="str">
            <v>19, 6</v>
          </cell>
          <cell r="E484" t="str">
            <v>VR</v>
          </cell>
          <cell r="F484" t="str">
            <v>SP3 Quantity</v>
          </cell>
          <cell r="G484" t="str">
            <v>SP3 Quantity</v>
          </cell>
          <cell r="H484" t="str">
            <v>SP3 Quantity</v>
          </cell>
          <cell r="I484" t="str">
            <v>SP3 Quantity</v>
          </cell>
        </row>
        <row r="485">
          <cell r="B485" t="str">
            <v>SRNO</v>
          </cell>
          <cell r="C485" t="str">
            <v>VARCHAR</v>
          </cell>
          <cell r="D485" t="str">
            <v>10</v>
          </cell>
          <cell r="E485" t="str">
            <v>VR</v>
          </cell>
          <cell r="F485" t="str">
            <v>Stock Req Serial No</v>
          </cell>
          <cell r="G485" t="str">
            <v>Stock Req Serial No</v>
          </cell>
          <cell r="H485" t="str">
            <v>Stock Req Serial No</v>
          </cell>
          <cell r="I485" t="str">
            <v>Stock Req Serial No</v>
          </cell>
        </row>
        <row r="486">
          <cell r="B486" t="str">
            <v>STDT</v>
          </cell>
          <cell r="C486" t="str">
            <v>NUMERIC</v>
          </cell>
          <cell r="D486" t="str">
            <v>8, 0</v>
          </cell>
          <cell r="E486" t="str">
            <v>VR</v>
          </cell>
          <cell r="F486" t="str">
            <v>Start Date</v>
          </cell>
          <cell r="G486" t="str">
            <v>Start Date</v>
          </cell>
          <cell r="H486" t="str">
            <v>Start Date</v>
          </cell>
          <cell r="I486" t="str">
            <v>Start Date</v>
          </cell>
        </row>
        <row r="487">
          <cell r="B487" t="str">
            <v>TAD1</v>
          </cell>
          <cell r="C487" t="str">
            <v>VARCHAR</v>
          </cell>
          <cell r="D487" t="str">
            <v>100</v>
          </cell>
          <cell r="E487" t="str">
            <v>VR</v>
          </cell>
          <cell r="F487" t="str">
            <v>Tax Address 1</v>
          </cell>
          <cell r="G487" t="str">
            <v>Tax Address 1</v>
          </cell>
          <cell r="H487" t="str">
            <v>Tax Address 1</v>
          </cell>
          <cell r="I487" t="str">
            <v>Tax Address 1</v>
          </cell>
        </row>
        <row r="488">
          <cell r="B488" t="str">
            <v>TAD2</v>
          </cell>
          <cell r="C488" t="str">
            <v>VARCHAR</v>
          </cell>
          <cell r="D488" t="str">
            <v>100</v>
          </cell>
          <cell r="E488" t="str">
            <v>VR</v>
          </cell>
          <cell r="F488" t="str">
            <v>Tax Address 2</v>
          </cell>
          <cell r="G488" t="str">
            <v>Tax Address 2</v>
          </cell>
          <cell r="H488" t="str">
            <v>Tax Address 2</v>
          </cell>
          <cell r="I488" t="str">
            <v>Tax Address 2</v>
          </cell>
        </row>
        <row r="489">
          <cell r="B489" t="str">
            <v>TBN1</v>
          </cell>
          <cell r="C489" t="str">
            <v>VARCHAR</v>
          </cell>
          <cell r="D489" t="str">
            <v>20</v>
          </cell>
          <cell r="E489" t="str">
            <v>VR</v>
          </cell>
          <cell r="F489" t="str">
            <v>Category Table Code 1</v>
          </cell>
          <cell r="G489" t="str">
            <v>Category Table Code 1</v>
          </cell>
          <cell r="H489" t="str">
            <v>Category Table Code 1</v>
          </cell>
          <cell r="I489" t="str">
            <v>Category Table Code 1</v>
          </cell>
        </row>
        <row r="490">
          <cell r="B490" t="str">
            <v>TBN2</v>
          </cell>
          <cell r="C490" t="str">
            <v>VARCHAR</v>
          </cell>
          <cell r="D490" t="str">
            <v>20</v>
          </cell>
          <cell r="E490" t="str">
            <v>VR</v>
          </cell>
          <cell r="F490" t="str">
            <v>Category Table Code 2</v>
          </cell>
          <cell r="G490" t="str">
            <v>Category Table Code 2</v>
          </cell>
          <cell r="H490" t="str">
            <v>Category Table Code 2</v>
          </cell>
          <cell r="I490" t="str">
            <v>Category Table Code 2</v>
          </cell>
        </row>
        <row r="491">
          <cell r="B491" t="str">
            <v>TBNA</v>
          </cell>
          <cell r="C491" t="str">
            <v>VARCHAR</v>
          </cell>
          <cell r="D491" t="str">
            <v>100</v>
          </cell>
          <cell r="E491" t="str">
            <v>VR</v>
          </cell>
          <cell r="F491" t="str">
            <v>Table Name</v>
          </cell>
          <cell r="G491" t="str">
            <v>Table Name</v>
          </cell>
          <cell r="H491" t="str">
            <v>Table Name</v>
          </cell>
          <cell r="I491" t="str">
            <v>Table Name</v>
          </cell>
        </row>
        <row r="492">
          <cell r="B492" t="str">
            <v>TBNO</v>
          </cell>
          <cell r="C492" t="str">
            <v>VARCHAR</v>
          </cell>
          <cell r="D492" t="str">
            <v>20</v>
          </cell>
          <cell r="E492" t="str">
            <v>VR</v>
          </cell>
          <cell r="F492" t="str">
            <v>Table Code</v>
          </cell>
          <cell r="G492" t="str">
            <v>Table Code</v>
          </cell>
          <cell r="H492" t="str">
            <v>Table Code</v>
          </cell>
          <cell r="I492" t="str">
            <v>Table Code</v>
          </cell>
        </row>
        <row r="493">
          <cell r="B493" t="str">
            <v>TBTY</v>
          </cell>
          <cell r="C493" t="str">
            <v>VARCHAR</v>
          </cell>
          <cell r="D493" t="str">
            <v>10</v>
          </cell>
          <cell r="E493" t="str">
            <v>VR</v>
          </cell>
          <cell r="F493" t="str">
            <v>Table Type</v>
          </cell>
          <cell r="G493" t="str">
            <v>Table Type</v>
          </cell>
          <cell r="H493" t="str">
            <v>Table Type</v>
          </cell>
          <cell r="I493" t="str">
            <v>Table Type</v>
          </cell>
        </row>
        <row r="494">
          <cell r="B494" t="str">
            <v>TCDT</v>
          </cell>
          <cell r="C494" t="str">
            <v>NUMERIC</v>
          </cell>
          <cell r="D494" t="str">
            <v>8, 0</v>
          </cell>
          <cell r="E494" t="str">
            <v>VR</v>
          </cell>
          <cell r="F494" t="str">
            <v>Ticket Date</v>
          </cell>
          <cell r="G494" t="str">
            <v>Ticket Date</v>
          </cell>
          <cell r="H494" t="str">
            <v>Ticket Date</v>
          </cell>
          <cell r="I494" t="str">
            <v>Ticket Date</v>
          </cell>
        </row>
        <row r="495">
          <cell r="B495" t="str">
            <v>TCLN</v>
          </cell>
          <cell r="C495" t="str">
            <v>NUMERIC</v>
          </cell>
          <cell r="D495" t="str">
            <v>5, 2</v>
          </cell>
          <cell r="E495" t="str">
            <v>VR</v>
          </cell>
          <cell r="F495" t="str">
            <v>Ticket Line</v>
          </cell>
          <cell r="G495" t="str">
            <v>Ticket Line</v>
          </cell>
          <cell r="H495" t="str">
            <v>Ticket Line</v>
          </cell>
          <cell r="I495" t="str">
            <v>Ticket Line</v>
          </cell>
        </row>
        <row r="496">
          <cell r="B496" t="str">
            <v>TCNO</v>
          </cell>
          <cell r="C496" t="str">
            <v>VARCHAR</v>
          </cell>
          <cell r="D496" t="str">
            <v>20</v>
          </cell>
          <cell r="E496" t="str">
            <v>VR</v>
          </cell>
          <cell r="F496" t="str">
            <v>Ticket No.</v>
          </cell>
          <cell r="G496" t="str">
            <v>Ticket No.</v>
          </cell>
          <cell r="H496" t="str">
            <v>Ticket No.</v>
          </cell>
          <cell r="I496" t="str">
            <v>Ticket No.</v>
          </cell>
        </row>
        <row r="497">
          <cell r="B497" t="str">
            <v>TDDY</v>
          </cell>
          <cell r="C497" t="str">
            <v>NUMERIC</v>
          </cell>
          <cell r="D497" t="str">
            <v>8, 0</v>
          </cell>
          <cell r="E497" t="str">
            <v>VR</v>
          </cell>
          <cell r="F497" t="str">
            <v>Terms of Delivery Days</v>
          </cell>
          <cell r="G497" t="str">
            <v>Terms of Delivery Days</v>
          </cell>
          <cell r="H497" t="str">
            <v>Terms of Delivery Days</v>
          </cell>
          <cell r="I497" t="str">
            <v>Terms of Delivery Days</v>
          </cell>
        </row>
        <row r="498">
          <cell r="B498" t="str">
            <v>TDNA</v>
          </cell>
          <cell r="C498" t="str">
            <v>VARCHAR</v>
          </cell>
          <cell r="D498" t="str">
            <v>100</v>
          </cell>
          <cell r="E498" t="str">
            <v>VR</v>
          </cell>
          <cell r="F498" t="str">
            <v>Terms of Delivery Name</v>
          </cell>
          <cell r="G498" t="str">
            <v>Terms of Delivery Name</v>
          </cell>
          <cell r="H498" t="str">
            <v>Terms of Delivery Name</v>
          </cell>
          <cell r="I498" t="str">
            <v>Terms of Delivery Name</v>
          </cell>
        </row>
        <row r="499">
          <cell r="B499" t="str">
            <v>TDNO</v>
          </cell>
          <cell r="C499" t="str">
            <v>VARCHAR</v>
          </cell>
          <cell r="D499" t="str">
            <v>10</v>
          </cell>
          <cell r="E499" t="str">
            <v>VR</v>
          </cell>
          <cell r="F499" t="str">
            <v>Terms of Delivery No</v>
          </cell>
          <cell r="G499" t="str">
            <v>Terms of Delivery No</v>
          </cell>
          <cell r="H499" t="str">
            <v>Terms of Delivery No</v>
          </cell>
          <cell r="I499" t="str">
            <v>Terms of Delivery No</v>
          </cell>
        </row>
        <row r="500">
          <cell r="B500" t="str">
            <v>TFDN</v>
          </cell>
          <cell r="C500" t="str">
            <v>VARCHAR</v>
          </cell>
          <cell r="D500" t="str">
            <v>30</v>
          </cell>
          <cell r="E500" t="str">
            <v>VR</v>
          </cell>
          <cell r="F500" t="str">
            <v>Transfer Doc. No.</v>
          </cell>
          <cell r="G500" t="str">
            <v>Transfer Doc. No.</v>
          </cell>
          <cell r="H500" t="str">
            <v>Transfer Doc. No.</v>
          </cell>
          <cell r="I500" t="str">
            <v>Transfer Doc. No.</v>
          </cell>
        </row>
        <row r="501">
          <cell r="B501" t="str">
            <v>TFDT</v>
          </cell>
          <cell r="C501" t="str">
            <v>NUMERIC</v>
          </cell>
          <cell r="D501" t="str">
            <v>8, 0</v>
          </cell>
          <cell r="E501" t="str">
            <v>VR</v>
          </cell>
          <cell r="F501" t="str">
            <v>Transfer Date</v>
          </cell>
          <cell r="G501" t="str">
            <v>Transfer Date</v>
          </cell>
          <cell r="H501" t="str">
            <v>Transfer Date</v>
          </cell>
          <cell r="I501" t="str">
            <v>Transfer Date</v>
          </cell>
        </row>
        <row r="502">
          <cell r="B502" t="str">
            <v>TFLN</v>
          </cell>
          <cell r="C502" t="str">
            <v>NUMERIC</v>
          </cell>
          <cell r="D502" t="str">
            <v>5, 0</v>
          </cell>
          <cell r="E502" t="str">
            <v>VR</v>
          </cell>
          <cell r="F502" t="str">
            <v>Transfer Line</v>
          </cell>
          <cell r="G502" t="str">
            <v>Transfer Line</v>
          </cell>
          <cell r="H502" t="str">
            <v>Transfer Line</v>
          </cell>
          <cell r="I502" t="str">
            <v>Transfer Line</v>
          </cell>
        </row>
        <row r="503">
          <cell r="B503" t="str">
            <v>TIDN</v>
          </cell>
          <cell r="C503" t="str">
            <v>VARCHAR</v>
          </cell>
          <cell r="D503" t="str">
            <v>30</v>
          </cell>
          <cell r="E503" t="str">
            <v>VR</v>
          </cell>
          <cell r="F503" t="str">
            <v>Transfer In Doc. No.</v>
          </cell>
          <cell r="G503" t="str">
            <v>Transfer In Doc. No.</v>
          </cell>
          <cell r="H503" t="str">
            <v>Transfer In Doc. No.</v>
          </cell>
          <cell r="I503" t="str">
            <v>Transfer In Doc. No.</v>
          </cell>
        </row>
        <row r="504">
          <cell r="B504" t="str">
            <v>TIDT</v>
          </cell>
          <cell r="C504" t="str">
            <v>NUMERIC</v>
          </cell>
          <cell r="D504" t="str">
            <v>8, 0</v>
          </cell>
          <cell r="E504" t="str">
            <v>VR</v>
          </cell>
          <cell r="F504" t="str">
            <v>Transfer In Date</v>
          </cell>
          <cell r="G504" t="str">
            <v>Transfer In Date</v>
          </cell>
          <cell r="H504" t="str">
            <v>Transfer In Date</v>
          </cell>
          <cell r="I504" t="str">
            <v>Transfer In Date</v>
          </cell>
        </row>
        <row r="505">
          <cell r="B505" t="str">
            <v>TILN</v>
          </cell>
          <cell r="C505" t="str">
            <v>NUMERIC</v>
          </cell>
          <cell r="D505" t="str">
            <v>5, 0</v>
          </cell>
          <cell r="E505" t="str">
            <v>VR</v>
          </cell>
          <cell r="F505" t="str">
            <v>Transfer In Line</v>
          </cell>
          <cell r="G505" t="str">
            <v>Transfer In Line</v>
          </cell>
          <cell r="H505" t="str">
            <v>Transfer In Line</v>
          </cell>
          <cell r="I505" t="str">
            <v>Transfer In Line</v>
          </cell>
        </row>
        <row r="506">
          <cell r="B506" t="str">
            <v>TODN</v>
          </cell>
          <cell r="C506" t="str">
            <v>VARCHAR</v>
          </cell>
          <cell r="D506" t="str">
            <v>30</v>
          </cell>
          <cell r="E506" t="str">
            <v>VR</v>
          </cell>
          <cell r="F506" t="str">
            <v>Transfer Out Doc. No.</v>
          </cell>
          <cell r="G506" t="str">
            <v>Transfer Out Doc. No.</v>
          </cell>
          <cell r="H506" t="str">
            <v>Transfer Out Doc. No.</v>
          </cell>
          <cell r="I506" t="str">
            <v>Transfer Out Doc. No.</v>
          </cell>
        </row>
        <row r="507">
          <cell r="B507" t="str">
            <v>TODT</v>
          </cell>
          <cell r="C507" t="str">
            <v>NUMERIC</v>
          </cell>
          <cell r="D507" t="str">
            <v>8, 0</v>
          </cell>
          <cell r="E507" t="str">
            <v>VR</v>
          </cell>
          <cell r="F507" t="str">
            <v>Transfer Out Date</v>
          </cell>
          <cell r="G507" t="str">
            <v>Transfer Out Date</v>
          </cell>
          <cell r="H507" t="str">
            <v>Transfer Out Date</v>
          </cell>
          <cell r="I507" t="str">
            <v>Transfer Out Date</v>
          </cell>
        </row>
        <row r="508">
          <cell r="B508" t="str">
            <v>TOLN</v>
          </cell>
          <cell r="C508" t="str">
            <v>NUMERIC</v>
          </cell>
          <cell r="D508" t="str">
            <v>5, 0</v>
          </cell>
          <cell r="E508" t="str">
            <v>VR</v>
          </cell>
          <cell r="F508" t="str">
            <v>Transfer Out Line</v>
          </cell>
          <cell r="G508" t="str">
            <v>Transfer Out Line</v>
          </cell>
          <cell r="H508" t="str">
            <v>Transfer Out Line</v>
          </cell>
          <cell r="I508" t="str">
            <v>Transfer Out Line</v>
          </cell>
        </row>
        <row r="509">
          <cell r="B509" t="str">
            <v>TFNO</v>
          </cell>
          <cell r="C509" t="str">
            <v>VARCHAR</v>
          </cell>
          <cell r="D509" t="str">
            <v>30</v>
          </cell>
          <cell r="E509" t="str">
            <v>VR</v>
          </cell>
          <cell r="F509" t="str">
            <v>Transfer No.</v>
          </cell>
          <cell r="G509" t="str">
            <v>Transfer No.</v>
          </cell>
          <cell r="H509" t="str">
            <v>Transfer No.</v>
          </cell>
          <cell r="I509" t="str">
            <v>Transfer No.</v>
          </cell>
        </row>
        <row r="510">
          <cell r="B510" t="str">
            <v>TFPR</v>
          </cell>
          <cell r="C510" t="str">
            <v>NUMERIC</v>
          </cell>
          <cell r="D510" t="str">
            <v>19, 6</v>
          </cell>
          <cell r="E510" t="str">
            <v>VR</v>
          </cell>
          <cell r="F510" t="str">
            <v>Transfer Price</v>
          </cell>
          <cell r="G510" t="str">
            <v>Transfer Price</v>
          </cell>
          <cell r="H510" t="str">
            <v>Transfer Price</v>
          </cell>
          <cell r="I510" t="str">
            <v>Transfer Price</v>
          </cell>
        </row>
        <row r="511">
          <cell r="B511" t="str">
            <v>TFQT</v>
          </cell>
          <cell r="C511" t="str">
            <v>NUMERIC</v>
          </cell>
          <cell r="D511" t="str">
            <v>19, 6</v>
          </cell>
          <cell r="E511" t="str">
            <v>VR</v>
          </cell>
          <cell r="F511" t="str">
            <v>Transfer Quantity</v>
          </cell>
          <cell r="G511" t="str">
            <v>Transfer Quantity</v>
          </cell>
          <cell r="H511" t="str">
            <v>Transfer Quantity</v>
          </cell>
          <cell r="I511" t="str">
            <v>Transfer Quantity</v>
          </cell>
        </row>
        <row r="512">
          <cell r="B512" t="str">
            <v>TIQT</v>
          </cell>
          <cell r="C512" t="str">
            <v>NUMERIC</v>
          </cell>
          <cell r="D512" t="str">
            <v>19, 6</v>
          </cell>
          <cell r="E512" t="str">
            <v>VR</v>
          </cell>
          <cell r="F512" t="str">
            <v>Transfer In Quantity</v>
          </cell>
          <cell r="G512" t="str">
            <v>Transfer In Quantity</v>
          </cell>
          <cell r="H512" t="str">
            <v>Transfer In Quantity</v>
          </cell>
          <cell r="I512" t="str">
            <v>Transfer In Quantity</v>
          </cell>
        </row>
        <row r="513">
          <cell r="B513" t="str">
            <v>INFL</v>
          </cell>
          <cell r="C513" t="str">
            <v>NUMERIC</v>
          </cell>
          <cell r="D513" t="str">
            <v>1,0</v>
          </cell>
          <cell r="E513" t="str">
            <v>VR</v>
          </cell>
          <cell r="F513" t="str">
            <v>Intransit Flag</v>
          </cell>
          <cell r="G513" t="str">
            <v>Intransit Flag</v>
          </cell>
          <cell r="H513" t="str">
            <v>Intransit Flag</v>
          </cell>
          <cell r="I513" t="str">
            <v>Intransit Flag</v>
          </cell>
        </row>
        <row r="514">
          <cell r="B514" t="str">
            <v>INQT</v>
          </cell>
          <cell r="C514" t="str">
            <v>NUMERIC</v>
          </cell>
          <cell r="D514" t="str">
            <v>19, 6</v>
          </cell>
          <cell r="E514" t="str">
            <v>VR</v>
          </cell>
          <cell r="F514" t="str">
            <v>Intransit Quantity</v>
          </cell>
          <cell r="G514" t="str">
            <v>Intransit Quantity</v>
          </cell>
          <cell r="H514" t="str">
            <v>Intransit Quantity</v>
          </cell>
          <cell r="I514" t="str">
            <v>Intransit Quantity</v>
          </cell>
        </row>
        <row r="515">
          <cell r="B515" t="str">
            <v>TMFR</v>
          </cell>
          <cell r="C515" t="str">
            <v>NUMERIC</v>
          </cell>
          <cell r="D515" t="str">
            <v>6, 0</v>
          </cell>
          <cell r="E515" t="str">
            <v>VR</v>
          </cell>
          <cell r="F515" t="str">
            <v>From Time</v>
          </cell>
          <cell r="G515" t="str">
            <v>From Time</v>
          </cell>
          <cell r="H515" t="str">
            <v>From Time</v>
          </cell>
          <cell r="I515" t="str">
            <v>From Time</v>
          </cell>
        </row>
        <row r="516">
          <cell r="B516" t="str">
            <v>TMTO</v>
          </cell>
          <cell r="C516" t="str">
            <v>NUMERIC</v>
          </cell>
          <cell r="D516" t="str">
            <v>6, 0</v>
          </cell>
          <cell r="E516" t="str">
            <v>VR</v>
          </cell>
          <cell r="F516" t="str">
            <v>To Time</v>
          </cell>
          <cell r="G516" t="str">
            <v>To Time</v>
          </cell>
          <cell r="H516" t="str">
            <v>To Time</v>
          </cell>
          <cell r="I516" t="str">
            <v>To Time</v>
          </cell>
        </row>
        <row r="517">
          <cell r="B517" t="str">
            <v>STTM</v>
          </cell>
          <cell r="C517" t="str">
            <v>NUMERIC</v>
          </cell>
          <cell r="D517" t="str">
            <v>6, 0</v>
          </cell>
          <cell r="E517" t="str">
            <v>VR</v>
          </cell>
          <cell r="F517" t="str">
            <v>Start Time</v>
          </cell>
          <cell r="G517" t="str">
            <v>Start Time</v>
          </cell>
          <cell r="H517" t="str">
            <v>Start Time</v>
          </cell>
          <cell r="I517" t="str">
            <v>Start Time</v>
          </cell>
        </row>
        <row r="518">
          <cell r="B518" t="str">
            <v>EDTM</v>
          </cell>
          <cell r="C518" t="str">
            <v>NUMERIC</v>
          </cell>
          <cell r="D518" t="str">
            <v>6, 0</v>
          </cell>
          <cell r="E518" t="str">
            <v>VR</v>
          </cell>
          <cell r="F518" t="str">
            <v>End Time</v>
          </cell>
          <cell r="G518" t="str">
            <v>End Time</v>
          </cell>
          <cell r="H518" t="str">
            <v>End Time</v>
          </cell>
          <cell r="I518" t="str">
            <v>End Time</v>
          </cell>
        </row>
        <row r="519">
          <cell r="B519" t="str">
            <v>TOQT</v>
          </cell>
          <cell r="C519" t="str">
            <v>NUMERIC</v>
          </cell>
          <cell r="D519" t="str">
            <v>19, 6</v>
          </cell>
          <cell r="E519" t="str">
            <v>VR</v>
          </cell>
          <cell r="F519" t="str">
            <v>Transfer Out Quantity</v>
          </cell>
          <cell r="G519" t="str">
            <v>Transfer Out Quantity</v>
          </cell>
          <cell r="H519" t="str">
            <v>Transfer Out Quantity</v>
          </cell>
          <cell r="I519" t="str">
            <v>Transfer Out Quantity</v>
          </cell>
        </row>
        <row r="520">
          <cell r="B520" t="str">
            <v>TPDY</v>
          </cell>
          <cell r="C520" t="str">
            <v>NUMERIC</v>
          </cell>
          <cell r="D520" t="str">
            <v>3, 0</v>
          </cell>
          <cell r="E520" t="str">
            <v>VR</v>
          </cell>
          <cell r="F520" t="str">
            <v>Terms of Payment Days</v>
          </cell>
          <cell r="G520" t="str">
            <v>Terms of Payment Days</v>
          </cell>
          <cell r="H520" t="str">
            <v>Terms of Payment Days</v>
          </cell>
          <cell r="I520" t="str">
            <v>Terms of Payment Days</v>
          </cell>
        </row>
        <row r="521">
          <cell r="B521" t="str">
            <v>TPNA</v>
          </cell>
          <cell r="C521" t="str">
            <v>VARCHAR</v>
          </cell>
          <cell r="D521" t="str">
            <v>60</v>
          </cell>
          <cell r="E521" t="str">
            <v>VR</v>
          </cell>
          <cell r="F521" t="str">
            <v>TOP Name</v>
          </cell>
          <cell r="G521" t="str">
            <v>TOP Name</v>
          </cell>
          <cell r="H521" t="str">
            <v>TOP Name</v>
          </cell>
          <cell r="I521" t="str">
            <v>TOP Name</v>
          </cell>
        </row>
        <row r="522">
          <cell r="B522" t="str">
            <v>TPNO</v>
          </cell>
          <cell r="C522" t="str">
            <v>VARCHAR</v>
          </cell>
          <cell r="D522" t="str">
            <v>10</v>
          </cell>
          <cell r="E522" t="str">
            <v>VR</v>
          </cell>
          <cell r="F522" t="str">
            <v>TOP Code</v>
          </cell>
          <cell r="G522" t="str">
            <v>TOP Code</v>
          </cell>
          <cell r="H522" t="str">
            <v>TOP Code</v>
          </cell>
          <cell r="I522" t="str">
            <v>TOP Code</v>
          </cell>
        </row>
        <row r="523">
          <cell r="B523" t="str">
            <v>TPTY</v>
          </cell>
          <cell r="C523" t="str">
            <v>VARCHAR</v>
          </cell>
          <cell r="D523" t="str">
            <v>2</v>
          </cell>
          <cell r="E523" t="str">
            <v>VR</v>
          </cell>
          <cell r="F523" t="str">
            <v>TOP Type</v>
          </cell>
          <cell r="G523" t="str">
            <v>TOP Type</v>
          </cell>
          <cell r="H523" t="str">
            <v>TOP Type</v>
          </cell>
          <cell r="I523" t="str">
            <v>TOP Type</v>
          </cell>
        </row>
        <row r="524">
          <cell r="B524" t="str">
            <v>TPTZ</v>
          </cell>
          <cell r="C524" t="str">
            <v>VARCHAR</v>
          </cell>
          <cell r="D524" t="str">
            <v>60</v>
          </cell>
          <cell r="E524" t="str">
            <v>VR</v>
          </cell>
          <cell r="F524" t="str">
            <v>TOP Type Name</v>
          </cell>
          <cell r="G524" t="str">
            <v>TOP Type Name</v>
          </cell>
          <cell r="H524" t="str">
            <v>TOP Type Name</v>
          </cell>
          <cell r="I524" t="str">
            <v>TOP Type Name</v>
          </cell>
        </row>
        <row r="525">
          <cell r="B525" t="str">
            <v>TRDN</v>
          </cell>
          <cell r="C525" t="str">
            <v>VARCHAR</v>
          </cell>
          <cell r="D525" t="str">
            <v>30</v>
          </cell>
          <cell r="E525" t="str">
            <v>VR</v>
          </cell>
          <cell r="F525" t="str">
            <v>Transaction Doc. No.</v>
          </cell>
          <cell r="G525" t="str">
            <v>Transaction Doc. No.</v>
          </cell>
          <cell r="H525" t="str">
            <v>Transaction Doc. No.</v>
          </cell>
          <cell r="I525" t="str">
            <v>Transaction Doc. No.</v>
          </cell>
        </row>
        <row r="526">
          <cell r="B526" t="str">
            <v>TRDT</v>
          </cell>
          <cell r="C526" t="str">
            <v>NUMERIC</v>
          </cell>
          <cell r="D526" t="str">
            <v>8, 0</v>
          </cell>
          <cell r="E526" t="str">
            <v>VR</v>
          </cell>
          <cell r="F526" t="str">
            <v>Transaction Date</v>
          </cell>
          <cell r="G526" t="str">
            <v>Transaction Date</v>
          </cell>
          <cell r="H526" t="str">
            <v>Transaction Date</v>
          </cell>
          <cell r="I526" t="str">
            <v>Transaction Date</v>
          </cell>
        </row>
        <row r="527">
          <cell r="B527" t="str">
            <v>TRLN</v>
          </cell>
          <cell r="C527" t="str">
            <v>NUMERIC</v>
          </cell>
          <cell r="D527" t="str">
            <v>5, 0</v>
          </cell>
          <cell r="E527" t="str">
            <v>VR</v>
          </cell>
          <cell r="F527" t="str">
            <v>Transaction Line No.</v>
          </cell>
          <cell r="G527" t="str">
            <v>Transaction Line No.</v>
          </cell>
          <cell r="H527" t="str">
            <v>Transaction Line No.</v>
          </cell>
          <cell r="I527" t="str">
            <v>Transaction Line No.</v>
          </cell>
        </row>
        <row r="528">
          <cell r="B528" t="str">
            <v>TRNO</v>
          </cell>
          <cell r="C528" t="str">
            <v>VARCHAR</v>
          </cell>
          <cell r="D528">
            <v>30</v>
          </cell>
          <cell r="E528" t="str">
            <v>VR</v>
          </cell>
          <cell r="F528" t="str">
            <v>Transaction No.</v>
          </cell>
          <cell r="G528" t="str">
            <v>Transaction No.</v>
          </cell>
          <cell r="H528" t="str">
            <v>Transaction No.</v>
          </cell>
          <cell r="I528" t="str">
            <v>Transaction No.</v>
          </cell>
        </row>
        <row r="529">
          <cell r="B529" t="str">
            <v>TRTY</v>
          </cell>
          <cell r="C529" t="str">
            <v>VARCHAR</v>
          </cell>
          <cell r="D529">
            <v>2</v>
          </cell>
          <cell r="E529" t="str">
            <v>VR</v>
          </cell>
          <cell r="F529" t="str">
            <v>Transaction Type</v>
          </cell>
          <cell r="G529" t="str">
            <v>Transaction Type</v>
          </cell>
          <cell r="H529" t="str">
            <v>Transaction Type</v>
          </cell>
          <cell r="I529" t="str">
            <v>Transaction Type</v>
          </cell>
        </row>
        <row r="530">
          <cell r="B530" t="str">
            <v>TSNA</v>
          </cell>
          <cell r="C530" t="str">
            <v>VARCHAR</v>
          </cell>
          <cell r="D530">
            <v>100</v>
          </cell>
          <cell r="E530" t="str">
            <v>VR</v>
          </cell>
          <cell r="F530" t="str">
            <v>Transporter Name</v>
          </cell>
          <cell r="G530" t="str">
            <v>Transporter Name</v>
          </cell>
          <cell r="H530" t="str">
            <v>Transporter Name</v>
          </cell>
          <cell r="I530" t="str">
            <v>Transporter Name</v>
          </cell>
        </row>
        <row r="531">
          <cell r="B531" t="str">
            <v>TSNO</v>
          </cell>
          <cell r="C531" t="str">
            <v>VARCHAR</v>
          </cell>
          <cell r="D531">
            <v>10</v>
          </cell>
          <cell r="E531" t="str">
            <v>VR</v>
          </cell>
          <cell r="F531" t="str">
            <v>Transporter Code</v>
          </cell>
          <cell r="G531" t="str">
            <v>Transporter Code</v>
          </cell>
          <cell r="H531" t="str">
            <v>Transporter Code</v>
          </cell>
          <cell r="I531" t="str">
            <v>Transporter Code</v>
          </cell>
        </row>
        <row r="532">
          <cell r="B532" t="str">
            <v>TTAM</v>
          </cell>
          <cell r="C532" t="str">
            <v>NUMERIC</v>
          </cell>
          <cell r="D532" t="str">
            <v>19, 6</v>
          </cell>
          <cell r="E532" t="str">
            <v>VR</v>
          </cell>
          <cell r="F532" t="str">
            <v>Total Amount</v>
          </cell>
          <cell r="G532" t="str">
            <v>Total Amount</v>
          </cell>
          <cell r="H532" t="str">
            <v>Total Amount</v>
          </cell>
          <cell r="I532" t="str">
            <v>Total Amount</v>
          </cell>
        </row>
        <row r="533">
          <cell r="B533" t="str">
            <v>TTIV</v>
          </cell>
          <cell r="C533" t="str">
            <v>NUMERIC</v>
          </cell>
          <cell r="D533" t="str">
            <v>19, 6</v>
          </cell>
          <cell r="E533" t="str">
            <v>VR</v>
          </cell>
          <cell r="F533" t="str">
            <v>Total Invoice</v>
          </cell>
          <cell r="G533" t="str">
            <v>Total Invoice</v>
          </cell>
          <cell r="H533" t="str">
            <v>Total Invoice</v>
          </cell>
          <cell r="I533" t="str">
            <v>Total Invoice</v>
          </cell>
        </row>
        <row r="534">
          <cell r="B534" t="str">
            <v>TTPH</v>
          </cell>
          <cell r="C534" t="str">
            <v>NUMERIC</v>
          </cell>
          <cell r="D534" t="str">
            <v>19, 6</v>
          </cell>
          <cell r="E534" t="str">
            <v>VR</v>
          </cell>
          <cell r="F534" t="str">
            <v>Total PPH</v>
          </cell>
          <cell r="G534" t="str">
            <v>Total PPH</v>
          </cell>
          <cell r="H534" t="str">
            <v>Total PPH</v>
          </cell>
          <cell r="I534" t="str">
            <v>Total PPH</v>
          </cell>
        </row>
        <row r="535">
          <cell r="B535" t="str">
            <v>TTPN</v>
          </cell>
          <cell r="C535" t="str">
            <v>NUMERIC</v>
          </cell>
          <cell r="D535" t="str">
            <v>19, 6</v>
          </cell>
          <cell r="E535" t="str">
            <v>VR</v>
          </cell>
          <cell r="F535" t="str">
            <v>Total PPN</v>
          </cell>
          <cell r="G535" t="str">
            <v>Total PPN</v>
          </cell>
          <cell r="H535" t="str">
            <v>Total PPN</v>
          </cell>
          <cell r="I535" t="str">
            <v>Total PPN</v>
          </cell>
        </row>
        <row r="536">
          <cell r="B536" t="str">
            <v>TXAM</v>
          </cell>
          <cell r="C536" t="str">
            <v>NUMERIC</v>
          </cell>
          <cell r="D536" t="str">
            <v>19, 6</v>
          </cell>
          <cell r="E536" t="str">
            <v>VR</v>
          </cell>
          <cell r="F536" t="str">
            <v>Tax Amount</v>
          </cell>
          <cell r="G536" t="str">
            <v>Tax Amount</v>
          </cell>
          <cell r="H536" t="str">
            <v>Tax Amount</v>
          </cell>
          <cell r="I536" t="str">
            <v>Tax Amount</v>
          </cell>
        </row>
        <row r="537">
          <cell r="B537" t="str">
            <v>TXCT</v>
          </cell>
          <cell r="C537" t="str">
            <v>VARCHAR</v>
          </cell>
          <cell r="D537">
            <v>10</v>
          </cell>
          <cell r="E537" t="str">
            <v>VR</v>
          </cell>
          <cell r="F537" t="str">
            <v>Tax City</v>
          </cell>
          <cell r="G537" t="str">
            <v>Tax City</v>
          </cell>
          <cell r="H537" t="str">
            <v>Tax City</v>
          </cell>
          <cell r="I537" t="str">
            <v>Tax City</v>
          </cell>
        </row>
        <row r="538">
          <cell r="B538" t="str">
            <v>TXEF</v>
          </cell>
          <cell r="C538" t="str">
            <v>NUMERIC</v>
          </cell>
          <cell r="D538" t="str">
            <v>8, 0</v>
          </cell>
          <cell r="E538" t="str">
            <v>VR</v>
          </cell>
          <cell r="F538" t="str">
            <v>Tax Effective Date</v>
          </cell>
          <cell r="G538" t="str">
            <v>Tax Effective Date</v>
          </cell>
          <cell r="H538" t="str">
            <v>Tax Effective Date</v>
          </cell>
          <cell r="I538" t="str">
            <v>Tax Effective Date</v>
          </cell>
        </row>
        <row r="539">
          <cell r="B539" t="str">
            <v>TXNA</v>
          </cell>
          <cell r="C539" t="str">
            <v>VARCHAR</v>
          </cell>
          <cell r="D539">
            <v>100</v>
          </cell>
          <cell r="E539" t="str">
            <v>VR</v>
          </cell>
          <cell r="F539" t="str">
            <v>Tax Name</v>
          </cell>
          <cell r="G539" t="str">
            <v>Tax Name</v>
          </cell>
          <cell r="H539" t="str">
            <v>Tax Name</v>
          </cell>
          <cell r="I539" t="str">
            <v>Tax Name</v>
          </cell>
        </row>
        <row r="540">
          <cell r="B540" t="str">
            <v>TXNO</v>
          </cell>
          <cell r="C540" t="str">
            <v>VARCHAR</v>
          </cell>
          <cell r="D540">
            <v>10</v>
          </cell>
          <cell r="E540" t="str">
            <v>VR</v>
          </cell>
          <cell r="F540" t="str">
            <v>Tax Code</v>
          </cell>
          <cell r="G540" t="str">
            <v>Tax Code</v>
          </cell>
          <cell r="H540" t="str">
            <v>Tax Code</v>
          </cell>
          <cell r="I540" t="str">
            <v>Tax Code</v>
          </cell>
        </row>
        <row r="541">
          <cell r="B541" t="str">
            <v>TXPT</v>
          </cell>
          <cell r="C541" t="str">
            <v>NUMERIC</v>
          </cell>
          <cell r="D541" t="str">
            <v>5, 2</v>
          </cell>
          <cell r="E541" t="str">
            <v>VR</v>
          </cell>
          <cell r="F541" t="str">
            <v>Tax Percent</v>
          </cell>
          <cell r="G541" t="str">
            <v>Tax Percent</v>
          </cell>
          <cell r="H541" t="str">
            <v>Tax Percent</v>
          </cell>
          <cell r="I541" t="str">
            <v>Tax Percent</v>
          </cell>
        </row>
        <row r="542">
          <cell r="B542" t="str">
            <v>TXTY</v>
          </cell>
          <cell r="C542" t="str">
            <v>VARCHAR</v>
          </cell>
          <cell r="D542">
            <v>10</v>
          </cell>
          <cell r="E542" t="str">
            <v>VR</v>
          </cell>
          <cell r="F542" t="str">
            <v>Tax Type</v>
          </cell>
          <cell r="G542" t="str">
            <v>Tax Type</v>
          </cell>
          <cell r="H542" t="str">
            <v>Tax Type</v>
          </cell>
          <cell r="I542" t="str">
            <v>Tax Type</v>
          </cell>
        </row>
        <row r="543">
          <cell r="B543" t="str">
            <v>TXZP</v>
          </cell>
          <cell r="C543" t="str">
            <v>VARCHAR</v>
          </cell>
          <cell r="D543">
            <v>10</v>
          </cell>
          <cell r="E543" t="str">
            <v>VR</v>
          </cell>
          <cell r="F543" t="str">
            <v>Tax Zip</v>
          </cell>
          <cell r="G543" t="str">
            <v>Tax Zip</v>
          </cell>
          <cell r="H543" t="str">
            <v>Tax Zip</v>
          </cell>
          <cell r="I543" t="str">
            <v>Tax Zip</v>
          </cell>
        </row>
        <row r="544">
          <cell r="B544" t="str">
            <v>TYNA</v>
          </cell>
          <cell r="C544" t="str">
            <v>VARCHAR</v>
          </cell>
          <cell r="D544">
            <v>100</v>
          </cell>
          <cell r="E544" t="str">
            <v>VR</v>
          </cell>
          <cell r="F544" t="str">
            <v>Type Name</v>
          </cell>
          <cell r="G544" t="str">
            <v>Type Name</v>
          </cell>
          <cell r="H544" t="str">
            <v>Type Name</v>
          </cell>
          <cell r="I544" t="str">
            <v>Type Name</v>
          </cell>
        </row>
        <row r="545">
          <cell r="B545" t="str">
            <v>UGNA</v>
          </cell>
          <cell r="C545" t="str">
            <v>VARCHAR</v>
          </cell>
          <cell r="D545">
            <v>60</v>
          </cell>
          <cell r="E545" t="str">
            <v>VR</v>
          </cell>
          <cell r="F545" t="str">
            <v>User Group Name</v>
          </cell>
          <cell r="G545" t="str">
            <v>User Group Name</v>
          </cell>
          <cell r="H545" t="str">
            <v>User Group Name</v>
          </cell>
          <cell r="I545" t="str">
            <v>User Group Name</v>
          </cell>
        </row>
        <row r="546">
          <cell r="B546" t="str">
            <v>UGNO</v>
          </cell>
          <cell r="C546" t="str">
            <v>VARCHAR</v>
          </cell>
          <cell r="D546">
            <v>10</v>
          </cell>
          <cell r="E546" t="str">
            <v>VR</v>
          </cell>
          <cell r="F546" t="str">
            <v>User Group Code</v>
          </cell>
          <cell r="G546" t="str">
            <v>User Group Code</v>
          </cell>
          <cell r="H546" t="str">
            <v>User Group Code</v>
          </cell>
          <cell r="I546" t="str">
            <v>User Group Code</v>
          </cell>
        </row>
        <row r="547">
          <cell r="B547" t="str">
            <v>UMCV</v>
          </cell>
          <cell r="C547" t="str">
            <v>NUMERIC</v>
          </cell>
          <cell r="D547" t="str">
            <v>19, 6</v>
          </cell>
          <cell r="E547" t="str">
            <v>VR</v>
          </cell>
          <cell r="F547" t="str">
            <v>UOM Conversion</v>
          </cell>
          <cell r="G547" t="str">
            <v>UOM Conversion</v>
          </cell>
          <cell r="H547" t="str">
            <v>UOM Conversion</v>
          </cell>
          <cell r="I547" t="str">
            <v>UOM Conversion</v>
          </cell>
        </row>
        <row r="548">
          <cell r="B548" t="str">
            <v>UMFR</v>
          </cell>
          <cell r="C548" t="str">
            <v>VARCHAR</v>
          </cell>
          <cell r="D548">
            <v>10</v>
          </cell>
          <cell r="E548" t="str">
            <v>VR</v>
          </cell>
          <cell r="F548" t="str">
            <v>UOM From</v>
          </cell>
          <cell r="G548" t="str">
            <v>UOM From</v>
          </cell>
          <cell r="H548" t="str">
            <v>UOM From</v>
          </cell>
          <cell r="I548" t="str">
            <v>UOM From</v>
          </cell>
        </row>
        <row r="549">
          <cell r="B549" t="str">
            <v>UMNA</v>
          </cell>
          <cell r="C549" t="str">
            <v>VARCHAR</v>
          </cell>
          <cell r="D549">
            <v>100</v>
          </cell>
          <cell r="E549" t="str">
            <v>VR</v>
          </cell>
          <cell r="F549" t="str">
            <v>UOM Name</v>
          </cell>
          <cell r="G549" t="str">
            <v>UOM Name</v>
          </cell>
          <cell r="H549" t="str">
            <v>UOM Name</v>
          </cell>
          <cell r="I549" t="str">
            <v>UOM Name</v>
          </cell>
        </row>
        <row r="550">
          <cell r="B550" t="str">
            <v>UMNO</v>
          </cell>
          <cell r="C550" t="str">
            <v>VARCHAR</v>
          </cell>
          <cell r="D550">
            <v>10</v>
          </cell>
          <cell r="E550" t="str">
            <v>VR</v>
          </cell>
          <cell r="F550" t="str">
            <v>UOM Code</v>
          </cell>
          <cell r="G550" t="str">
            <v>UOM Code</v>
          </cell>
          <cell r="H550" t="str">
            <v>UOM Code</v>
          </cell>
          <cell r="I550" t="str">
            <v>UOM Code</v>
          </cell>
        </row>
        <row r="551">
          <cell r="B551" t="str">
            <v>UMSQ</v>
          </cell>
          <cell r="C551" t="str">
            <v>NUMERIC</v>
          </cell>
          <cell r="D551" t="str">
            <v>5, 0</v>
          </cell>
          <cell r="E551" t="str">
            <v>VR</v>
          </cell>
          <cell r="F551" t="str">
            <v>UOM Seq</v>
          </cell>
          <cell r="G551" t="str">
            <v>UOM Seq</v>
          </cell>
          <cell r="H551" t="str">
            <v>UOM Seq</v>
          </cell>
          <cell r="I551" t="str">
            <v>UOM Seq</v>
          </cell>
        </row>
        <row r="552">
          <cell r="B552" t="str">
            <v>UMTO</v>
          </cell>
          <cell r="C552" t="str">
            <v>VARCHAR</v>
          </cell>
          <cell r="D552">
            <v>10</v>
          </cell>
          <cell r="E552" t="str">
            <v>VR</v>
          </cell>
          <cell r="F552" t="str">
            <v>UOM To</v>
          </cell>
          <cell r="G552" t="str">
            <v>UOM To</v>
          </cell>
          <cell r="H552" t="str">
            <v>UOM To</v>
          </cell>
          <cell r="I552" t="str">
            <v>UOM To</v>
          </cell>
        </row>
        <row r="553">
          <cell r="B553" t="str">
            <v>USNA</v>
          </cell>
          <cell r="C553" t="str">
            <v>VARCHAR</v>
          </cell>
          <cell r="D553">
            <v>100</v>
          </cell>
          <cell r="E553" t="str">
            <v>VR</v>
          </cell>
          <cell r="F553" t="str">
            <v>User Name</v>
          </cell>
          <cell r="G553" t="str">
            <v>User Name</v>
          </cell>
          <cell r="H553" t="str">
            <v>User Name</v>
          </cell>
          <cell r="I553" t="str">
            <v>User Name</v>
          </cell>
        </row>
        <row r="554">
          <cell r="B554" t="str">
            <v>USNO</v>
          </cell>
          <cell r="C554" t="str">
            <v>VARCHAR</v>
          </cell>
          <cell r="D554">
            <v>20</v>
          </cell>
          <cell r="E554" t="str">
            <v>VR</v>
          </cell>
          <cell r="F554" t="str">
            <v>User ID</v>
          </cell>
          <cell r="G554" t="str">
            <v>User ID</v>
          </cell>
          <cell r="H554" t="str">
            <v>User ID</v>
          </cell>
          <cell r="I554" t="str">
            <v>User ID</v>
          </cell>
        </row>
        <row r="555">
          <cell r="B555" t="str">
            <v>USTY</v>
          </cell>
          <cell r="C555" t="str">
            <v>VARCHAR</v>
          </cell>
          <cell r="D555">
            <v>1</v>
          </cell>
          <cell r="E555" t="str">
            <v>VR</v>
          </cell>
          <cell r="F555" t="str">
            <v>User Type</v>
          </cell>
          <cell r="G555" t="str">
            <v>User Type</v>
          </cell>
          <cell r="H555" t="str">
            <v>User Type</v>
          </cell>
          <cell r="I555" t="str">
            <v>User Type</v>
          </cell>
        </row>
        <row r="556">
          <cell r="B556" t="str">
            <v>VALU</v>
          </cell>
          <cell r="C556" t="str">
            <v>VARCHAR</v>
          </cell>
          <cell r="D556">
            <v>100</v>
          </cell>
          <cell r="E556" t="str">
            <v>VR</v>
          </cell>
          <cell r="F556" t="str">
            <v>Variable Value</v>
          </cell>
          <cell r="G556" t="str">
            <v>Variable Value</v>
          </cell>
          <cell r="H556" t="str">
            <v>Variable Value</v>
          </cell>
          <cell r="I556" t="str">
            <v>Variable Value</v>
          </cell>
        </row>
        <row r="557">
          <cell r="B557" t="str">
            <v>VANA</v>
          </cell>
          <cell r="C557" t="str">
            <v>VARCHAR</v>
          </cell>
          <cell r="D557">
            <v>100</v>
          </cell>
          <cell r="E557" t="str">
            <v>VR</v>
          </cell>
          <cell r="F557" t="str">
            <v>Variable Name</v>
          </cell>
          <cell r="G557" t="str">
            <v>Variable Name</v>
          </cell>
          <cell r="H557" t="str">
            <v>Variable Name</v>
          </cell>
          <cell r="I557" t="str">
            <v>Variable Name</v>
          </cell>
        </row>
        <row r="558">
          <cell r="B558" t="str">
            <v>VANO</v>
          </cell>
          <cell r="C558" t="str">
            <v>VARCHAR</v>
          </cell>
          <cell r="D558">
            <v>100</v>
          </cell>
          <cell r="E558" t="str">
            <v>VR</v>
          </cell>
          <cell r="F558" t="str">
            <v>Variable Code</v>
          </cell>
          <cell r="G558" t="str">
            <v>Variable Code</v>
          </cell>
          <cell r="H558" t="str">
            <v>Variable Code</v>
          </cell>
          <cell r="I558" t="str">
            <v>Variable Code</v>
          </cell>
        </row>
        <row r="559">
          <cell r="B559" t="str">
            <v>VASQ</v>
          </cell>
          <cell r="C559" t="str">
            <v>VARCHAR</v>
          </cell>
          <cell r="D559">
            <v>10</v>
          </cell>
          <cell r="E559" t="str">
            <v>VR</v>
          </cell>
          <cell r="F559" t="str">
            <v>Variable Sequence</v>
          </cell>
          <cell r="G559" t="str">
            <v>Variable Sequence</v>
          </cell>
          <cell r="H559" t="str">
            <v>Variable Sequence</v>
          </cell>
          <cell r="I559" t="str">
            <v>Variable Sequence</v>
          </cell>
        </row>
        <row r="560">
          <cell r="B560" t="str">
            <v>VATC</v>
          </cell>
          <cell r="C560" t="str">
            <v>VARCHAR</v>
          </cell>
          <cell r="D560">
            <v>10</v>
          </cell>
          <cell r="E560" t="str">
            <v>VR</v>
          </cell>
          <cell r="F560" t="str">
            <v>VAT Tax Code</v>
          </cell>
          <cell r="G560" t="str">
            <v>VAT Tax Code</v>
          </cell>
          <cell r="H560" t="str">
            <v>VAT Tax Code</v>
          </cell>
          <cell r="I560" t="str">
            <v>VAT Tax Code</v>
          </cell>
        </row>
        <row r="561">
          <cell r="B561" t="str">
            <v>VATP</v>
          </cell>
          <cell r="C561" t="str">
            <v>NUMERIC</v>
          </cell>
          <cell r="D561" t="str">
            <v>5, 2</v>
          </cell>
          <cell r="E561" t="str">
            <v>VR</v>
          </cell>
          <cell r="F561" t="str">
            <v>VAT Tax Percent</v>
          </cell>
          <cell r="G561" t="str">
            <v>VAT Tax Percent</v>
          </cell>
          <cell r="H561" t="str">
            <v>VAT Tax Percent</v>
          </cell>
          <cell r="I561" t="str">
            <v>VAT Tax Percent</v>
          </cell>
        </row>
        <row r="562">
          <cell r="B562" t="str">
            <v>VATY</v>
          </cell>
          <cell r="C562" t="str">
            <v>VARCHAR</v>
          </cell>
          <cell r="D562">
            <v>20</v>
          </cell>
          <cell r="E562" t="str">
            <v>VR</v>
          </cell>
          <cell r="F562" t="str">
            <v>Variable Type</v>
          </cell>
          <cell r="G562" t="str">
            <v>Variable Type</v>
          </cell>
          <cell r="H562" t="str">
            <v>Variable Type</v>
          </cell>
          <cell r="I562" t="str">
            <v>Variable Type</v>
          </cell>
        </row>
        <row r="563">
          <cell r="B563" t="str">
            <v>VAVL</v>
          </cell>
          <cell r="C563" t="str">
            <v>VARCHAR</v>
          </cell>
          <cell r="D563">
            <v>100</v>
          </cell>
          <cell r="E563" t="str">
            <v>VR</v>
          </cell>
          <cell r="F563" t="str">
            <v>Variable Value</v>
          </cell>
          <cell r="G563" t="str">
            <v>Variable Value</v>
          </cell>
          <cell r="H563" t="str">
            <v>Variable Value</v>
          </cell>
          <cell r="I563" t="str">
            <v>Variable Value</v>
          </cell>
        </row>
        <row r="564">
          <cell r="B564" t="str">
            <v>VCNO</v>
          </cell>
          <cell r="C564" t="str">
            <v>VARCHAR</v>
          </cell>
          <cell r="D564">
            <v>20</v>
          </cell>
          <cell r="E564" t="str">
            <v>VR</v>
          </cell>
          <cell r="F564" t="str">
            <v>Supplier Class</v>
          </cell>
          <cell r="G564" t="str">
            <v>Supplier Class</v>
          </cell>
          <cell r="H564" t="str">
            <v>Supplier Class</v>
          </cell>
          <cell r="I564" t="str">
            <v>Supplier Class</v>
          </cell>
        </row>
        <row r="565">
          <cell r="B565" t="str">
            <v>VEGR</v>
          </cell>
          <cell r="C565" t="str">
            <v>VARCHAR</v>
          </cell>
          <cell r="D565">
            <v>10</v>
          </cell>
          <cell r="E565" t="str">
            <v>VR</v>
          </cell>
          <cell r="F565" t="str">
            <v>Supplier Group</v>
          </cell>
          <cell r="G565" t="str">
            <v>Supplier Group</v>
          </cell>
          <cell r="H565" t="str">
            <v>Supplier Group</v>
          </cell>
          <cell r="I565" t="str">
            <v>Supplier Group</v>
          </cell>
        </row>
        <row r="566">
          <cell r="B566" t="str">
            <v>VEN2</v>
          </cell>
          <cell r="C566" t="str">
            <v>VARCHAR</v>
          </cell>
          <cell r="D566">
            <v>10</v>
          </cell>
          <cell r="E566" t="str">
            <v>VR</v>
          </cell>
          <cell r="F566" t="str">
            <v>Supplier Alternate</v>
          </cell>
          <cell r="G566" t="str">
            <v>Supplier Alternate</v>
          </cell>
          <cell r="H566" t="str">
            <v>Supplier Alternate</v>
          </cell>
          <cell r="I566" t="str">
            <v>Supplier Alternate</v>
          </cell>
        </row>
        <row r="567">
          <cell r="B567" t="str">
            <v>VENA</v>
          </cell>
          <cell r="C567" t="str">
            <v>VARCHAR</v>
          </cell>
          <cell r="D567">
            <v>100</v>
          </cell>
          <cell r="E567" t="str">
            <v>VR</v>
          </cell>
          <cell r="F567" t="str">
            <v>Supplier Name</v>
          </cell>
          <cell r="G567" t="str">
            <v>Supplier Name</v>
          </cell>
          <cell r="H567" t="str">
            <v>Supplier Name</v>
          </cell>
          <cell r="I567" t="str">
            <v>Supplier Name</v>
          </cell>
        </row>
        <row r="568">
          <cell r="B568" t="str">
            <v>VENO</v>
          </cell>
          <cell r="C568" t="str">
            <v>VARCHAR</v>
          </cell>
          <cell r="D568">
            <v>10</v>
          </cell>
          <cell r="E568" t="str">
            <v>VR</v>
          </cell>
          <cell r="F568" t="str">
            <v>Supplier Code</v>
          </cell>
          <cell r="G568" t="str">
            <v>Supplier Code</v>
          </cell>
          <cell r="H568" t="str">
            <v>Supplier Code</v>
          </cell>
          <cell r="I568" t="str">
            <v>Supplier Code</v>
          </cell>
        </row>
        <row r="569">
          <cell r="B569" t="str">
            <v>VEPR</v>
          </cell>
          <cell r="C569" t="str">
            <v>NUMERIC</v>
          </cell>
          <cell r="D569" t="str">
            <v>19, 6</v>
          </cell>
          <cell r="E569" t="str">
            <v>VR</v>
          </cell>
          <cell r="F569" t="str">
            <v>Supplier Price</v>
          </cell>
          <cell r="G569" t="str">
            <v>Supplier Price</v>
          </cell>
          <cell r="H569" t="str">
            <v>Supplier Price</v>
          </cell>
          <cell r="I569" t="str">
            <v>Supplier Price</v>
          </cell>
        </row>
        <row r="570">
          <cell r="B570" t="str">
            <v>VETY</v>
          </cell>
          <cell r="C570" t="str">
            <v>VARCHAR</v>
          </cell>
          <cell r="D570">
            <v>10</v>
          </cell>
          <cell r="E570" t="str">
            <v>VR</v>
          </cell>
          <cell r="F570" t="str">
            <v>Supplier Type</v>
          </cell>
          <cell r="G570" t="str">
            <v>Supplier Type</v>
          </cell>
          <cell r="H570" t="str">
            <v>Supplier Type</v>
          </cell>
          <cell r="I570" t="str">
            <v>Supplier Type</v>
          </cell>
        </row>
        <row r="571">
          <cell r="B571" t="str">
            <v>VETZ</v>
          </cell>
          <cell r="C571" t="str">
            <v>VARCHAR</v>
          </cell>
          <cell r="D571">
            <v>10</v>
          </cell>
          <cell r="E571" t="str">
            <v>VR</v>
          </cell>
          <cell r="F571" t="str">
            <v>Supplier Type Desc</v>
          </cell>
          <cell r="G571" t="str">
            <v>Supplier Type Desc</v>
          </cell>
          <cell r="H571" t="str">
            <v>Supplier Type Desc</v>
          </cell>
          <cell r="I571" t="str">
            <v>Supplier Type Desc</v>
          </cell>
        </row>
        <row r="572">
          <cell r="B572" t="str">
            <v>VHNO</v>
          </cell>
          <cell r="C572" t="str">
            <v>VARCHAR</v>
          </cell>
          <cell r="D572">
            <v>30</v>
          </cell>
          <cell r="E572" t="str">
            <v>VR</v>
          </cell>
          <cell r="F572" t="str">
            <v>Vehicle No.</v>
          </cell>
          <cell r="G572" t="str">
            <v>Vehicle No.</v>
          </cell>
          <cell r="H572" t="str">
            <v>Vehicle No.</v>
          </cell>
          <cell r="I572" t="str">
            <v>Vehicle No.</v>
          </cell>
        </row>
        <row r="573">
          <cell r="B573" t="str">
            <v>WEEK</v>
          </cell>
          <cell r="C573" t="str">
            <v>NUMERIC</v>
          </cell>
          <cell r="D573" t="str">
            <v>2, 0</v>
          </cell>
          <cell r="E573" t="str">
            <v>VR</v>
          </cell>
          <cell r="F573" t="str">
            <v>Week</v>
          </cell>
          <cell r="G573" t="str">
            <v>Week</v>
          </cell>
          <cell r="H573" t="str">
            <v>Week</v>
          </cell>
          <cell r="I573" t="str">
            <v>Week</v>
          </cell>
        </row>
        <row r="574">
          <cell r="B574" t="str">
            <v>WHAT</v>
          </cell>
          <cell r="C574" t="str">
            <v>VARCHAR</v>
          </cell>
          <cell r="D574">
            <v>100</v>
          </cell>
          <cell r="E574" t="str">
            <v>VR</v>
          </cell>
          <cell r="F574" t="str">
            <v>Warehouse Attention</v>
          </cell>
          <cell r="G574" t="str">
            <v>Warehouse Attention</v>
          </cell>
          <cell r="H574" t="str">
            <v>Warehouse Attention</v>
          </cell>
          <cell r="I574" t="str">
            <v>Warehouse Attention</v>
          </cell>
        </row>
        <row r="575">
          <cell r="B575" t="str">
            <v>WHFR</v>
          </cell>
          <cell r="C575" t="str">
            <v>VARCHAR</v>
          </cell>
          <cell r="D575">
            <v>10</v>
          </cell>
          <cell r="E575" t="str">
            <v>VR</v>
          </cell>
          <cell r="F575" t="str">
            <v>From Warehouse</v>
          </cell>
          <cell r="G575" t="str">
            <v>From Warehouse</v>
          </cell>
          <cell r="H575" t="str">
            <v>From Warehouse</v>
          </cell>
          <cell r="I575" t="str">
            <v>From Warehouse</v>
          </cell>
        </row>
        <row r="576">
          <cell r="B576" t="str">
            <v>WHNA</v>
          </cell>
          <cell r="C576" t="str">
            <v>VARCHAR</v>
          </cell>
          <cell r="D576">
            <v>100</v>
          </cell>
          <cell r="E576" t="str">
            <v>VR</v>
          </cell>
          <cell r="F576" t="str">
            <v>Warehouse Name</v>
          </cell>
          <cell r="G576" t="str">
            <v>Warehouse Name</v>
          </cell>
          <cell r="H576" t="str">
            <v>Warehouse Name</v>
          </cell>
          <cell r="I576" t="str">
            <v>Warehouse Name</v>
          </cell>
        </row>
        <row r="577">
          <cell r="B577" t="str">
            <v>WHNO</v>
          </cell>
          <cell r="C577" t="str">
            <v>VARCHAR</v>
          </cell>
          <cell r="D577">
            <v>10</v>
          </cell>
          <cell r="E577" t="str">
            <v>VR</v>
          </cell>
          <cell r="F577" t="str">
            <v>Warehouse Code</v>
          </cell>
          <cell r="G577" t="str">
            <v>Warehouse Code</v>
          </cell>
          <cell r="H577" t="str">
            <v>Warehouse Code</v>
          </cell>
          <cell r="I577" t="str">
            <v>Warehouse Code</v>
          </cell>
        </row>
        <row r="578">
          <cell r="B578" t="str">
            <v>WHTO</v>
          </cell>
          <cell r="C578" t="str">
            <v>VARCHAR</v>
          </cell>
          <cell r="D578">
            <v>10</v>
          </cell>
          <cell r="E578" t="str">
            <v>VR</v>
          </cell>
          <cell r="F578" t="str">
            <v>To Warehouse</v>
          </cell>
          <cell r="G578" t="str">
            <v>To Warehouse</v>
          </cell>
          <cell r="H578" t="str">
            <v>To Warehouse</v>
          </cell>
          <cell r="I578" t="str">
            <v>To Warehouse</v>
          </cell>
        </row>
        <row r="579">
          <cell r="B579" t="str">
            <v>WHTY</v>
          </cell>
          <cell r="C579" t="str">
            <v>VARCHAR</v>
          </cell>
          <cell r="D579">
            <v>1</v>
          </cell>
          <cell r="E579" t="str">
            <v>VR</v>
          </cell>
          <cell r="F579" t="str">
            <v>Warehouse Type</v>
          </cell>
          <cell r="G579" t="str">
            <v>Warehouse Type</v>
          </cell>
          <cell r="H579" t="str">
            <v>Warehouse Type</v>
          </cell>
          <cell r="I579" t="str">
            <v>Warehouse Type</v>
          </cell>
        </row>
        <row r="580">
          <cell r="B580" t="str">
            <v>WKBG</v>
          </cell>
          <cell r="C580" t="str">
            <v>NUMERIC</v>
          </cell>
          <cell r="D580" t="str">
            <v>8, 0</v>
          </cell>
          <cell r="E580" t="str">
            <v>VR</v>
          </cell>
          <cell r="F580" t="str">
            <v>Beginning Week Date</v>
          </cell>
          <cell r="G580" t="str">
            <v>Beginning Week Date</v>
          </cell>
          <cell r="H580" t="str">
            <v>Beginning Week Date</v>
          </cell>
          <cell r="I580" t="str">
            <v>Beginning Week Date</v>
          </cell>
        </row>
        <row r="581">
          <cell r="B581" t="str">
            <v>WKED</v>
          </cell>
          <cell r="C581" t="str">
            <v>NUMERIC</v>
          </cell>
          <cell r="D581" t="str">
            <v>8, 0</v>
          </cell>
          <cell r="E581" t="str">
            <v>VR</v>
          </cell>
          <cell r="F581" t="str">
            <v>Ending Week Date</v>
          </cell>
          <cell r="G581" t="str">
            <v>Ending Week Date</v>
          </cell>
          <cell r="H581" t="str">
            <v>Ending Week Date</v>
          </cell>
          <cell r="I581" t="str">
            <v>Ending Week Date</v>
          </cell>
        </row>
        <row r="582">
          <cell r="B582" t="str">
            <v>WODN</v>
          </cell>
          <cell r="C582" t="str">
            <v>VARCHAR</v>
          </cell>
          <cell r="D582">
            <v>30</v>
          </cell>
          <cell r="E582" t="str">
            <v>VR</v>
          </cell>
          <cell r="F582" t="str">
            <v>Write Off Doc No</v>
          </cell>
          <cell r="G582" t="str">
            <v>Write Off Doc No</v>
          </cell>
          <cell r="H582" t="str">
            <v>Write Off Doc No</v>
          </cell>
          <cell r="I582" t="str">
            <v>Write Off Doc No</v>
          </cell>
        </row>
        <row r="583">
          <cell r="B583" t="str">
            <v>WODT</v>
          </cell>
          <cell r="C583" t="str">
            <v>NUMERIC</v>
          </cell>
          <cell r="D583" t="str">
            <v>8, 0</v>
          </cell>
          <cell r="E583" t="str">
            <v>VR</v>
          </cell>
          <cell r="F583" t="str">
            <v>Write Off Date</v>
          </cell>
          <cell r="G583" t="str">
            <v>Write Off Date</v>
          </cell>
          <cell r="H583" t="str">
            <v>Write Off Date</v>
          </cell>
          <cell r="I583" t="str">
            <v>Write Off Date</v>
          </cell>
        </row>
        <row r="584">
          <cell r="B584" t="str">
            <v>WOLN</v>
          </cell>
          <cell r="C584" t="str">
            <v>NUMERIC</v>
          </cell>
          <cell r="D584" t="str">
            <v>5, 0</v>
          </cell>
          <cell r="E584" t="str">
            <v>VR</v>
          </cell>
          <cell r="F584" t="str">
            <v>Write Off Line No</v>
          </cell>
          <cell r="G584" t="str">
            <v>Write Off Line No</v>
          </cell>
          <cell r="H584" t="str">
            <v>Write Off Line No</v>
          </cell>
          <cell r="I584" t="str">
            <v>Write Off Line No</v>
          </cell>
        </row>
        <row r="585">
          <cell r="B585" t="str">
            <v>WONO</v>
          </cell>
          <cell r="C585" t="str">
            <v>VARCHAR</v>
          </cell>
          <cell r="D585">
            <v>30</v>
          </cell>
          <cell r="E585" t="str">
            <v>VR</v>
          </cell>
          <cell r="F585" t="str">
            <v>Write Off No.</v>
          </cell>
          <cell r="G585" t="str">
            <v>Write Off No.</v>
          </cell>
          <cell r="H585" t="str">
            <v>Write Off No.</v>
          </cell>
          <cell r="I585" t="str">
            <v>Write Off No.</v>
          </cell>
        </row>
        <row r="586">
          <cell r="B586" t="str">
            <v>WOPR</v>
          </cell>
          <cell r="C586" t="str">
            <v>NUMERIC</v>
          </cell>
          <cell r="D586" t="str">
            <v>19, 6</v>
          </cell>
          <cell r="E586" t="str">
            <v>VR</v>
          </cell>
          <cell r="F586" t="str">
            <v>Write Off Price</v>
          </cell>
          <cell r="G586" t="str">
            <v>Write Off Price</v>
          </cell>
          <cell r="H586" t="str">
            <v>Write Off Price</v>
          </cell>
          <cell r="I586" t="str">
            <v>Write Off Price</v>
          </cell>
        </row>
        <row r="587">
          <cell r="B587" t="str">
            <v>WOQT</v>
          </cell>
          <cell r="C587" t="str">
            <v>NUMERIC</v>
          </cell>
          <cell r="D587" t="str">
            <v>19, 6</v>
          </cell>
          <cell r="E587" t="str">
            <v>VR</v>
          </cell>
          <cell r="F587" t="str">
            <v>Write Off Quantity</v>
          </cell>
          <cell r="G587" t="str">
            <v>Write Off Quantity</v>
          </cell>
          <cell r="H587" t="str">
            <v>Write Off Quantity</v>
          </cell>
          <cell r="I587" t="str">
            <v>Write Off Quantity</v>
          </cell>
        </row>
        <row r="588">
          <cell r="B588" t="str">
            <v>WRAM</v>
          </cell>
          <cell r="C588" t="str">
            <v>NUMERIC</v>
          </cell>
          <cell r="D588" t="str">
            <v>19, 6</v>
          </cell>
          <cell r="E588" t="str">
            <v>VR</v>
          </cell>
          <cell r="F588" t="str">
            <v>Warranty by Pallet</v>
          </cell>
          <cell r="G588" t="str">
            <v>Warranty by Pallet</v>
          </cell>
          <cell r="H588" t="str">
            <v>Warranty by Pallet</v>
          </cell>
          <cell r="I588" t="str">
            <v>Warranty by Pallet</v>
          </cell>
        </row>
        <row r="589">
          <cell r="B589" t="str">
            <v>WRDT</v>
          </cell>
          <cell r="C589" t="str">
            <v>NUMERIC</v>
          </cell>
          <cell r="D589" t="str">
            <v>8, 0</v>
          </cell>
          <cell r="E589" t="str">
            <v>VR</v>
          </cell>
          <cell r="F589" t="str">
            <v>Work Date</v>
          </cell>
          <cell r="G589" t="str">
            <v>Work Date</v>
          </cell>
          <cell r="H589" t="str">
            <v>Work Date</v>
          </cell>
          <cell r="I589" t="str">
            <v>Work Date</v>
          </cell>
        </row>
        <row r="590">
          <cell r="B590" t="str">
            <v>WRFL</v>
          </cell>
          <cell r="C590" t="str">
            <v>NUMERIC</v>
          </cell>
          <cell r="D590" t="str">
            <v>1, 0</v>
          </cell>
          <cell r="E590" t="str">
            <v>VR</v>
          </cell>
          <cell r="F590" t="str">
            <v>Work Flag</v>
          </cell>
          <cell r="G590" t="str">
            <v>Work Flag</v>
          </cell>
          <cell r="H590" t="str">
            <v>Work Flag</v>
          </cell>
          <cell r="I590" t="str">
            <v>Work Flag</v>
          </cell>
        </row>
        <row r="591">
          <cell r="B591" t="str">
            <v>WRLM</v>
          </cell>
          <cell r="C591" t="str">
            <v>NUMERIC</v>
          </cell>
          <cell r="D591" t="str">
            <v>19, 6</v>
          </cell>
          <cell r="E591" t="str">
            <v>VR</v>
          </cell>
          <cell r="F591" t="str">
            <v>Warranty Limit</v>
          </cell>
          <cell r="G591" t="str">
            <v>Warranty Limit</v>
          </cell>
          <cell r="H591" t="str">
            <v>Warranty Limit</v>
          </cell>
          <cell r="I591" t="str">
            <v>Warranty Limit</v>
          </cell>
        </row>
        <row r="592">
          <cell r="B592" t="str">
            <v>YDLE</v>
          </cell>
          <cell r="C592" t="str">
            <v>VARCHAR</v>
          </cell>
          <cell r="D592">
            <v>10</v>
          </cell>
          <cell r="E592" t="str">
            <v>VR</v>
          </cell>
          <cell r="F592" t="str">
            <v>Pallet Yard Empty Location</v>
          </cell>
          <cell r="G592" t="str">
            <v>Pallet Yard Empty Location</v>
          </cell>
          <cell r="H592" t="str">
            <v>Pallet Yard Empty Location</v>
          </cell>
          <cell r="I592" t="str">
            <v>Pallet Yard Empty Location</v>
          </cell>
        </row>
        <row r="593">
          <cell r="B593" t="str">
            <v>YDWH</v>
          </cell>
          <cell r="C593" t="str">
            <v>VARCHAR</v>
          </cell>
          <cell r="D593">
            <v>10</v>
          </cell>
          <cell r="E593" t="str">
            <v>VR</v>
          </cell>
          <cell r="F593" t="str">
            <v>Pallet Yard Warehouse</v>
          </cell>
          <cell r="G593" t="str">
            <v>Pallet Yard Warehouse</v>
          </cell>
          <cell r="H593" t="str">
            <v>Pallet Yard Warehouse</v>
          </cell>
          <cell r="I593" t="str">
            <v>Pallet Yard Warehouse</v>
          </cell>
        </row>
        <row r="594">
          <cell r="B594" t="str">
            <v>YEAR</v>
          </cell>
          <cell r="C594" t="str">
            <v>NUMERIC</v>
          </cell>
          <cell r="D594" t="str">
            <v>4, 0</v>
          </cell>
          <cell r="E594" t="str">
            <v>VR</v>
          </cell>
          <cell r="F594" t="str">
            <v>Year</v>
          </cell>
          <cell r="G594" t="str">
            <v>Year</v>
          </cell>
          <cell r="H594" t="str">
            <v>Year</v>
          </cell>
          <cell r="I594" t="str">
            <v>Year</v>
          </cell>
        </row>
        <row r="595">
          <cell r="B595" t="str">
            <v>MONT</v>
          </cell>
          <cell r="C595" t="str">
            <v>NUMERIC</v>
          </cell>
          <cell r="D595" t="str">
            <v>2, 0</v>
          </cell>
          <cell r="E595" t="str">
            <v>VR</v>
          </cell>
          <cell r="F595" t="str">
            <v>Month</v>
          </cell>
          <cell r="G595" t="str">
            <v>Month</v>
          </cell>
          <cell r="H595" t="str">
            <v>Month</v>
          </cell>
          <cell r="I595" t="str">
            <v>Month</v>
          </cell>
        </row>
        <row r="596">
          <cell r="B596" t="str">
            <v>ZPNO</v>
          </cell>
          <cell r="C596" t="str">
            <v>VARCHAR</v>
          </cell>
          <cell r="D596">
            <v>10</v>
          </cell>
          <cell r="E596" t="str">
            <v>VR</v>
          </cell>
          <cell r="F596" t="str">
            <v>Zipcode</v>
          </cell>
          <cell r="G596" t="str">
            <v>Zipcode</v>
          </cell>
          <cell r="H596" t="str">
            <v>Zipcode</v>
          </cell>
          <cell r="I596" t="str">
            <v>Zipcode</v>
          </cell>
        </row>
        <row r="597">
          <cell r="B597" t="str">
            <v>GRUM</v>
          </cell>
          <cell r="C597" t="str">
            <v>VARCHAR</v>
          </cell>
          <cell r="D597">
            <v>10</v>
          </cell>
          <cell r="E597" t="str">
            <v>VR</v>
          </cell>
          <cell r="F597" t="str">
            <v>Purchase Receipt UOM</v>
          </cell>
          <cell r="G597" t="str">
            <v>Purchase Receipt UOM</v>
          </cell>
          <cell r="H597" t="str">
            <v>Purchase Receipt UOM</v>
          </cell>
          <cell r="I597" t="str">
            <v>Purchase Receipt UOM</v>
          </cell>
        </row>
        <row r="598">
          <cell r="B598" t="str">
            <v>PRUM</v>
          </cell>
          <cell r="C598" t="str">
            <v>VARCHAR</v>
          </cell>
          <cell r="D598">
            <v>10</v>
          </cell>
          <cell r="E598" t="str">
            <v>VR</v>
          </cell>
          <cell r="F598" t="str">
            <v>Purchase Request UOM</v>
          </cell>
          <cell r="G598" t="str">
            <v>Purchase Request UOM</v>
          </cell>
          <cell r="H598" t="str">
            <v>Purchase Request UOM</v>
          </cell>
          <cell r="I598" t="str">
            <v>Purchase Request UOM</v>
          </cell>
        </row>
        <row r="599">
          <cell r="B599" t="str">
            <v>IVPR</v>
          </cell>
          <cell r="C599" t="str">
            <v>NUMERIC</v>
          </cell>
          <cell r="D599" t="str">
            <v>19, 6</v>
          </cell>
          <cell r="E599" t="str">
            <v>VR</v>
          </cell>
          <cell r="F599" t="str">
            <v>Invoice Price</v>
          </cell>
          <cell r="G599" t="str">
            <v>Invoice Price</v>
          </cell>
          <cell r="H599" t="str">
            <v>Invoice Price</v>
          </cell>
          <cell r="I599" t="str">
            <v>Invoice Price</v>
          </cell>
        </row>
        <row r="600">
          <cell r="B600" t="str">
            <v>PRTY</v>
          </cell>
          <cell r="C600" t="str">
            <v>VARCHAR</v>
          </cell>
          <cell r="D600">
            <v>10</v>
          </cell>
          <cell r="E600" t="str">
            <v>VR</v>
          </cell>
          <cell r="F600" t="str">
            <v>Purchase Request Type</v>
          </cell>
          <cell r="G600" t="str">
            <v>Purchase Request Type</v>
          </cell>
          <cell r="H600" t="str">
            <v>Purchase Request Type</v>
          </cell>
          <cell r="I600" t="str">
            <v>Purchase Request Type</v>
          </cell>
        </row>
        <row r="601">
          <cell r="B601" t="str">
            <v>ITMX</v>
          </cell>
          <cell r="C601" t="str">
            <v>NUMERIC</v>
          </cell>
          <cell r="D601" t="str">
            <v>19, 6</v>
          </cell>
          <cell r="E601" t="str">
            <v>VR</v>
          </cell>
          <cell r="F601" t="str">
            <v>Maximum Balance</v>
          </cell>
          <cell r="G601" t="str">
            <v>Maximum Balance</v>
          </cell>
          <cell r="H601" t="str">
            <v>Maximum Balance</v>
          </cell>
          <cell r="I601" t="str">
            <v>Maximum Balance</v>
          </cell>
        </row>
        <row r="602">
          <cell r="B602" t="str">
            <v>ITRO</v>
          </cell>
          <cell r="C602" t="str">
            <v>NUMERIC</v>
          </cell>
          <cell r="D602" t="str">
            <v>19, 6</v>
          </cell>
          <cell r="E602" t="str">
            <v>VR</v>
          </cell>
          <cell r="F602" t="str">
            <v>Reorder Point</v>
          </cell>
          <cell r="G602" t="str">
            <v>Reorder Point</v>
          </cell>
          <cell r="H602" t="str">
            <v>Reorder Point</v>
          </cell>
          <cell r="I602" t="str">
            <v>Reorder Point</v>
          </cell>
        </row>
        <row r="603">
          <cell r="B603" t="str">
            <v>STYL</v>
          </cell>
          <cell r="C603" t="str">
            <v>VARCHAR</v>
          </cell>
          <cell r="D603">
            <v>100</v>
          </cell>
          <cell r="E603" t="str">
            <v>VR</v>
          </cell>
          <cell r="F603" t="str">
            <v>Style</v>
          </cell>
          <cell r="G603" t="str">
            <v>Style</v>
          </cell>
          <cell r="H603" t="str">
            <v>Style</v>
          </cell>
          <cell r="I603" t="str">
            <v>Style</v>
          </cell>
        </row>
        <row r="604">
          <cell r="B604" t="str">
            <v>QLTY</v>
          </cell>
          <cell r="C604" t="str">
            <v>VARCHAR</v>
          </cell>
          <cell r="D604">
            <v>100</v>
          </cell>
          <cell r="E604" t="str">
            <v>VR</v>
          </cell>
          <cell r="F604" t="str">
            <v>Quality</v>
          </cell>
          <cell r="G604" t="str">
            <v>Quality</v>
          </cell>
          <cell r="H604" t="str">
            <v>Quality</v>
          </cell>
          <cell r="I604" t="str">
            <v>Quality</v>
          </cell>
        </row>
        <row r="605">
          <cell r="B605" t="str">
            <v>PDST</v>
          </cell>
          <cell r="C605" t="str">
            <v>VARCHAR</v>
          </cell>
          <cell r="D605">
            <v>10</v>
          </cell>
          <cell r="E605" t="str">
            <v>VR</v>
          </cell>
          <cell r="F605" t="str">
            <v>Product Status</v>
          </cell>
          <cell r="G605" t="str">
            <v>Product Status</v>
          </cell>
          <cell r="H605" t="str">
            <v>Product Status</v>
          </cell>
          <cell r="I605" t="str">
            <v>Product Status</v>
          </cell>
        </row>
        <row r="606">
          <cell r="B606" t="str">
            <v>PDPR</v>
          </cell>
          <cell r="C606" t="str">
            <v>NUMERIC</v>
          </cell>
          <cell r="D606" t="str">
            <v>19, 6</v>
          </cell>
          <cell r="E606" t="str">
            <v>VR</v>
          </cell>
          <cell r="F606" t="str">
            <v>Product Price</v>
          </cell>
          <cell r="G606" t="str">
            <v>Product Price</v>
          </cell>
          <cell r="H606" t="str">
            <v>Product Price</v>
          </cell>
          <cell r="I606" t="str">
            <v>Product Price</v>
          </cell>
        </row>
        <row r="607">
          <cell r="B607" t="str">
            <v>PDNO</v>
          </cell>
          <cell r="C607" t="str">
            <v>VARCHAR</v>
          </cell>
          <cell r="D607">
            <v>30</v>
          </cell>
          <cell r="E607" t="str">
            <v>VR</v>
          </cell>
          <cell r="F607" t="str">
            <v>Production No.</v>
          </cell>
          <cell r="G607" t="str">
            <v>Production No.</v>
          </cell>
          <cell r="H607" t="str">
            <v>Production No.</v>
          </cell>
          <cell r="I607" t="str">
            <v>Production No.</v>
          </cell>
        </row>
        <row r="608">
          <cell r="B608" t="str">
            <v>PDNA</v>
          </cell>
          <cell r="C608" t="str">
            <v>VARCHAR</v>
          </cell>
          <cell r="D608">
            <v>100</v>
          </cell>
          <cell r="E608" t="str">
            <v>VR</v>
          </cell>
          <cell r="F608" t="str">
            <v>Production Name</v>
          </cell>
          <cell r="G608" t="str">
            <v>Production Name</v>
          </cell>
          <cell r="H608" t="str">
            <v>Production Name</v>
          </cell>
          <cell r="I608" t="str">
            <v>Production Name</v>
          </cell>
        </row>
        <row r="609">
          <cell r="B609" t="str">
            <v>PDDT</v>
          </cell>
          <cell r="C609" t="str">
            <v>NUMERIC</v>
          </cell>
          <cell r="D609" t="str">
            <v>8</v>
          </cell>
          <cell r="E609" t="str">
            <v>VR</v>
          </cell>
          <cell r="F609" t="str">
            <v>Production Date</v>
          </cell>
          <cell r="G609" t="str">
            <v>Production Date</v>
          </cell>
          <cell r="H609" t="str">
            <v>Production Date</v>
          </cell>
          <cell r="I609" t="str">
            <v>Production Date</v>
          </cell>
        </row>
        <row r="610">
          <cell r="B610" t="str">
            <v>PBNO</v>
          </cell>
          <cell r="C610" t="str">
            <v>VARCHAR</v>
          </cell>
          <cell r="D610">
            <v>30</v>
          </cell>
          <cell r="E610" t="str">
            <v>VR</v>
          </cell>
          <cell r="F610" t="str">
            <v>Problematic No.</v>
          </cell>
          <cell r="G610" t="str">
            <v>Problematic No.</v>
          </cell>
          <cell r="H610" t="str">
            <v>Problematic No.</v>
          </cell>
          <cell r="I610" t="str">
            <v>Problematic No.</v>
          </cell>
        </row>
        <row r="611">
          <cell r="B611" t="str">
            <v>PBDT</v>
          </cell>
          <cell r="C611" t="str">
            <v>NUMERIC</v>
          </cell>
          <cell r="D611" t="str">
            <v>8</v>
          </cell>
          <cell r="E611" t="str">
            <v>VR</v>
          </cell>
          <cell r="F611" t="str">
            <v>Problematic Date</v>
          </cell>
          <cell r="G611" t="str">
            <v>Problematic Date</v>
          </cell>
          <cell r="H611" t="str">
            <v>Problematic Date</v>
          </cell>
          <cell r="I611" t="str">
            <v>Problematic Date</v>
          </cell>
        </row>
        <row r="612">
          <cell r="B612" t="str">
            <v>CYPN</v>
          </cell>
          <cell r="C612" t="str">
            <v>VARCHAR</v>
          </cell>
          <cell r="D612">
            <v>10</v>
          </cell>
          <cell r="E612" t="str">
            <v>VR</v>
          </cell>
          <cell r="F612" t="str">
            <v>PPN Currency</v>
          </cell>
          <cell r="G612" t="str">
            <v>PPN Currency</v>
          </cell>
          <cell r="H612" t="str">
            <v>PPN Currency</v>
          </cell>
          <cell r="I612" t="str">
            <v>PPN Currency</v>
          </cell>
        </row>
        <row r="613">
          <cell r="B613" t="str">
            <v>CYPH</v>
          </cell>
          <cell r="C613" t="str">
            <v>VARCHAR</v>
          </cell>
          <cell r="D613">
            <v>10</v>
          </cell>
          <cell r="E613" t="str">
            <v>VR</v>
          </cell>
          <cell r="F613" t="str">
            <v>PPH Currency</v>
          </cell>
          <cell r="G613" t="str">
            <v>PPH Currency</v>
          </cell>
          <cell r="H613" t="str">
            <v>PPH Currency</v>
          </cell>
          <cell r="I613" t="str">
            <v>PPH Currency</v>
          </cell>
        </row>
        <row r="614">
          <cell r="B614" t="str">
            <v>ITEC</v>
          </cell>
          <cell r="C614" t="str">
            <v>NUMERIC</v>
          </cell>
          <cell r="D614" t="str">
            <v>19, 6</v>
          </cell>
          <cell r="E614" t="str">
            <v>VR</v>
          </cell>
          <cell r="F614" t="str">
            <v>Material Estimated Cost</v>
          </cell>
          <cell r="G614" t="str">
            <v>Material Estimated Cost</v>
          </cell>
          <cell r="H614" t="str">
            <v>Material Estimated Cost</v>
          </cell>
          <cell r="I614" t="str">
            <v>Material Estimated Cost</v>
          </cell>
        </row>
        <row r="615">
          <cell r="B615" t="str">
            <v>DURL</v>
          </cell>
          <cell r="C615" t="str">
            <v>VARCHAR</v>
          </cell>
          <cell r="D615" t="str">
            <v>500</v>
          </cell>
          <cell r="E615" t="str">
            <v>VR</v>
          </cell>
          <cell r="F615" t="str">
            <v>Document Default URL</v>
          </cell>
          <cell r="G615" t="str">
            <v>Document Default URL</v>
          </cell>
          <cell r="H615" t="str">
            <v>Document Default URL</v>
          </cell>
          <cell r="I615" t="str">
            <v>Document Default URL</v>
          </cell>
        </row>
        <row r="616">
          <cell r="B616" t="str">
            <v>GWFR</v>
          </cell>
          <cell r="C616" t="str">
            <v>NUMERIC</v>
          </cell>
          <cell r="D616" t="str">
            <v>19, 6</v>
          </cell>
          <cell r="E616" t="str">
            <v>VR</v>
          </cell>
          <cell r="F616" t="str">
            <v>Garment Weight From</v>
          </cell>
          <cell r="G616" t="str">
            <v>Garment Weight From</v>
          </cell>
          <cell r="H616" t="str">
            <v>Garment Weight From</v>
          </cell>
          <cell r="I616" t="str">
            <v>Garment Weight From</v>
          </cell>
        </row>
        <row r="617">
          <cell r="B617" t="str">
            <v>GWTO</v>
          </cell>
          <cell r="C617" t="str">
            <v>NUMERIC</v>
          </cell>
          <cell r="D617" t="str">
            <v>19, 6</v>
          </cell>
          <cell r="E617" t="str">
            <v>VR</v>
          </cell>
          <cell r="F617" t="str">
            <v>Garment Weight To</v>
          </cell>
          <cell r="G617" t="str">
            <v>Garment Weight To</v>
          </cell>
          <cell r="H617" t="str">
            <v>Garment Weight To</v>
          </cell>
          <cell r="I617" t="str">
            <v>Garment Weight To</v>
          </cell>
        </row>
        <row r="618">
          <cell r="B618" t="str">
            <v>CTLS</v>
          </cell>
          <cell r="C618" t="str">
            <v>NUMERIC</v>
          </cell>
          <cell r="D618" t="str">
            <v>5,2</v>
          </cell>
          <cell r="E618" t="str">
            <v>VR</v>
          </cell>
          <cell r="F618" t="str">
            <v>Cutting Lost</v>
          </cell>
          <cell r="G618" t="str">
            <v>Cutting Lost</v>
          </cell>
          <cell r="H618" t="str">
            <v>Cutting Lost</v>
          </cell>
          <cell r="I618" t="str">
            <v>Cutting Lost</v>
          </cell>
        </row>
        <row r="619">
          <cell r="B619" t="str">
            <v>GWTT</v>
          </cell>
          <cell r="C619" t="str">
            <v>NUMERIC</v>
          </cell>
          <cell r="D619" t="str">
            <v>19, 6</v>
          </cell>
          <cell r="E619" t="str">
            <v>VR</v>
          </cell>
          <cell r="F619" t="str">
            <v>Garment Weight Total</v>
          </cell>
          <cell r="G619" t="str">
            <v>Garment Weight Total</v>
          </cell>
          <cell r="H619" t="str">
            <v>Garment Weight Total</v>
          </cell>
          <cell r="I619" t="str">
            <v>Garment Weight Total</v>
          </cell>
        </row>
        <row r="620">
          <cell r="B620" t="str">
            <v>PDLN</v>
          </cell>
          <cell r="C620" t="str">
            <v>NUMERIC</v>
          </cell>
          <cell r="D620" t="str">
            <v>5,0</v>
          </cell>
          <cell r="E620" t="str">
            <v>VR</v>
          </cell>
          <cell r="F620" t="str">
            <v>Product Line</v>
          </cell>
          <cell r="G620" t="str">
            <v>Product Line</v>
          </cell>
          <cell r="H620" t="str">
            <v>Product Line</v>
          </cell>
          <cell r="I620" t="str">
            <v>Product Line</v>
          </cell>
        </row>
        <row r="621">
          <cell r="B621" t="str">
            <v>PBLN</v>
          </cell>
          <cell r="C621" t="str">
            <v>NUMERIC</v>
          </cell>
          <cell r="D621" t="str">
            <v>5,0</v>
          </cell>
          <cell r="E621" t="str">
            <v>VR</v>
          </cell>
          <cell r="F621" t="str">
            <v>Problematic Line</v>
          </cell>
          <cell r="G621" t="str">
            <v>Problematic Line</v>
          </cell>
          <cell r="H621" t="str">
            <v>Problematic Line</v>
          </cell>
          <cell r="I621" t="str">
            <v>Problematic Line</v>
          </cell>
        </row>
        <row r="622">
          <cell r="B622" t="str">
            <v>YOQT</v>
          </cell>
          <cell r="C622" t="str">
            <v>NUMERIC</v>
          </cell>
          <cell r="D622" t="str">
            <v>19, 6</v>
          </cell>
          <cell r="E622" t="str">
            <v>VR</v>
          </cell>
          <cell r="F622" t="str">
            <v>Yarn Order Quantity</v>
          </cell>
          <cell r="G622" t="str">
            <v>Yarn Order Quantity</v>
          </cell>
          <cell r="H622" t="str">
            <v>Yarn Order Quantity</v>
          </cell>
          <cell r="I622" t="str">
            <v>Yarn Order Quantity</v>
          </cell>
        </row>
        <row r="623">
          <cell r="B623" t="str">
            <v>YRNP</v>
          </cell>
          <cell r="C623" t="str">
            <v>NUMERIC</v>
          </cell>
          <cell r="D623" t="str">
            <v>5,2</v>
          </cell>
          <cell r="E623" t="str">
            <v>VR</v>
          </cell>
          <cell r="F623" t="str">
            <v>Yarn Percentage</v>
          </cell>
          <cell r="G623" t="str">
            <v>Yarn Percentage</v>
          </cell>
          <cell r="H623" t="str">
            <v>Yarn Percentage</v>
          </cell>
          <cell r="I623" t="str">
            <v>Yarn Percentage</v>
          </cell>
        </row>
        <row r="624">
          <cell r="B624" t="str">
            <v>FCTC</v>
          </cell>
          <cell r="C624" t="str">
            <v>NUMERIC</v>
          </cell>
          <cell r="D624" t="str">
            <v>19, 6</v>
          </cell>
          <cell r="E624" t="str">
            <v>VR</v>
          </cell>
          <cell r="F624" t="str">
            <v>Factory Cost</v>
          </cell>
          <cell r="G624" t="str">
            <v>Factory Cost</v>
          </cell>
          <cell r="H624" t="str">
            <v>Factory Cost</v>
          </cell>
          <cell r="I624" t="str">
            <v>Factory Cost</v>
          </cell>
        </row>
        <row r="625">
          <cell r="B625" t="str">
            <v>FCTP</v>
          </cell>
          <cell r="C625" t="str">
            <v>NUMERIC</v>
          </cell>
          <cell r="D625" t="str">
            <v>5,2</v>
          </cell>
          <cell r="E625" t="str">
            <v>VR</v>
          </cell>
          <cell r="F625" t="str">
            <v>Factory Percentage</v>
          </cell>
          <cell r="G625" t="str">
            <v>Factory Percentage</v>
          </cell>
          <cell r="H625" t="str">
            <v>Factory Percentage</v>
          </cell>
          <cell r="I625" t="str">
            <v>Factory Percentage</v>
          </cell>
        </row>
        <row r="626">
          <cell r="B626" t="str">
            <v>FCTO</v>
          </cell>
          <cell r="C626" t="str">
            <v>NUMERIC</v>
          </cell>
          <cell r="D626" t="str">
            <v>19, 6</v>
          </cell>
          <cell r="E626" t="str">
            <v>VR</v>
          </cell>
          <cell r="F626" t="str">
            <v>Factory Output</v>
          </cell>
          <cell r="G626" t="str">
            <v>Factory Output</v>
          </cell>
          <cell r="H626" t="str">
            <v>Factory Output</v>
          </cell>
          <cell r="I626" t="str">
            <v>Factory Output</v>
          </cell>
        </row>
        <row r="627">
          <cell r="B627" t="str">
            <v>YCTT</v>
          </cell>
          <cell r="C627" t="str">
            <v>NUMERIC</v>
          </cell>
          <cell r="D627" t="str">
            <v>19, 6</v>
          </cell>
          <cell r="E627" t="str">
            <v>VR</v>
          </cell>
          <cell r="F627" t="str">
            <v>Yarn Cost Total</v>
          </cell>
          <cell r="G627" t="str">
            <v>Yarn Cost Total</v>
          </cell>
          <cell r="H627" t="str">
            <v>Yarn Cost Total</v>
          </cell>
          <cell r="I627" t="str">
            <v>Yarn Cost Total</v>
          </cell>
        </row>
        <row r="628">
          <cell r="B628" t="str">
            <v>CMTT</v>
          </cell>
          <cell r="C628" t="str">
            <v>NUMERIC</v>
          </cell>
          <cell r="D628" t="str">
            <v>19, 6</v>
          </cell>
          <cell r="E628" t="str">
            <v>VR</v>
          </cell>
          <cell r="F628" t="str">
            <v>Machine Cost Total</v>
          </cell>
          <cell r="G628" t="str">
            <v>Machine Cost Total</v>
          </cell>
          <cell r="H628" t="str">
            <v>Machine Cost Total</v>
          </cell>
          <cell r="I628" t="str">
            <v>Machine Cost Total</v>
          </cell>
        </row>
        <row r="629">
          <cell r="B629" t="str">
            <v>FCTT</v>
          </cell>
          <cell r="C629" t="str">
            <v>NUMERIC</v>
          </cell>
          <cell r="D629" t="str">
            <v>19, 6</v>
          </cell>
          <cell r="E629" t="str">
            <v>VR</v>
          </cell>
          <cell r="F629" t="str">
            <v>Factory Cost Total</v>
          </cell>
          <cell r="G629" t="str">
            <v>Factory Cost Total</v>
          </cell>
          <cell r="H629" t="str">
            <v>Factory Cost Total</v>
          </cell>
          <cell r="I629" t="str">
            <v>Factory Cost Total</v>
          </cell>
        </row>
        <row r="630">
          <cell r="B630" t="str">
            <v>MFTT</v>
          </cell>
          <cell r="C630" t="str">
            <v>NUMERIC</v>
          </cell>
          <cell r="D630" t="str">
            <v>19, 6</v>
          </cell>
          <cell r="E630" t="str">
            <v>VR</v>
          </cell>
          <cell r="F630" t="str">
            <v>Machine Factory Cost Total</v>
          </cell>
          <cell r="G630" t="str">
            <v>Machine Factory Cost Total</v>
          </cell>
          <cell r="H630" t="str">
            <v>Machine Factory Cost Total</v>
          </cell>
          <cell r="I630" t="str">
            <v>Machine Factory Cost Total</v>
          </cell>
        </row>
        <row r="631">
          <cell r="B631" t="str">
            <v>ACTT</v>
          </cell>
          <cell r="C631" t="str">
            <v>NUMERIC</v>
          </cell>
          <cell r="D631" t="str">
            <v>19, 6</v>
          </cell>
          <cell r="E631" t="str">
            <v>VR</v>
          </cell>
          <cell r="F631" t="str">
            <v>Accecories Cost Total</v>
          </cell>
          <cell r="G631" t="str">
            <v>Accecories Cost Total</v>
          </cell>
          <cell r="H631" t="str">
            <v>Accecories Cost Total</v>
          </cell>
          <cell r="I631" t="str">
            <v>Accecories Cost Total</v>
          </cell>
        </row>
        <row r="632">
          <cell r="B632" t="str">
            <v>ODTT</v>
          </cell>
          <cell r="C632" t="str">
            <v>NUMERIC</v>
          </cell>
          <cell r="D632" t="str">
            <v>19, 6</v>
          </cell>
          <cell r="E632" t="str">
            <v>VR</v>
          </cell>
          <cell r="F632" t="str">
            <v>Overhead Total</v>
          </cell>
          <cell r="G632" t="str">
            <v>Overhead Total</v>
          </cell>
          <cell r="H632" t="str">
            <v>Overhead Total</v>
          </cell>
          <cell r="I632" t="str">
            <v>Overhead Total</v>
          </cell>
        </row>
        <row r="633">
          <cell r="B633" t="str">
            <v>CSTT</v>
          </cell>
          <cell r="C633" t="str">
            <v>NUMERIC</v>
          </cell>
          <cell r="D633" t="str">
            <v>19, 6</v>
          </cell>
          <cell r="E633" t="str">
            <v>VR</v>
          </cell>
          <cell r="F633" t="str">
            <v>Total Cost</v>
          </cell>
          <cell r="G633" t="str">
            <v>Total Cost</v>
          </cell>
          <cell r="H633" t="str">
            <v>Total Cost</v>
          </cell>
          <cell r="I633" t="str">
            <v>Total Cost</v>
          </cell>
        </row>
        <row r="634">
          <cell r="B634" t="str">
            <v>CMAP</v>
          </cell>
          <cell r="C634" t="str">
            <v>NUMERIC</v>
          </cell>
          <cell r="D634" t="str">
            <v>5,2</v>
          </cell>
          <cell r="E634" t="str">
            <v>VR</v>
          </cell>
          <cell r="F634" t="str">
            <v>Commision Agent Percent</v>
          </cell>
          <cell r="G634" t="str">
            <v>Commision Agent Percent</v>
          </cell>
          <cell r="H634" t="str">
            <v>Commision Agent Percent</v>
          </cell>
          <cell r="I634" t="str">
            <v>Commision Agent Percent</v>
          </cell>
        </row>
        <row r="635">
          <cell r="B635" t="str">
            <v>CMAA</v>
          </cell>
          <cell r="C635" t="str">
            <v>NUMERIC</v>
          </cell>
          <cell r="D635" t="str">
            <v>19, 6</v>
          </cell>
          <cell r="E635" t="str">
            <v>VR</v>
          </cell>
          <cell r="F635" t="str">
            <v>Commision Agent Amount</v>
          </cell>
          <cell r="G635" t="str">
            <v>Commision Agent Amount</v>
          </cell>
          <cell r="H635" t="str">
            <v>Commision Agent Amount</v>
          </cell>
          <cell r="I635" t="str">
            <v>Commision Agent Amount</v>
          </cell>
        </row>
        <row r="636">
          <cell r="B636" t="str">
            <v>PRFP</v>
          </cell>
          <cell r="C636" t="str">
            <v>NUMERIC</v>
          </cell>
          <cell r="D636" t="str">
            <v>5,2</v>
          </cell>
          <cell r="E636" t="str">
            <v>VR</v>
          </cell>
          <cell r="F636" t="str">
            <v>Profit Percent</v>
          </cell>
          <cell r="G636" t="str">
            <v>Profit Percent</v>
          </cell>
          <cell r="H636" t="str">
            <v>Profit Percent</v>
          </cell>
          <cell r="I636" t="str">
            <v>Profit Percent</v>
          </cell>
        </row>
        <row r="637">
          <cell r="B637" t="str">
            <v>PRFA</v>
          </cell>
          <cell r="C637" t="str">
            <v>NUMERIC</v>
          </cell>
          <cell r="D637" t="str">
            <v>19, 6</v>
          </cell>
          <cell r="E637" t="str">
            <v>VR</v>
          </cell>
          <cell r="F637" t="str">
            <v>Profit Amount</v>
          </cell>
          <cell r="G637" t="str">
            <v>Profit Amount</v>
          </cell>
          <cell r="H637" t="str">
            <v>Profit Amount</v>
          </cell>
          <cell r="I637" t="str">
            <v>Profit Amount</v>
          </cell>
        </row>
        <row r="638">
          <cell r="B638" t="str">
            <v>CMFP</v>
          </cell>
          <cell r="C638" t="str">
            <v>NUMERIC</v>
          </cell>
          <cell r="D638" t="str">
            <v>5,2</v>
          </cell>
          <cell r="E638" t="str">
            <v>VR</v>
          </cell>
          <cell r="F638" t="str">
            <v>Commision Office Percent</v>
          </cell>
          <cell r="G638" t="str">
            <v>Commision Office Percent</v>
          </cell>
          <cell r="H638" t="str">
            <v>Commision Office Percent</v>
          </cell>
          <cell r="I638" t="str">
            <v>Commision Office Percent</v>
          </cell>
        </row>
        <row r="639">
          <cell r="B639" t="str">
            <v>CMFA</v>
          </cell>
          <cell r="C639" t="str">
            <v>NUMERIC</v>
          </cell>
          <cell r="D639" t="str">
            <v>19, 6</v>
          </cell>
          <cell r="E639" t="str">
            <v>VR</v>
          </cell>
          <cell r="F639" t="str">
            <v>Commision Office Amount</v>
          </cell>
          <cell r="G639" t="str">
            <v>Commision Office Amount</v>
          </cell>
          <cell r="H639" t="str">
            <v>Commision Office Amount</v>
          </cell>
          <cell r="I639" t="str">
            <v>Commision Office Amount</v>
          </cell>
        </row>
        <row r="640">
          <cell r="B640" t="str">
            <v>DZPR</v>
          </cell>
          <cell r="C640" t="str">
            <v>NUMERIC</v>
          </cell>
          <cell r="D640" t="str">
            <v>19, 6</v>
          </cell>
          <cell r="E640" t="str">
            <v>VR</v>
          </cell>
          <cell r="F640" t="str">
            <v>Dozen Price</v>
          </cell>
          <cell r="G640" t="str">
            <v>Dozen Price</v>
          </cell>
          <cell r="H640" t="str">
            <v>Dozen Price</v>
          </cell>
          <cell r="I640" t="str">
            <v>Dozen Price</v>
          </cell>
        </row>
        <row r="641">
          <cell r="B641" t="str">
            <v>ASTD</v>
          </cell>
          <cell r="C641" t="str">
            <v>NUMERIC</v>
          </cell>
          <cell r="D641" t="str">
            <v>1,0</v>
          </cell>
          <cell r="E641" t="str">
            <v>VR</v>
          </cell>
          <cell r="F641" t="str">
            <v>Accecories Standard</v>
          </cell>
          <cell r="G641" t="str">
            <v>Accecories Standard</v>
          </cell>
          <cell r="H641" t="str">
            <v>Accecories Standard</v>
          </cell>
          <cell r="I641" t="str">
            <v>Accecories Standard</v>
          </cell>
        </row>
        <row r="642">
          <cell r="B642" t="str">
            <v>GAUG</v>
          </cell>
          <cell r="C642" t="str">
            <v>VARCHAR</v>
          </cell>
          <cell r="D642" t="str">
            <v>15</v>
          </cell>
          <cell r="E642" t="str">
            <v>VR</v>
          </cell>
          <cell r="F642" t="str">
            <v>Product Gauge</v>
          </cell>
          <cell r="G642" t="str">
            <v>Product Gauge</v>
          </cell>
          <cell r="H642" t="str">
            <v>Product Gauge</v>
          </cell>
          <cell r="I642" t="str">
            <v>Product Gauge</v>
          </cell>
        </row>
        <row r="643">
          <cell r="B643" t="str">
            <v>YRNC</v>
          </cell>
          <cell r="C643" t="str">
            <v>VARCHAR</v>
          </cell>
          <cell r="D643" t="str">
            <v>10</v>
          </cell>
          <cell r="E643" t="str">
            <v>VR</v>
          </cell>
          <cell r="F643" t="str">
            <v>Yarn Count</v>
          </cell>
          <cell r="G643" t="str">
            <v>Yarn Count</v>
          </cell>
          <cell r="H643" t="str">
            <v>Yarn Count</v>
          </cell>
          <cell r="I643" t="str">
            <v>Yarn Count</v>
          </cell>
        </row>
        <row r="644">
          <cell r="B644" t="str">
            <v>IUR1</v>
          </cell>
          <cell r="C644" t="str">
            <v>VARCHAR</v>
          </cell>
          <cell r="D644" t="str">
            <v>500</v>
          </cell>
          <cell r="E644" t="str">
            <v>VR</v>
          </cell>
          <cell r="F644" t="str">
            <v>Image URL 1</v>
          </cell>
          <cell r="G644" t="str">
            <v>Image URL 1</v>
          </cell>
          <cell r="H644" t="str">
            <v>Image URL 1</v>
          </cell>
          <cell r="I644" t="str">
            <v>Image URL 1</v>
          </cell>
        </row>
        <row r="645">
          <cell r="B645" t="str">
            <v>IUR2</v>
          </cell>
          <cell r="C645" t="str">
            <v>VARCHAR</v>
          </cell>
          <cell r="D645" t="str">
            <v>500</v>
          </cell>
          <cell r="E645" t="str">
            <v>VR</v>
          </cell>
          <cell r="F645" t="str">
            <v>Image URL 2</v>
          </cell>
          <cell r="G645" t="str">
            <v>Image URL 2</v>
          </cell>
          <cell r="H645" t="str">
            <v>Image URL 2</v>
          </cell>
          <cell r="I645" t="str">
            <v>Image URL 2</v>
          </cell>
        </row>
        <row r="646">
          <cell r="B646" t="str">
            <v>IUR3</v>
          </cell>
          <cell r="C646" t="str">
            <v>VARCHAR</v>
          </cell>
          <cell r="D646" t="str">
            <v>500</v>
          </cell>
          <cell r="E646" t="str">
            <v>VR</v>
          </cell>
          <cell r="F646" t="str">
            <v>Image URL 3</v>
          </cell>
          <cell r="G646" t="str">
            <v>Image URL 3</v>
          </cell>
          <cell r="H646" t="str">
            <v>Image URL 3</v>
          </cell>
          <cell r="I646" t="str">
            <v>Image URL 3</v>
          </cell>
        </row>
        <row r="647">
          <cell r="B647" t="str">
            <v>IUR4</v>
          </cell>
          <cell r="C647" t="str">
            <v>VARCHAR</v>
          </cell>
          <cell r="D647" t="str">
            <v>500</v>
          </cell>
          <cell r="E647" t="str">
            <v>VR</v>
          </cell>
          <cell r="F647" t="str">
            <v>Image URL 4</v>
          </cell>
          <cell r="G647" t="str">
            <v>Image URL 4</v>
          </cell>
          <cell r="H647" t="str">
            <v>Image URL 4</v>
          </cell>
          <cell r="I647" t="str">
            <v>Image URL 4</v>
          </cell>
        </row>
        <row r="648">
          <cell r="B648" t="str">
            <v>ST01</v>
          </cell>
          <cell r="C648" t="str">
            <v>NUMERIC</v>
          </cell>
          <cell r="D648" t="str">
            <v>19, 6</v>
          </cell>
          <cell r="E648" t="str">
            <v>VR</v>
          </cell>
          <cell r="F648" t="str">
            <v>Size Total 1</v>
          </cell>
          <cell r="G648" t="str">
            <v>Size Total 1</v>
          </cell>
          <cell r="H648" t="str">
            <v>Size Total 1</v>
          </cell>
          <cell r="I648" t="str">
            <v>Size Total 1</v>
          </cell>
        </row>
        <row r="649">
          <cell r="B649" t="str">
            <v>ST02</v>
          </cell>
          <cell r="C649" t="str">
            <v>NUMERIC</v>
          </cell>
          <cell r="D649" t="str">
            <v>19, 6</v>
          </cell>
          <cell r="E649" t="str">
            <v>VR</v>
          </cell>
          <cell r="F649" t="str">
            <v>Size Total 2</v>
          </cell>
          <cell r="G649" t="str">
            <v>Size Total 2</v>
          </cell>
          <cell r="H649" t="str">
            <v>Size Total 2</v>
          </cell>
          <cell r="I649" t="str">
            <v>Size Total 2</v>
          </cell>
        </row>
        <row r="650">
          <cell r="B650" t="str">
            <v>ST03</v>
          </cell>
          <cell r="C650" t="str">
            <v>NUMERIC</v>
          </cell>
          <cell r="D650" t="str">
            <v>19, 6</v>
          </cell>
          <cell r="E650" t="str">
            <v>VR</v>
          </cell>
          <cell r="F650" t="str">
            <v>Size Total 3</v>
          </cell>
          <cell r="G650" t="str">
            <v>Size Total 3</v>
          </cell>
          <cell r="H650" t="str">
            <v>Size Total 3</v>
          </cell>
          <cell r="I650" t="str">
            <v>Size Total 3</v>
          </cell>
        </row>
        <row r="651">
          <cell r="B651" t="str">
            <v>ST04</v>
          </cell>
          <cell r="C651" t="str">
            <v>NUMERIC</v>
          </cell>
          <cell r="D651" t="str">
            <v>19, 6</v>
          </cell>
          <cell r="E651" t="str">
            <v>VR</v>
          </cell>
          <cell r="F651" t="str">
            <v>Size Total 4</v>
          </cell>
          <cell r="G651" t="str">
            <v>Size Total 4</v>
          </cell>
          <cell r="H651" t="str">
            <v>Size Total 4</v>
          </cell>
          <cell r="I651" t="str">
            <v>Size Total 4</v>
          </cell>
        </row>
        <row r="652">
          <cell r="B652" t="str">
            <v>ST05</v>
          </cell>
          <cell r="C652" t="str">
            <v>NUMERIC</v>
          </cell>
          <cell r="D652" t="str">
            <v>19, 6</v>
          </cell>
          <cell r="E652" t="str">
            <v>VR</v>
          </cell>
          <cell r="F652" t="str">
            <v>Size Total 5</v>
          </cell>
          <cell r="G652" t="str">
            <v>Size Total 5</v>
          </cell>
          <cell r="H652" t="str">
            <v>Size Total 5</v>
          </cell>
          <cell r="I652" t="str">
            <v>Size Total 5</v>
          </cell>
        </row>
        <row r="653">
          <cell r="B653" t="str">
            <v>ST06</v>
          </cell>
          <cell r="C653" t="str">
            <v>NUMERIC</v>
          </cell>
          <cell r="D653" t="str">
            <v>19, 6</v>
          </cell>
          <cell r="E653" t="str">
            <v>VR</v>
          </cell>
          <cell r="F653" t="str">
            <v>Size Total 6</v>
          </cell>
          <cell r="G653" t="str">
            <v>Size Total 6</v>
          </cell>
          <cell r="H653" t="str">
            <v>Size Total 6</v>
          </cell>
          <cell r="I653" t="str">
            <v>Size Total 6</v>
          </cell>
        </row>
        <row r="654">
          <cell r="B654" t="str">
            <v>ST07</v>
          </cell>
          <cell r="C654" t="str">
            <v>NUMERIC</v>
          </cell>
          <cell r="D654" t="str">
            <v>19, 6</v>
          </cell>
          <cell r="E654" t="str">
            <v>VR</v>
          </cell>
          <cell r="F654" t="str">
            <v>Size Total 7</v>
          </cell>
          <cell r="G654" t="str">
            <v>Size Total 7</v>
          </cell>
          <cell r="H654" t="str">
            <v>Size Total 7</v>
          </cell>
          <cell r="I654" t="str">
            <v>Size Total 7</v>
          </cell>
        </row>
        <row r="655">
          <cell r="B655" t="str">
            <v>ST08</v>
          </cell>
          <cell r="C655" t="str">
            <v>NUMERIC</v>
          </cell>
          <cell r="D655" t="str">
            <v>19, 6</v>
          </cell>
          <cell r="E655" t="str">
            <v>VR</v>
          </cell>
          <cell r="F655" t="str">
            <v>Size Total 8</v>
          </cell>
          <cell r="G655" t="str">
            <v>Size Total 8</v>
          </cell>
          <cell r="H655" t="str">
            <v>Size Total 8</v>
          </cell>
          <cell r="I655" t="str">
            <v>Size Total 8</v>
          </cell>
        </row>
        <row r="656">
          <cell r="B656" t="str">
            <v>ST09</v>
          </cell>
          <cell r="C656" t="str">
            <v>NUMERIC</v>
          </cell>
          <cell r="D656" t="str">
            <v>19, 6</v>
          </cell>
          <cell r="E656" t="str">
            <v>VR</v>
          </cell>
          <cell r="F656" t="str">
            <v>Size Total 9</v>
          </cell>
          <cell r="G656" t="str">
            <v>Size Total 9</v>
          </cell>
          <cell r="H656" t="str">
            <v>Size Total 9</v>
          </cell>
          <cell r="I656" t="str">
            <v>Size Total 9</v>
          </cell>
        </row>
        <row r="657">
          <cell r="B657" t="str">
            <v>ST10</v>
          </cell>
          <cell r="C657" t="str">
            <v>NUMERIC</v>
          </cell>
          <cell r="D657" t="str">
            <v>19, 6</v>
          </cell>
          <cell r="E657" t="str">
            <v>VR</v>
          </cell>
          <cell r="F657" t="str">
            <v>Size Total 10</v>
          </cell>
          <cell r="G657" t="str">
            <v>Size Total 10</v>
          </cell>
          <cell r="H657" t="str">
            <v>Size Total 10</v>
          </cell>
          <cell r="I657" t="str">
            <v>Size Total 10</v>
          </cell>
        </row>
        <row r="658">
          <cell r="B658" t="str">
            <v>ST11</v>
          </cell>
          <cell r="C658" t="str">
            <v>NUMERIC</v>
          </cell>
          <cell r="D658" t="str">
            <v>19, 6</v>
          </cell>
          <cell r="E658" t="str">
            <v>VR</v>
          </cell>
          <cell r="F658" t="str">
            <v>Size Total 11</v>
          </cell>
          <cell r="G658" t="str">
            <v>Size Total 11</v>
          </cell>
          <cell r="H658" t="str">
            <v>Size Total 11</v>
          </cell>
          <cell r="I658" t="str">
            <v>Size Total 11</v>
          </cell>
        </row>
        <row r="659">
          <cell r="B659" t="str">
            <v>ST12</v>
          </cell>
          <cell r="C659" t="str">
            <v>NUMERIC</v>
          </cell>
          <cell r="D659" t="str">
            <v>19, 6</v>
          </cell>
          <cell r="E659" t="str">
            <v>VR</v>
          </cell>
          <cell r="F659" t="str">
            <v>Size Total 12</v>
          </cell>
          <cell r="G659" t="str">
            <v>Size Total 12</v>
          </cell>
          <cell r="H659" t="str">
            <v>Size Total 12</v>
          </cell>
          <cell r="I659" t="str">
            <v>Size Total 12</v>
          </cell>
        </row>
        <row r="660">
          <cell r="B660" t="str">
            <v>ST13</v>
          </cell>
          <cell r="C660" t="str">
            <v>NUMERIC</v>
          </cell>
          <cell r="D660" t="str">
            <v>19, 6</v>
          </cell>
          <cell r="E660" t="str">
            <v>VR</v>
          </cell>
          <cell r="F660" t="str">
            <v>Size Total 13</v>
          </cell>
          <cell r="G660" t="str">
            <v>Size Total 13</v>
          </cell>
          <cell r="H660" t="str">
            <v>Size Total 13</v>
          </cell>
          <cell r="I660" t="str">
            <v>Size Total 13</v>
          </cell>
        </row>
        <row r="661">
          <cell r="B661" t="str">
            <v>ST14</v>
          </cell>
          <cell r="C661" t="str">
            <v>NUMERIC</v>
          </cell>
          <cell r="D661" t="str">
            <v>19, 6</v>
          </cell>
          <cell r="E661" t="str">
            <v>VR</v>
          </cell>
          <cell r="F661" t="str">
            <v>Size Total 14</v>
          </cell>
          <cell r="G661" t="str">
            <v>Size Total 14</v>
          </cell>
          <cell r="H661" t="str">
            <v>Size Total 14</v>
          </cell>
          <cell r="I661" t="str">
            <v>Size Total 14</v>
          </cell>
        </row>
        <row r="662">
          <cell r="B662" t="str">
            <v>ST15</v>
          </cell>
          <cell r="C662" t="str">
            <v>NUMERIC</v>
          </cell>
          <cell r="D662" t="str">
            <v>19, 6</v>
          </cell>
          <cell r="E662" t="str">
            <v>VR</v>
          </cell>
          <cell r="F662" t="str">
            <v>Size Total 15</v>
          </cell>
          <cell r="G662" t="str">
            <v>Size Total 15</v>
          </cell>
          <cell r="H662" t="str">
            <v>Size Total 15</v>
          </cell>
          <cell r="I662" t="str">
            <v>Size Total 15</v>
          </cell>
        </row>
        <row r="663">
          <cell r="B663" t="str">
            <v>ST16</v>
          </cell>
          <cell r="C663" t="str">
            <v>NUMERIC</v>
          </cell>
          <cell r="D663" t="str">
            <v>19, 6</v>
          </cell>
          <cell r="E663" t="str">
            <v>VR</v>
          </cell>
          <cell r="F663" t="str">
            <v>Size Total 16</v>
          </cell>
          <cell r="G663" t="str">
            <v>Size Total 16</v>
          </cell>
          <cell r="H663" t="str">
            <v>Size Total 16</v>
          </cell>
          <cell r="I663" t="str">
            <v>Size Total 16</v>
          </cell>
        </row>
        <row r="664">
          <cell r="B664" t="str">
            <v>ST17</v>
          </cell>
          <cell r="C664" t="str">
            <v>NUMERIC</v>
          </cell>
          <cell r="D664" t="str">
            <v>19, 6</v>
          </cell>
          <cell r="E664" t="str">
            <v>VR</v>
          </cell>
          <cell r="F664" t="str">
            <v>Size Total 17</v>
          </cell>
          <cell r="G664" t="str">
            <v>Size Total 17</v>
          </cell>
          <cell r="H664" t="str">
            <v>Size Total 17</v>
          </cell>
          <cell r="I664" t="str">
            <v>Size Total 17</v>
          </cell>
        </row>
        <row r="665">
          <cell r="B665" t="str">
            <v>ST18</v>
          </cell>
          <cell r="C665" t="str">
            <v>NUMERIC</v>
          </cell>
          <cell r="D665" t="str">
            <v>19, 6</v>
          </cell>
          <cell r="E665" t="str">
            <v>VR</v>
          </cell>
          <cell r="F665" t="str">
            <v>Size Total 18</v>
          </cell>
          <cell r="G665" t="str">
            <v>Size Total 18</v>
          </cell>
          <cell r="H665" t="str">
            <v>Size Total 18</v>
          </cell>
          <cell r="I665" t="str">
            <v>Size Total 18</v>
          </cell>
        </row>
        <row r="666">
          <cell r="B666" t="str">
            <v>ST19</v>
          </cell>
          <cell r="C666" t="str">
            <v>NUMERIC</v>
          </cell>
          <cell r="D666" t="str">
            <v>19, 6</v>
          </cell>
          <cell r="E666" t="str">
            <v>VR</v>
          </cell>
          <cell r="F666" t="str">
            <v>Size Total 19</v>
          </cell>
          <cell r="G666" t="str">
            <v>Size Total 19</v>
          </cell>
          <cell r="H666" t="str">
            <v>Size Total 19</v>
          </cell>
          <cell r="I666" t="str">
            <v>Size Total 19</v>
          </cell>
        </row>
        <row r="667">
          <cell r="B667" t="str">
            <v>ST20</v>
          </cell>
          <cell r="C667" t="str">
            <v>NUMERIC</v>
          </cell>
          <cell r="D667" t="str">
            <v>19, 6</v>
          </cell>
          <cell r="E667" t="str">
            <v>VR</v>
          </cell>
          <cell r="F667" t="str">
            <v>Size Total 20</v>
          </cell>
          <cell r="G667" t="str">
            <v>Size Total 20</v>
          </cell>
          <cell r="H667" t="str">
            <v>Size Total 20</v>
          </cell>
          <cell r="I667" t="str">
            <v>Size Total 20</v>
          </cell>
        </row>
        <row r="668">
          <cell r="B668" t="str">
            <v>ST21</v>
          </cell>
          <cell r="C668" t="str">
            <v>NUMERIC</v>
          </cell>
          <cell r="D668" t="str">
            <v>19, 6</v>
          </cell>
          <cell r="E668" t="str">
            <v>VR</v>
          </cell>
          <cell r="F668" t="str">
            <v>Size Total 21</v>
          </cell>
          <cell r="G668" t="str">
            <v>Size Total 21</v>
          </cell>
          <cell r="H668" t="str">
            <v>Size Total 21</v>
          </cell>
          <cell r="I668" t="str">
            <v>Size Total 21</v>
          </cell>
        </row>
        <row r="669">
          <cell r="B669" t="str">
            <v>ST22</v>
          </cell>
          <cell r="C669" t="str">
            <v>NUMERIC</v>
          </cell>
          <cell r="D669" t="str">
            <v>19, 6</v>
          </cell>
          <cell r="E669" t="str">
            <v>VR</v>
          </cell>
          <cell r="F669" t="str">
            <v>Size Total 22</v>
          </cell>
          <cell r="G669" t="str">
            <v>Size Total 22</v>
          </cell>
          <cell r="H669" t="str">
            <v>Size Total 22</v>
          </cell>
          <cell r="I669" t="str">
            <v>Size Total 22</v>
          </cell>
        </row>
        <row r="670">
          <cell r="B670" t="str">
            <v>ST23</v>
          </cell>
          <cell r="C670" t="str">
            <v>NUMERIC</v>
          </cell>
          <cell r="D670" t="str">
            <v>19, 6</v>
          </cell>
          <cell r="E670" t="str">
            <v>VR</v>
          </cell>
          <cell r="F670" t="str">
            <v>Size Total 23</v>
          </cell>
          <cell r="G670" t="str">
            <v>Size Total 23</v>
          </cell>
          <cell r="H670" t="str">
            <v>Size Total 23</v>
          </cell>
          <cell r="I670" t="str">
            <v>Size Total 23</v>
          </cell>
        </row>
        <row r="671">
          <cell r="B671" t="str">
            <v>ST24</v>
          </cell>
          <cell r="C671" t="str">
            <v>NUMERIC</v>
          </cell>
          <cell r="D671" t="str">
            <v>19, 6</v>
          </cell>
          <cell r="E671" t="str">
            <v>VR</v>
          </cell>
          <cell r="F671" t="str">
            <v>Size Total 24</v>
          </cell>
          <cell r="G671" t="str">
            <v>Size Total 24</v>
          </cell>
          <cell r="H671" t="str">
            <v>Size Total 24</v>
          </cell>
          <cell r="I671" t="str">
            <v>Size Total 24</v>
          </cell>
        </row>
        <row r="672">
          <cell r="B672" t="str">
            <v>ST25</v>
          </cell>
          <cell r="C672" t="str">
            <v>NUMERIC</v>
          </cell>
          <cell r="D672" t="str">
            <v>19, 6</v>
          </cell>
          <cell r="E672" t="str">
            <v>VR</v>
          </cell>
          <cell r="F672" t="str">
            <v>Size Total 25</v>
          </cell>
          <cell r="G672" t="str">
            <v>Size Total 25</v>
          </cell>
          <cell r="H672" t="str">
            <v>Size Total 25</v>
          </cell>
          <cell r="I672" t="str">
            <v>Size Total 25</v>
          </cell>
        </row>
        <row r="673">
          <cell r="B673" t="str">
            <v>ST26</v>
          </cell>
          <cell r="C673" t="str">
            <v>NUMERIC</v>
          </cell>
          <cell r="D673" t="str">
            <v>19, 6</v>
          </cell>
          <cell r="E673" t="str">
            <v>VR</v>
          </cell>
          <cell r="F673" t="str">
            <v>Size Total 26</v>
          </cell>
          <cell r="G673" t="str">
            <v>Size Total 26</v>
          </cell>
          <cell r="H673" t="str">
            <v>Size Total 26</v>
          </cell>
          <cell r="I673" t="str">
            <v>Size Total 26</v>
          </cell>
        </row>
        <row r="674">
          <cell r="B674" t="str">
            <v>ST27</v>
          </cell>
          <cell r="C674" t="str">
            <v>NUMERIC</v>
          </cell>
          <cell r="D674" t="str">
            <v>19, 6</v>
          </cell>
          <cell r="E674" t="str">
            <v>VR</v>
          </cell>
          <cell r="F674" t="str">
            <v>Size Total 27</v>
          </cell>
          <cell r="G674" t="str">
            <v>Size Total 27</v>
          </cell>
          <cell r="H674" t="str">
            <v>Size Total 27</v>
          </cell>
          <cell r="I674" t="str">
            <v>Size Total 27</v>
          </cell>
        </row>
        <row r="675">
          <cell r="B675" t="str">
            <v>ST28</v>
          </cell>
          <cell r="C675" t="str">
            <v>NUMERIC</v>
          </cell>
          <cell r="D675" t="str">
            <v>19, 6</v>
          </cell>
          <cell r="E675" t="str">
            <v>VR</v>
          </cell>
          <cell r="F675" t="str">
            <v>Size Total 28</v>
          </cell>
          <cell r="G675" t="str">
            <v>Size Total 28</v>
          </cell>
          <cell r="H675" t="str">
            <v>Size Total 28</v>
          </cell>
          <cell r="I675" t="str">
            <v>Size Total 28</v>
          </cell>
        </row>
        <row r="676">
          <cell r="B676" t="str">
            <v>ST29</v>
          </cell>
          <cell r="C676" t="str">
            <v>NUMERIC</v>
          </cell>
          <cell r="D676" t="str">
            <v>19, 6</v>
          </cell>
          <cell r="E676" t="str">
            <v>VR</v>
          </cell>
          <cell r="F676" t="str">
            <v>Size Total 29</v>
          </cell>
          <cell r="G676" t="str">
            <v>Size Total 29</v>
          </cell>
          <cell r="H676" t="str">
            <v>Size Total 29</v>
          </cell>
          <cell r="I676" t="str">
            <v>Size Total 29</v>
          </cell>
        </row>
        <row r="677">
          <cell r="B677" t="str">
            <v>ST30</v>
          </cell>
          <cell r="C677" t="str">
            <v>NUMERIC</v>
          </cell>
          <cell r="D677" t="str">
            <v>19, 6</v>
          </cell>
          <cell r="E677" t="str">
            <v>VR</v>
          </cell>
          <cell r="F677" t="str">
            <v>Size Total 30</v>
          </cell>
          <cell r="G677" t="str">
            <v>Size Total 30</v>
          </cell>
          <cell r="H677" t="str">
            <v>Size Total 30</v>
          </cell>
          <cell r="I677" t="str">
            <v>Size Total 30</v>
          </cell>
        </row>
        <row r="678">
          <cell r="B678" t="str">
            <v>SOQT</v>
          </cell>
          <cell r="C678" t="str">
            <v>NUMERIC</v>
          </cell>
          <cell r="D678" t="str">
            <v>19, 6</v>
          </cell>
          <cell r="E678" t="str">
            <v>VR</v>
          </cell>
          <cell r="F678" t="str">
            <v>Shop Order Quantity</v>
          </cell>
          <cell r="G678" t="str">
            <v>Shop Order Quantity</v>
          </cell>
          <cell r="H678" t="str">
            <v>Shop Order Quantity</v>
          </cell>
          <cell r="I678" t="str">
            <v>Shop Order Quantity</v>
          </cell>
        </row>
        <row r="679">
          <cell r="B679" t="str">
            <v>SNQT</v>
          </cell>
          <cell r="C679" t="str">
            <v>NUMERIC</v>
          </cell>
          <cell r="D679" t="str">
            <v>19, 6</v>
          </cell>
          <cell r="E679" t="str">
            <v>VR</v>
          </cell>
          <cell r="F679" t="str">
            <v>Shop Return Quantity</v>
          </cell>
          <cell r="G679" t="str">
            <v>Shop Return Quantity</v>
          </cell>
          <cell r="H679" t="str">
            <v>Shop Return Quantity</v>
          </cell>
          <cell r="I679" t="str">
            <v>Shop Return Quantity</v>
          </cell>
        </row>
        <row r="680">
          <cell r="B680" t="str">
            <v>SIZE</v>
          </cell>
          <cell r="C680" t="str">
            <v>VARCHAR</v>
          </cell>
          <cell r="D680" t="str">
            <v>10</v>
          </cell>
          <cell r="E680" t="str">
            <v>VR</v>
          </cell>
          <cell r="F680" t="str">
            <v>Size</v>
          </cell>
          <cell r="G680" t="str">
            <v>Size</v>
          </cell>
          <cell r="H680" t="str">
            <v>Size</v>
          </cell>
          <cell r="I680" t="str">
            <v>Size</v>
          </cell>
        </row>
        <row r="681">
          <cell r="B681" t="str">
            <v>SZTT</v>
          </cell>
          <cell r="C681" t="str">
            <v>NUMERIC</v>
          </cell>
          <cell r="D681" t="str">
            <v>19, 6</v>
          </cell>
          <cell r="E681" t="str">
            <v>VR</v>
          </cell>
          <cell r="F681" t="str">
            <v>Size Total</v>
          </cell>
          <cell r="G681" t="str">
            <v>Size Total</v>
          </cell>
          <cell r="H681" t="str">
            <v>Size Total</v>
          </cell>
          <cell r="I681" t="str">
            <v>Size Total</v>
          </cell>
        </row>
        <row r="682">
          <cell r="B682" t="str">
            <v>GWEI</v>
          </cell>
          <cell r="C682" t="str">
            <v>NUMERIC</v>
          </cell>
          <cell r="D682" t="str">
            <v>19, 6</v>
          </cell>
          <cell r="E682" t="str">
            <v>VR</v>
          </cell>
          <cell r="F682" t="str">
            <v>Garment Weight</v>
          </cell>
          <cell r="G682" t="str">
            <v>Garment Weight</v>
          </cell>
          <cell r="H682" t="str">
            <v>Garment Weight</v>
          </cell>
          <cell r="I682" t="str">
            <v>Garment Weight</v>
          </cell>
        </row>
        <row r="683">
          <cell r="B683" t="str">
            <v>YWEI</v>
          </cell>
          <cell r="C683" t="str">
            <v>NUMERIC</v>
          </cell>
          <cell r="D683" t="str">
            <v>19, 6</v>
          </cell>
          <cell r="E683" t="str">
            <v>VR</v>
          </cell>
          <cell r="F683" t="str">
            <v>Yarn Weight</v>
          </cell>
          <cell r="G683" t="str">
            <v>Yarn Weight</v>
          </cell>
          <cell r="H683" t="str">
            <v>Yarn Weight</v>
          </cell>
          <cell r="I683" t="str">
            <v>Yarn Weight</v>
          </cell>
        </row>
        <row r="684">
          <cell r="B684" t="str">
            <v>SQ01</v>
          </cell>
          <cell r="C684" t="str">
            <v>NUMERIC</v>
          </cell>
          <cell r="D684" t="str">
            <v>19, 6</v>
          </cell>
          <cell r="E684" t="str">
            <v>VR</v>
          </cell>
          <cell r="F684" t="str">
            <v>Size Quantity 1</v>
          </cell>
          <cell r="G684" t="str">
            <v>Size Quantity 1</v>
          </cell>
          <cell r="H684" t="str">
            <v>Size Quantity 1</v>
          </cell>
          <cell r="I684" t="str">
            <v>Size Quantity 1</v>
          </cell>
        </row>
        <row r="685">
          <cell r="B685" t="str">
            <v>SQ02</v>
          </cell>
          <cell r="C685" t="str">
            <v>NUMERIC</v>
          </cell>
          <cell r="D685" t="str">
            <v>19, 6</v>
          </cell>
          <cell r="E685" t="str">
            <v>VR</v>
          </cell>
          <cell r="F685" t="str">
            <v>Size Quantity 2</v>
          </cell>
          <cell r="G685" t="str">
            <v>Size Quantity 2</v>
          </cell>
          <cell r="H685" t="str">
            <v>Size Quantity 2</v>
          </cell>
          <cell r="I685" t="str">
            <v>Size Quantity 2</v>
          </cell>
        </row>
        <row r="686">
          <cell r="B686" t="str">
            <v>SQ03</v>
          </cell>
          <cell r="C686" t="str">
            <v>NUMERIC</v>
          </cell>
          <cell r="D686" t="str">
            <v>19, 6</v>
          </cell>
          <cell r="E686" t="str">
            <v>VR</v>
          </cell>
          <cell r="F686" t="str">
            <v>Size Quantity 3</v>
          </cell>
          <cell r="G686" t="str">
            <v>Size Quantity 3</v>
          </cell>
          <cell r="H686" t="str">
            <v>Size Quantity 3</v>
          </cell>
          <cell r="I686" t="str">
            <v>Size Quantity 3</v>
          </cell>
        </row>
        <row r="687">
          <cell r="B687" t="str">
            <v>SQ04</v>
          </cell>
          <cell r="C687" t="str">
            <v>NUMERIC</v>
          </cell>
          <cell r="D687" t="str">
            <v>19, 6</v>
          </cell>
          <cell r="E687" t="str">
            <v>VR</v>
          </cell>
          <cell r="F687" t="str">
            <v>Size Quantity 4</v>
          </cell>
          <cell r="G687" t="str">
            <v>Size Quantity 4</v>
          </cell>
          <cell r="H687" t="str">
            <v>Size Quantity 4</v>
          </cell>
          <cell r="I687" t="str">
            <v>Size Quantity 4</v>
          </cell>
        </row>
        <row r="688">
          <cell r="B688" t="str">
            <v>SQ05</v>
          </cell>
          <cell r="C688" t="str">
            <v>NUMERIC</v>
          </cell>
          <cell r="D688" t="str">
            <v>19, 6</v>
          </cell>
          <cell r="E688" t="str">
            <v>VR</v>
          </cell>
          <cell r="F688" t="str">
            <v>Size Quantity 5</v>
          </cell>
          <cell r="G688" t="str">
            <v>Size Quantity 5</v>
          </cell>
          <cell r="H688" t="str">
            <v>Size Quantity 5</v>
          </cell>
          <cell r="I688" t="str">
            <v>Size Quantity 5</v>
          </cell>
        </row>
        <row r="689">
          <cell r="B689" t="str">
            <v>SQ06</v>
          </cell>
          <cell r="C689" t="str">
            <v>NUMERIC</v>
          </cell>
          <cell r="D689" t="str">
            <v>19, 6</v>
          </cell>
          <cell r="E689" t="str">
            <v>VR</v>
          </cell>
          <cell r="F689" t="str">
            <v>Size Quantity 6</v>
          </cell>
          <cell r="G689" t="str">
            <v>Size Quantity 6</v>
          </cell>
          <cell r="H689" t="str">
            <v>Size Quantity 6</v>
          </cell>
          <cell r="I689" t="str">
            <v>Size Quantity 6</v>
          </cell>
        </row>
        <row r="690">
          <cell r="B690" t="str">
            <v>SQ07</v>
          </cell>
          <cell r="C690" t="str">
            <v>NUMERIC</v>
          </cell>
          <cell r="D690" t="str">
            <v>19, 6</v>
          </cell>
          <cell r="E690" t="str">
            <v>VR</v>
          </cell>
          <cell r="F690" t="str">
            <v>Size Quantity 7</v>
          </cell>
          <cell r="G690" t="str">
            <v>Size Quantity 7</v>
          </cell>
          <cell r="H690" t="str">
            <v>Size Quantity 7</v>
          </cell>
          <cell r="I690" t="str">
            <v>Size Quantity 7</v>
          </cell>
        </row>
        <row r="691">
          <cell r="B691" t="str">
            <v>SQ08</v>
          </cell>
          <cell r="C691" t="str">
            <v>NUMERIC</v>
          </cell>
          <cell r="D691" t="str">
            <v>19, 6</v>
          </cell>
          <cell r="E691" t="str">
            <v>VR</v>
          </cell>
          <cell r="F691" t="str">
            <v>Size Quantity 8</v>
          </cell>
          <cell r="G691" t="str">
            <v>Size Quantity 8</v>
          </cell>
          <cell r="H691" t="str">
            <v>Size Quantity 8</v>
          </cell>
          <cell r="I691" t="str">
            <v>Size Quantity 8</v>
          </cell>
        </row>
        <row r="692">
          <cell r="B692" t="str">
            <v>SQ09</v>
          </cell>
          <cell r="C692" t="str">
            <v>NUMERIC</v>
          </cell>
          <cell r="D692" t="str">
            <v>19, 6</v>
          </cell>
          <cell r="E692" t="str">
            <v>VR</v>
          </cell>
          <cell r="F692" t="str">
            <v>Size Quantity 9</v>
          </cell>
          <cell r="G692" t="str">
            <v>Size Quantity 9</v>
          </cell>
          <cell r="H692" t="str">
            <v>Size Quantity 9</v>
          </cell>
          <cell r="I692" t="str">
            <v>Size Quantity 9</v>
          </cell>
        </row>
        <row r="693">
          <cell r="B693" t="str">
            <v>SQ10</v>
          </cell>
          <cell r="C693" t="str">
            <v>NUMERIC</v>
          </cell>
          <cell r="D693" t="str">
            <v>19, 6</v>
          </cell>
          <cell r="E693" t="str">
            <v>VR</v>
          </cell>
          <cell r="F693" t="str">
            <v>Size Quantity 10</v>
          </cell>
          <cell r="G693" t="str">
            <v>Size Quantity 10</v>
          </cell>
          <cell r="H693" t="str">
            <v>Size Quantity 10</v>
          </cell>
          <cell r="I693" t="str">
            <v>Size Quantity 10</v>
          </cell>
        </row>
        <row r="694">
          <cell r="B694" t="str">
            <v>SQ11</v>
          </cell>
          <cell r="C694" t="str">
            <v>NUMERIC</v>
          </cell>
          <cell r="D694" t="str">
            <v>19, 6</v>
          </cell>
          <cell r="E694" t="str">
            <v>VR</v>
          </cell>
          <cell r="F694" t="str">
            <v>Size Quantity 11</v>
          </cell>
          <cell r="G694" t="str">
            <v>Size Quantity 11</v>
          </cell>
          <cell r="H694" t="str">
            <v>Size Quantity 11</v>
          </cell>
          <cell r="I694" t="str">
            <v>Size Quantity 11</v>
          </cell>
        </row>
        <row r="695">
          <cell r="B695" t="str">
            <v>SQ12</v>
          </cell>
          <cell r="C695" t="str">
            <v>NUMERIC</v>
          </cell>
          <cell r="D695" t="str">
            <v>19, 6</v>
          </cell>
          <cell r="E695" t="str">
            <v>VR</v>
          </cell>
          <cell r="F695" t="str">
            <v>Size Quantity 12</v>
          </cell>
          <cell r="G695" t="str">
            <v>Size Quantity 12</v>
          </cell>
          <cell r="H695" t="str">
            <v>Size Quantity 12</v>
          </cell>
          <cell r="I695" t="str">
            <v>Size Quantity 12</v>
          </cell>
        </row>
        <row r="696">
          <cell r="B696" t="str">
            <v>SQ13</v>
          </cell>
          <cell r="C696" t="str">
            <v>NUMERIC</v>
          </cell>
          <cell r="D696" t="str">
            <v>19, 6</v>
          </cell>
          <cell r="E696" t="str">
            <v>VR</v>
          </cell>
          <cell r="F696" t="str">
            <v>Size Quantity 13</v>
          </cell>
          <cell r="G696" t="str">
            <v>Size Quantity 13</v>
          </cell>
          <cell r="H696" t="str">
            <v>Size Quantity 13</v>
          </cell>
          <cell r="I696" t="str">
            <v>Size Quantity 13</v>
          </cell>
        </row>
        <row r="697">
          <cell r="B697" t="str">
            <v>SQ14</v>
          </cell>
          <cell r="C697" t="str">
            <v>NUMERIC</v>
          </cell>
          <cell r="D697" t="str">
            <v>19, 6</v>
          </cell>
          <cell r="E697" t="str">
            <v>VR</v>
          </cell>
          <cell r="F697" t="str">
            <v>Size Quantity 14</v>
          </cell>
          <cell r="G697" t="str">
            <v>Size Quantity 14</v>
          </cell>
          <cell r="H697" t="str">
            <v>Size Quantity 14</v>
          </cell>
          <cell r="I697" t="str">
            <v>Size Quantity 14</v>
          </cell>
        </row>
        <row r="698">
          <cell r="B698" t="str">
            <v>SQ15</v>
          </cell>
          <cell r="C698" t="str">
            <v>NUMERIC</v>
          </cell>
          <cell r="D698" t="str">
            <v>19, 6</v>
          </cell>
          <cell r="E698" t="str">
            <v>VR</v>
          </cell>
          <cell r="F698" t="str">
            <v>Size Quantity 15</v>
          </cell>
          <cell r="G698" t="str">
            <v>Size Quantity 15</v>
          </cell>
          <cell r="H698" t="str">
            <v>Size Quantity 15</v>
          </cell>
          <cell r="I698" t="str">
            <v>Size Quantity 15</v>
          </cell>
        </row>
        <row r="699">
          <cell r="B699" t="str">
            <v>SQ16</v>
          </cell>
          <cell r="C699" t="str">
            <v>NUMERIC</v>
          </cell>
          <cell r="D699" t="str">
            <v>19, 6</v>
          </cell>
          <cell r="E699" t="str">
            <v>VR</v>
          </cell>
          <cell r="F699" t="str">
            <v>Size Quantity 16</v>
          </cell>
          <cell r="G699" t="str">
            <v>Size Quantity 16</v>
          </cell>
          <cell r="H699" t="str">
            <v>Size Quantity 16</v>
          </cell>
          <cell r="I699" t="str">
            <v>Size Quantity 16</v>
          </cell>
        </row>
        <row r="700">
          <cell r="B700" t="str">
            <v>SQ17</v>
          </cell>
          <cell r="C700" t="str">
            <v>NUMERIC</v>
          </cell>
          <cell r="D700" t="str">
            <v>19, 6</v>
          </cell>
          <cell r="E700" t="str">
            <v>VR</v>
          </cell>
          <cell r="F700" t="str">
            <v>Size Quantity 17</v>
          </cell>
          <cell r="G700" t="str">
            <v>Size Quantity 17</v>
          </cell>
          <cell r="H700" t="str">
            <v>Size Quantity 17</v>
          </cell>
          <cell r="I700" t="str">
            <v>Size Quantity 17</v>
          </cell>
        </row>
        <row r="701">
          <cell r="B701" t="str">
            <v>SQ18</v>
          </cell>
          <cell r="C701" t="str">
            <v>NUMERIC</v>
          </cell>
          <cell r="D701" t="str">
            <v>19, 6</v>
          </cell>
          <cell r="E701" t="str">
            <v>VR</v>
          </cell>
          <cell r="F701" t="str">
            <v>Size Quantity 18</v>
          </cell>
          <cell r="G701" t="str">
            <v>Size Quantity 18</v>
          </cell>
          <cell r="H701" t="str">
            <v>Size Quantity 18</v>
          </cell>
          <cell r="I701" t="str">
            <v>Size Quantity 18</v>
          </cell>
        </row>
        <row r="702">
          <cell r="B702" t="str">
            <v>SQ19</v>
          </cell>
          <cell r="C702" t="str">
            <v>NUMERIC</v>
          </cell>
          <cell r="D702" t="str">
            <v>19, 6</v>
          </cell>
          <cell r="E702" t="str">
            <v>VR</v>
          </cell>
          <cell r="F702" t="str">
            <v>Size Quantity 19</v>
          </cell>
          <cell r="G702" t="str">
            <v>Size Quantity 19</v>
          </cell>
          <cell r="H702" t="str">
            <v>Size Quantity 19</v>
          </cell>
          <cell r="I702" t="str">
            <v>Size Quantity 19</v>
          </cell>
        </row>
        <row r="703">
          <cell r="B703" t="str">
            <v>SQ20</v>
          </cell>
          <cell r="C703" t="str">
            <v>NUMERIC</v>
          </cell>
          <cell r="D703" t="str">
            <v>19, 6</v>
          </cell>
          <cell r="E703" t="str">
            <v>VR</v>
          </cell>
          <cell r="F703" t="str">
            <v>Size Quantity 20</v>
          </cell>
          <cell r="G703" t="str">
            <v>Size Quantity 20</v>
          </cell>
          <cell r="H703" t="str">
            <v>Size Quantity 20</v>
          </cell>
          <cell r="I703" t="str">
            <v>Size Quantity 20</v>
          </cell>
        </row>
        <row r="704">
          <cell r="B704" t="str">
            <v>SQ21</v>
          </cell>
          <cell r="C704" t="str">
            <v>NUMERIC</v>
          </cell>
          <cell r="D704" t="str">
            <v>19, 6</v>
          </cell>
          <cell r="E704" t="str">
            <v>VR</v>
          </cell>
          <cell r="F704" t="str">
            <v>Size Quantity 21</v>
          </cell>
          <cell r="G704" t="str">
            <v>Size Quantity 21</v>
          </cell>
          <cell r="H704" t="str">
            <v>Size Quantity 21</v>
          </cell>
          <cell r="I704" t="str">
            <v>Size Quantity 21</v>
          </cell>
        </row>
        <row r="705">
          <cell r="B705" t="str">
            <v>SQ22</v>
          </cell>
          <cell r="C705" t="str">
            <v>NUMERIC</v>
          </cell>
          <cell r="D705" t="str">
            <v>19, 6</v>
          </cell>
          <cell r="E705" t="str">
            <v>VR</v>
          </cell>
          <cell r="F705" t="str">
            <v>Size Quantity 22</v>
          </cell>
          <cell r="G705" t="str">
            <v>Size Quantity 22</v>
          </cell>
          <cell r="H705" t="str">
            <v>Size Quantity 22</v>
          </cell>
          <cell r="I705" t="str">
            <v>Size Quantity 22</v>
          </cell>
        </row>
        <row r="706">
          <cell r="B706" t="str">
            <v>SQ23</v>
          </cell>
          <cell r="C706" t="str">
            <v>NUMERIC</v>
          </cell>
          <cell r="D706" t="str">
            <v>19, 6</v>
          </cell>
          <cell r="E706" t="str">
            <v>VR</v>
          </cell>
          <cell r="F706" t="str">
            <v>Size Quantity 23</v>
          </cell>
          <cell r="G706" t="str">
            <v>Size Quantity 23</v>
          </cell>
          <cell r="H706" t="str">
            <v>Size Quantity 23</v>
          </cell>
          <cell r="I706" t="str">
            <v>Size Quantity 23</v>
          </cell>
        </row>
        <row r="707">
          <cell r="B707" t="str">
            <v>SQ24</v>
          </cell>
          <cell r="C707" t="str">
            <v>NUMERIC</v>
          </cell>
          <cell r="D707" t="str">
            <v>19, 6</v>
          </cell>
          <cell r="E707" t="str">
            <v>VR</v>
          </cell>
          <cell r="F707" t="str">
            <v>Size Quantity 24</v>
          </cell>
          <cell r="G707" t="str">
            <v>Size Quantity 24</v>
          </cell>
          <cell r="H707" t="str">
            <v>Size Quantity 24</v>
          </cell>
          <cell r="I707" t="str">
            <v>Size Quantity 24</v>
          </cell>
        </row>
        <row r="708">
          <cell r="B708" t="str">
            <v>SQ25</v>
          </cell>
          <cell r="C708" t="str">
            <v>NUMERIC</v>
          </cell>
          <cell r="D708" t="str">
            <v>19, 6</v>
          </cell>
          <cell r="E708" t="str">
            <v>VR</v>
          </cell>
          <cell r="F708" t="str">
            <v>Size Quantity 25</v>
          </cell>
          <cell r="G708" t="str">
            <v>Size Quantity 25</v>
          </cell>
          <cell r="H708" t="str">
            <v>Size Quantity 25</v>
          </cell>
          <cell r="I708" t="str">
            <v>Size Quantity 25</v>
          </cell>
        </row>
        <row r="709">
          <cell r="B709" t="str">
            <v>SQ26</v>
          </cell>
          <cell r="C709" t="str">
            <v>NUMERIC</v>
          </cell>
          <cell r="D709" t="str">
            <v>19, 6</v>
          </cell>
          <cell r="E709" t="str">
            <v>VR</v>
          </cell>
          <cell r="F709" t="str">
            <v>Size Quantity 26</v>
          </cell>
          <cell r="G709" t="str">
            <v>Size Quantity 26</v>
          </cell>
          <cell r="H709" t="str">
            <v>Size Quantity 26</v>
          </cell>
          <cell r="I709" t="str">
            <v>Size Quantity 26</v>
          </cell>
        </row>
        <row r="710">
          <cell r="B710" t="str">
            <v>SQ27</v>
          </cell>
          <cell r="C710" t="str">
            <v>NUMERIC</v>
          </cell>
          <cell r="D710" t="str">
            <v>19, 6</v>
          </cell>
          <cell r="E710" t="str">
            <v>VR</v>
          </cell>
          <cell r="F710" t="str">
            <v>Size Quantity 27</v>
          </cell>
          <cell r="G710" t="str">
            <v>Size Quantity 27</v>
          </cell>
          <cell r="H710" t="str">
            <v>Size Quantity 27</v>
          </cell>
          <cell r="I710" t="str">
            <v>Size Quantity 27</v>
          </cell>
        </row>
        <row r="711">
          <cell r="B711" t="str">
            <v>SQ28</v>
          </cell>
          <cell r="C711" t="str">
            <v>NUMERIC</v>
          </cell>
          <cell r="D711" t="str">
            <v>19, 6</v>
          </cell>
          <cell r="E711" t="str">
            <v>VR</v>
          </cell>
          <cell r="F711" t="str">
            <v>Size Quantity 28</v>
          </cell>
          <cell r="G711" t="str">
            <v>Size Quantity 28</v>
          </cell>
          <cell r="H711" t="str">
            <v>Size Quantity 28</v>
          </cell>
          <cell r="I711" t="str">
            <v>Size Quantity 28</v>
          </cell>
        </row>
        <row r="712">
          <cell r="B712" t="str">
            <v>SQ29</v>
          </cell>
          <cell r="C712" t="str">
            <v>NUMERIC</v>
          </cell>
          <cell r="D712" t="str">
            <v>19, 6</v>
          </cell>
          <cell r="E712" t="str">
            <v>VR</v>
          </cell>
          <cell r="F712" t="str">
            <v>Size Quantity 29</v>
          </cell>
          <cell r="G712" t="str">
            <v>Size Quantity 29</v>
          </cell>
          <cell r="H712" t="str">
            <v>Size Quantity 29</v>
          </cell>
          <cell r="I712" t="str">
            <v>Size Quantity 29</v>
          </cell>
        </row>
        <row r="713">
          <cell r="B713" t="str">
            <v>SQ30</v>
          </cell>
          <cell r="C713" t="str">
            <v>NUMERIC</v>
          </cell>
          <cell r="D713" t="str">
            <v>19, 6</v>
          </cell>
          <cell r="E713" t="str">
            <v>VR</v>
          </cell>
          <cell r="F713" t="str">
            <v>Size Quantity 30</v>
          </cell>
          <cell r="G713" t="str">
            <v>Size Quantity 30</v>
          </cell>
          <cell r="H713" t="str">
            <v>Size Quantity 30</v>
          </cell>
          <cell r="I713" t="str">
            <v>Size Quantity 30</v>
          </cell>
        </row>
        <row r="714">
          <cell r="B714" t="str">
            <v>IQ01</v>
          </cell>
          <cell r="C714" t="str">
            <v>NUMERIC</v>
          </cell>
          <cell r="D714" t="str">
            <v>19, 6</v>
          </cell>
          <cell r="E714" t="str">
            <v>VR</v>
          </cell>
          <cell r="F714" t="str">
            <v>Size OI Quantity 1</v>
          </cell>
          <cell r="G714" t="str">
            <v>Size OI Quantity 1</v>
          </cell>
          <cell r="H714" t="str">
            <v>Size OI Quantity 1</v>
          </cell>
          <cell r="I714" t="str">
            <v>Size OI Quantity 1</v>
          </cell>
        </row>
        <row r="715">
          <cell r="B715" t="str">
            <v>IQ02</v>
          </cell>
          <cell r="C715" t="str">
            <v>NUMERIC</v>
          </cell>
          <cell r="D715" t="str">
            <v>19, 6</v>
          </cell>
          <cell r="E715" t="str">
            <v>VR</v>
          </cell>
          <cell r="F715" t="str">
            <v>Size OI Quantity 2</v>
          </cell>
          <cell r="G715" t="str">
            <v>Size OI Quantity 2</v>
          </cell>
          <cell r="H715" t="str">
            <v>Size OI Quantity 2</v>
          </cell>
          <cell r="I715" t="str">
            <v>Size OI Quantity 2</v>
          </cell>
        </row>
        <row r="716">
          <cell r="B716" t="str">
            <v>IQ03</v>
          </cell>
          <cell r="C716" t="str">
            <v>NUMERIC</v>
          </cell>
          <cell r="D716" t="str">
            <v>19, 6</v>
          </cell>
          <cell r="E716" t="str">
            <v>VR</v>
          </cell>
          <cell r="F716" t="str">
            <v>Size OI Quantity 3</v>
          </cell>
          <cell r="G716" t="str">
            <v>Size OI Quantity 3</v>
          </cell>
          <cell r="H716" t="str">
            <v>Size OI Quantity 3</v>
          </cell>
          <cell r="I716" t="str">
            <v>Size OI Quantity 3</v>
          </cell>
        </row>
        <row r="717">
          <cell r="B717" t="str">
            <v>IQ04</v>
          </cell>
          <cell r="C717" t="str">
            <v>NUMERIC</v>
          </cell>
          <cell r="D717" t="str">
            <v>19, 6</v>
          </cell>
          <cell r="E717" t="str">
            <v>VR</v>
          </cell>
          <cell r="F717" t="str">
            <v>Size OI Quantity 4</v>
          </cell>
          <cell r="G717" t="str">
            <v>Size OI Quantity 4</v>
          </cell>
          <cell r="H717" t="str">
            <v>Size OI Quantity 4</v>
          </cell>
          <cell r="I717" t="str">
            <v>Size OI Quantity 4</v>
          </cell>
        </row>
        <row r="718">
          <cell r="B718" t="str">
            <v>IQ05</v>
          </cell>
          <cell r="C718" t="str">
            <v>NUMERIC</v>
          </cell>
          <cell r="D718" t="str">
            <v>19, 6</v>
          </cell>
          <cell r="E718" t="str">
            <v>VR</v>
          </cell>
          <cell r="F718" t="str">
            <v>Size OI Quantity 5</v>
          </cell>
          <cell r="G718" t="str">
            <v>Size OI Quantity 5</v>
          </cell>
          <cell r="H718" t="str">
            <v>Size OI Quantity 5</v>
          </cell>
          <cell r="I718" t="str">
            <v>Size OI Quantity 5</v>
          </cell>
        </row>
        <row r="719">
          <cell r="B719" t="str">
            <v>IQ06</v>
          </cell>
          <cell r="C719" t="str">
            <v>NUMERIC</v>
          </cell>
          <cell r="D719" t="str">
            <v>19, 6</v>
          </cell>
          <cell r="E719" t="str">
            <v>VR</v>
          </cell>
          <cell r="F719" t="str">
            <v>Size OI Quantity 6</v>
          </cell>
          <cell r="G719" t="str">
            <v>Size OI Quantity 6</v>
          </cell>
          <cell r="H719" t="str">
            <v>Size OI Quantity 6</v>
          </cell>
          <cell r="I719" t="str">
            <v>Size OI Quantity 6</v>
          </cell>
        </row>
        <row r="720">
          <cell r="B720" t="str">
            <v>IQ07</v>
          </cell>
          <cell r="C720" t="str">
            <v>NUMERIC</v>
          </cell>
          <cell r="D720" t="str">
            <v>19, 6</v>
          </cell>
          <cell r="E720" t="str">
            <v>VR</v>
          </cell>
          <cell r="F720" t="str">
            <v>Size OI Quantity 7</v>
          </cell>
          <cell r="G720" t="str">
            <v>Size OI Quantity 7</v>
          </cell>
          <cell r="H720" t="str">
            <v>Size OI Quantity 7</v>
          </cell>
          <cell r="I720" t="str">
            <v>Size OI Quantity 7</v>
          </cell>
        </row>
        <row r="721">
          <cell r="B721" t="str">
            <v>IQ08</v>
          </cell>
          <cell r="C721" t="str">
            <v>NUMERIC</v>
          </cell>
          <cell r="D721" t="str">
            <v>19, 6</v>
          </cell>
          <cell r="E721" t="str">
            <v>VR</v>
          </cell>
          <cell r="F721" t="str">
            <v>Size OI Quantity 8</v>
          </cell>
          <cell r="G721" t="str">
            <v>Size OI Quantity 8</v>
          </cell>
          <cell r="H721" t="str">
            <v>Size OI Quantity 8</v>
          </cell>
          <cell r="I721" t="str">
            <v>Size OI Quantity 8</v>
          </cell>
        </row>
        <row r="722">
          <cell r="B722" t="str">
            <v>IQ09</v>
          </cell>
          <cell r="C722" t="str">
            <v>NUMERIC</v>
          </cell>
          <cell r="D722" t="str">
            <v>19, 6</v>
          </cell>
          <cell r="E722" t="str">
            <v>VR</v>
          </cell>
          <cell r="F722" t="str">
            <v>Size OI Quantity 9</v>
          </cell>
          <cell r="G722" t="str">
            <v>Size OI Quantity 9</v>
          </cell>
          <cell r="H722" t="str">
            <v>Size OI Quantity 9</v>
          </cell>
          <cell r="I722" t="str">
            <v>Size OI Quantity 9</v>
          </cell>
        </row>
        <row r="723">
          <cell r="B723" t="str">
            <v>IQ10</v>
          </cell>
          <cell r="C723" t="str">
            <v>NUMERIC</v>
          </cell>
          <cell r="D723" t="str">
            <v>19, 6</v>
          </cell>
          <cell r="E723" t="str">
            <v>VR</v>
          </cell>
          <cell r="F723" t="str">
            <v>Size OI Quantity 10</v>
          </cell>
          <cell r="G723" t="str">
            <v>Size OI Quantity 10</v>
          </cell>
          <cell r="H723" t="str">
            <v>Size OI Quantity 10</v>
          </cell>
          <cell r="I723" t="str">
            <v>Size OI Quantity 10</v>
          </cell>
        </row>
        <row r="724">
          <cell r="B724" t="str">
            <v>IQ11</v>
          </cell>
          <cell r="C724" t="str">
            <v>NUMERIC</v>
          </cell>
          <cell r="D724" t="str">
            <v>19, 6</v>
          </cell>
          <cell r="E724" t="str">
            <v>VR</v>
          </cell>
          <cell r="F724" t="str">
            <v>Size OI Quantity 11</v>
          </cell>
          <cell r="G724" t="str">
            <v>Size OI Quantity 11</v>
          </cell>
          <cell r="H724" t="str">
            <v>Size OI Quantity 11</v>
          </cell>
          <cell r="I724" t="str">
            <v>Size OI Quantity 11</v>
          </cell>
        </row>
        <row r="725">
          <cell r="B725" t="str">
            <v>IQ12</v>
          </cell>
          <cell r="C725" t="str">
            <v>NUMERIC</v>
          </cell>
          <cell r="D725" t="str">
            <v>19, 6</v>
          </cell>
          <cell r="E725" t="str">
            <v>VR</v>
          </cell>
          <cell r="F725" t="str">
            <v>Size OI Quantity 12</v>
          </cell>
          <cell r="G725" t="str">
            <v>Size OI Quantity 12</v>
          </cell>
          <cell r="H725" t="str">
            <v>Size OI Quantity 12</v>
          </cell>
          <cell r="I725" t="str">
            <v>Size OI Quantity 12</v>
          </cell>
        </row>
        <row r="726">
          <cell r="B726" t="str">
            <v>IQ13</v>
          </cell>
          <cell r="C726" t="str">
            <v>NUMERIC</v>
          </cell>
          <cell r="D726" t="str">
            <v>19, 6</v>
          </cell>
          <cell r="E726" t="str">
            <v>VR</v>
          </cell>
          <cell r="F726" t="str">
            <v>Size OI Quantity 13</v>
          </cell>
          <cell r="G726" t="str">
            <v>Size OI Quantity 13</v>
          </cell>
          <cell r="H726" t="str">
            <v>Size OI Quantity 13</v>
          </cell>
          <cell r="I726" t="str">
            <v>Size OI Quantity 13</v>
          </cell>
        </row>
        <row r="727">
          <cell r="B727" t="str">
            <v>IQ14</v>
          </cell>
          <cell r="C727" t="str">
            <v>NUMERIC</v>
          </cell>
          <cell r="D727" t="str">
            <v>19, 6</v>
          </cell>
          <cell r="E727" t="str">
            <v>VR</v>
          </cell>
          <cell r="F727" t="str">
            <v>Size OI Quantity 14</v>
          </cell>
          <cell r="G727" t="str">
            <v>Size OI Quantity 14</v>
          </cell>
          <cell r="H727" t="str">
            <v>Size OI Quantity 14</v>
          </cell>
          <cell r="I727" t="str">
            <v>Size OI Quantity 14</v>
          </cell>
        </row>
        <row r="728">
          <cell r="B728" t="str">
            <v>IQ15</v>
          </cell>
          <cell r="C728" t="str">
            <v>NUMERIC</v>
          </cell>
          <cell r="D728" t="str">
            <v>19, 6</v>
          </cell>
          <cell r="E728" t="str">
            <v>VR</v>
          </cell>
          <cell r="F728" t="str">
            <v>Size OI Quantity 15</v>
          </cell>
          <cell r="G728" t="str">
            <v>Size OI Quantity 15</v>
          </cell>
          <cell r="H728" t="str">
            <v>Size OI Quantity 15</v>
          </cell>
          <cell r="I728" t="str">
            <v>Size OI Quantity 15</v>
          </cell>
        </row>
        <row r="729">
          <cell r="B729" t="str">
            <v>IQ16</v>
          </cell>
          <cell r="C729" t="str">
            <v>NUMERIC</v>
          </cell>
          <cell r="D729" t="str">
            <v>19, 6</v>
          </cell>
          <cell r="E729" t="str">
            <v>VR</v>
          </cell>
          <cell r="F729" t="str">
            <v>Size OI Quantity 16</v>
          </cell>
          <cell r="G729" t="str">
            <v>Size OI Quantity 16</v>
          </cell>
          <cell r="H729" t="str">
            <v>Size OI Quantity 16</v>
          </cell>
          <cell r="I729" t="str">
            <v>Size OI Quantity 16</v>
          </cell>
        </row>
        <row r="730">
          <cell r="B730" t="str">
            <v>IQ17</v>
          </cell>
          <cell r="C730" t="str">
            <v>NUMERIC</v>
          </cell>
          <cell r="D730" t="str">
            <v>19, 6</v>
          </cell>
          <cell r="E730" t="str">
            <v>VR</v>
          </cell>
          <cell r="F730" t="str">
            <v>Size OI Quantity 17</v>
          </cell>
          <cell r="G730" t="str">
            <v>Size OI Quantity 17</v>
          </cell>
          <cell r="H730" t="str">
            <v>Size OI Quantity 17</v>
          </cell>
          <cell r="I730" t="str">
            <v>Size OI Quantity 17</v>
          </cell>
        </row>
        <row r="731">
          <cell r="B731" t="str">
            <v>IQ18</v>
          </cell>
          <cell r="C731" t="str">
            <v>NUMERIC</v>
          </cell>
          <cell r="D731" t="str">
            <v>19, 6</v>
          </cell>
          <cell r="E731" t="str">
            <v>VR</v>
          </cell>
          <cell r="F731" t="str">
            <v>Size OI Quantity 18</v>
          </cell>
          <cell r="G731" t="str">
            <v>Size OI Quantity 18</v>
          </cell>
          <cell r="H731" t="str">
            <v>Size OI Quantity 18</v>
          </cell>
          <cell r="I731" t="str">
            <v>Size OI Quantity 18</v>
          </cell>
        </row>
        <row r="732">
          <cell r="B732" t="str">
            <v>IQ19</v>
          </cell>
          <cell r="C732" t="str">
            <v>NUMERIC</v>
          </cell>
          <cell r="D732" t="str">
            <v>19, 6</v>
          </cell>
          <cell r="E732" t="str">
            <v>VR</v>
          </cell>
          <cell r="F732" t="str">
            <v>Size OI Quantity 19</v>
          </cell>
          <cell r="G732" t="str">
            <v>Size OI Quantity 19</v>
          </cell>
          <cell r="H732" t="str">
            <v>Size OI Quantity 19</v>
          </cell>
          <cell r="I732" t="str">
            <v>Size OI Quantity 19</v>
          </cell>
        </row>
        <row r="733">
          <cell r="B733" t="str">
            <v>IQ20</v>
          </cell>
          <cell r="C733" t="str">
            <v>NUMERIC</v>
          </cell>
          <cell r="D733" t="str">
            <v>19, 6</v>
          </cell>
          <cell r="E733" t="str">
            <v>VR</v>
          </cell>
          <cell r="F733" t="str">
            <v>Size OI Quantity 20</v>
          </cell>
          <cell r="G733" t="str">
            <v>Size OI Quantity 20</v>
          </cell>
          <cell r="H733" t="str">
            <v>Size OI Quantity 20</v>
          </cell>
          <cell r="I733" t="str">
            <v>Size OI Quantity 20</v>
          </cell>
        </row>
        <row r="734">
          <cell r="B734" t="str">
            <v>IQ21</v>
          </cell>
          <cell r="C734" t="str">
            <v>NUMERIC</v>
          </cell>
          <cell r="D734" t="str">
            <v>19, 6</v>
          </cell>
          <cell r="E734" t="str">
            <v>VR</v>
          </cell>
          <cell r="F734" t="str">
            <v>Size OI Quantity 21</v>
          </cell>
          <cell r="G734" t="str">
            <v>Size OI Quantity 21</v>
          </cell>
          <cell r="H734" t="str">
            <v>Size OI Quantity 21</v>
          </cell>
          <cell r="I734" t="str">
            <v>Size OI Quantity 21</v>
          </cell>
        </row>
        <row r="735">
          <cell r="B735" t="str">
            <v>IQ22</v>
          </cell>
          <cell r="C735" t="str">
            <v>NUMERIC</v>
          </cell>
          <cell r="D735" t="str">
            <v>19, 6</v>
          </cell>
          <cell r="E735" t="str">
            <v>VR</v>
          </cell>
          <cell r="F735" t="str">
            <v>Size OI Quantity 22</v>
          </cell>
          <cell r="G735" t="str">
            <v>Size OI Quantity 22</v>
          </cell>
          <cell r="H735" t="str">
            <v>Size OI Quantity 22</v>
          </cell>
          <cell r="I735" t="str">
            <v>Size OI Quantity 22</v>
          </cell>
        </row>
        <row r="736">
          <cell r="B736" t="str">
            <v>IQ23</v>
          </cell>
          <cell r="C736" t="str">
            <v>NUMERIC</v>
          </cell>
          <cell r="D736" t="str">
            <v>19, 6</v>
          </cell>
          <cell r="E736" t="str">
            <v>VR</v>
          </cell>
          <cell r="F736" t="str">
            <v>Size OI Quantity 23</v>
          </cell>
          <cell r="G736" t="str">
            <v>Size OI Quantity 23</v>
          </cell>
          <cell r="H736" t="str">
            <v>Size OI Quantity 23</v>
          </cell>
          <cell r="I736" t="str">
            <v>Size OI Quantity 23</v>
          </cell>
        </row>
        <row r="737">
          <cell r="B737" t="str">
            <v>IQ24</v>
          </cell>
          <cell r="C737" t="str">
            <v>NUMERIC</v>
          </cell>
          <cell r="D737" t="str">
            <v>19, 6</v>
          </cell>
          <cell r="E737" t="str">
            <v>VR</v>
          </cell>
          <cell r="F737" t="str">
            <v>Size OI Quantity 24</v>
          </cell>
          <cell r="G737" t="str">
            <v>Size OI Quantity 24</v>
          </cell>
          <cell r="H737" t="str">
            <v>Size OI Quantity 24</v>
          </cell>
          <cell r="I737" t="str">
            <v>Size OI Quantity 24</v>
          </cell>
        </row>
        <row r="738">
          <cell r="B738" t="str">
            <v>IQ25</v>
          </cell>
          <cell r="C738" t="str">
            <v>NUMERIC</v>
          </cell>
          <cell r="D738" t="str">
            <v>19, 6</v>
          </cell>
          <cell r="E738" t="str">
            <v>VR</v>
          </cell>
          <cell r="F738" t="str">
            <v>Size OI Quantity 25</v>
          </cell>
          <cell r="G738" t="str">
            <v>Size OI Quantity 25</v>
          </cell>
          <cell r="H738" t="str">
            <v>Size OI Quantity 25</v>
          </cell>
          <cell r="I738" t="str">
            <v>Size OI Quantity 25</v>
          </cell>
        </row>
        <row r="739">
          <cell r="B739" t="str">
            <v>IQ26</v>
          </cell>
          <cell r="C739" t="str">
            <v>NUMERIC</v>
          </cell>
          <cell r="D739" t="str">
            <v>19, 6</v>
          </cell>
          <cell r="E739" t="str">
            <v>VR</v>
          </cell>
          <cell r="F739" t="str">
            <v>Size OI Quantity 26</v>
          </cell>
          <cell r="G739" t="str">
            <v>Size OI Quantity 26</v>
          </cell>
          <cell r="H739" t="str">
            <v>Size OI Quantity 26</v>
          </cell>
          <cell r="I739" t="str">
            <v>Size OI Quantity 26</v>
          </cell>
        </row>
        <row r="740">
          <cell r="B740" t="str">
            <v>IQ27</v>
          </cell>
          <cell r="C740" t="str">
            <v>NUMERIC</v>
          </cell>
          <cell r="D740" t="str">
            <v>19, 6</v>
          </cell>
          <cell r="E740" t="str">
            <v>VR</v>
          </cell>
          <cell r="F740" t="str">
            <v>Size OI Quantity 27</v>
          </cell>
          <cell r="G740" t="str">
            <v>Size OI Quantity 27</v>
          </cell>
          <cell r="H740" t="str">
            <v>Size OI Quantity 27</v>
          </cell>
          <cell r="I740" t="str">
            <v>Size OI Quantity 27</v>
          </cell>
        </row>
        <row r="741">
          <cell r="B741" t="str">
            <v>IQ28</v>
          </cell>
          <cell r="C741" t="str">
            <v>NUMERIC</v>
          </cell>
          <cell r="D741" t="str">
            <v>19, 6</v>
          </cell>
          <cell r="E741" t="str">
            <v>VR</v>
          </cell>
          <cell r="F741" t="str">
            <v>Size OI Quantity 28</v>
          </cell>
          <cell r="G741" t="str">
            <v>Size OI Quantity 28</v>
          </cell>
          <cell r="H741" t="str">
            <v>Size OI Quantity 28</v>
          </cell>
          <cell r="I741" t="str">
            <v>Size OI Quantity 28</v>
          </cell>
        </row>
        <row r="742">
          <cell r="B742" t="str">
            <v>IQ29</v>
          </cell>
          <cell r="C742" t="str">
            <v>NUMERIC</v>
          </cell>
          <cell r="D742" t="str">
            <v>19, 6</v>
          </cell>
          <cell r="E742" t="str">
            <v>VR</v>
          </cell>
          <cell r="F742" t="str">
            <v>Size OI Quantity 29</v>
          </cell>
          <cell r="G742" t="str">
            <v>Size OI Quantity 29</v>
          </cell>
          <cell r="H742" t="str">
            <v>Size OI Quantity 29</v>
          </cell>
          <cell r="I742" t="str">
            <v>Size OI Quantity 29</v>
          </cell>
        </row>
        <row r="743">
          <cell r="B743" t="str">
            <v>IQ30</v>
          </cell>
          <cell r="C743" t="str">
            <v>NUMERIC</v>
          </cell>
          <cell r="D743" t="str">
            <v>19, 6</v>
          </cell>
          <cell r="E743" t="str">
            <v>VR</v>
          </cell>
          <cell r="F743" t="str">
            <v>Size OI Quantity 30</v>
          </cell>
          <cell r="G743" t="str">
            <v>Size OI Quantity 30</v>
          </cell>
          <cell r="H743" t="str">
            <v>Size OI Quantity 30</v>
          </cell>
          <cell r="I743" t="str">
            <v>Size OI Quantity 30</v>
          </cell>
        </row>
        <row r="744">
          <cell r="B744" t="str">
            <v>OITT</v>
          </cell>
          <cell r="C744" t="str">
            <v>NUMERIC</v>
          </cell>
          <cell r="D744" t="str">
            <v>19, 6</v>
          </cell>
          <cell r="E744" t="str">
            <v>VR</v>
          </cell>
          <cell r="F744" t="str">
            <v>Size OI Total</v>
          </cell>
          <cell r="G744" t="str">
            <v>Size OI Total</v>
          </cell>
          <cell r="H744" t="str">
            <v>Size OI Total</v>
          </cell>
          <cell r="I744" t="str">
            <v>Size OI Total</v>
          </cell>
        </row>
        <row r="745">
          <cell r="B745" t="str">
            <v>LOSS</v>
          </cell>
          <cell r="C745" t="str">
            <v>NUMERIC</v>
          </cell>
          <cell r="D745" t="str">
            <v>5, 2</v>
          </cell>
          <cell r="E745" t="str">
            <v>VR</v>
          </cell>
          <cell r="F745" t="str">
            <v>Loss %</v>
          </cell>
          <cell r="G745" t="str">
            <v>Loss %</v>
          </cell>
          <cell r="H745" t="str">
            <v>Loss %</v>
          </cell>
          <cell r="I745" t="str">
            <v>Loss %</v>
          </cell>
        </row>
        <row r="746">
          <cell r="B746" t="str">
            <v>COLO</v>
          </cell>
          <cell r="C746" t="str">
            <v>VARCHAR</v>
          </cell>
          <cell r="D746">
            <v>10</v>
          </cell>
          <cell r="E746" t="str">
            <v>VR</v>
          </cell>
          <cell r="F746" t="str">
            <v>Container Load</v>
          </cell>
          <cell r="G746" t="str">
            <v>Container Load</v>
          </cell>
          <cell r="H746" t="str">
            <v>Container Load</v>
          </cell>
          <cell r="I746" t="str">
            <v>Container Load</v>
          </cell>
        </row>
        <row r="747">
          <cell r="B747" t="str">
            <v>QTFR</v>
          </cell>
          <cell r="C747" t="str">
            <v>NUMERIC</v>
          </cell>
          <cell r="D747" t="str">
            <v>19, 6</v>
          </cell>
          <cell r="E747" t="str">
            <v>VR</v>
          </cell>
          <cell r="F747" t="str">
            <v>Quantity From</v>
          </cell>
          <cell r="G747" t="str">
            <v>Quantity From</v>
          </cell>
          <cell r="H747" t="str">
            <v>Quantity From</v>
          </cell>
          <cell r="I747" t="str">
            <v>Quantity From</v>
          </cell>
        </row>
        <row r="748">
          <cell r="B748" t="str">
            <v>QTTO</v>
          </cell>
          <cell r="C748" t="str">
            <v>NUMERIC</v>
          </cell>
          <cell r="D748" t="str">
            <v>19, 6</v>
          </cell>
          <cell r="E748" t="str">
            <v>VR</v>
          </cell>
          <cell r="F748" t="str">
            <v>Quantity To</v>
          </cell>
          <cell r="G748" t="str">
            <v>Quantity To</v>
          </cell>
          <cell r="H748" t="str">
            <v>Quantity To</v>
          </cell>
          <cell r="I748" t="str">
            <v>Quantity To</v>
          </cell>
        </row>
        <row r="749">
          <cell r="B749" t="str">
            <v>MUPT</v>
          </cell>
          <cell r="C749" t="str">
            <v>NUMERIC</v>
          </cell>
          <cell r="D749" t="str">
            <v>5, 2</v>
          </cell>
          <cell r="E749" t="str">
            <v>VR</v>
          </cell>
          <cell r="F749" t="str">
            <v>Mark Up Percent</v>
          </cell>
          <cell r="G749" t="str">
            <v>Mark Up Percent</v>
          </cell>
          <cell r="H749" t="str">
            <v>Mark Up Percent</v>
          </cell>
          <cell r="I749" t="str">
            <v>Mark Up Percent</v>
          </cell>
        </row>
        <row r="750">
          <cell r="B750" t="str">
            <v>TOTL</v>
          </cell>
          <cell r="C750" t="str">
            <v>NUMERIC</v>
          </cell>
          <cell r="D750" t="str">
            <v>19, 6</v>
          </cell>
          <cell r="E750" t="str">
            <v>VR</v>
          </cell>
          <cell r="F750" t="str">
            <v>Total</v>
          </cell>
          <cell r="G750" t="str">
            <v>Total</v>
          </cell>
          <cell r="H750" t="str">
            <v>Total</v>
          </cell>
          <cell r="I750" t="str">
            <v>Total</v>
          </cell>
        </row>
        <row r="751">
          <cell r="B751" t="str">
            <v>YCO1</v>
          </cell>
          <cell r="C751" t="str">
            <v>NUMERIC</v>
          </cell>
          <cell r="D751" t="str">
            <v>19, 6</v>
          </cell>
          <cell r="E751" t="str">
            <v>VR</v>
          </cell>
          <cell r="F751" t="str">
            <v>Yarn Component 1</v>
          </cell>
          <cell r="G751" t="str">
            <v>Yarn Component 1</v>
          </cell>
          <cell r="H751" t="str">
            <v>Yarn Component 1</v>
          </cell>
          <cell r="I751" t="str">
            <v>Yarn Component 1</v>
          </cell>
        </row>
        <row r="752">
          <cell r="B752" t="str">
            <v>YCO2</v>
          </cell>
          <cell r="C752" t="str">
            <v>NUMERIC</v>
          </cell>
          <cell r="D752" t="str">
            <v>19, 6</v>
          </cell>
          <cell r="E752" t="str">
            <v>VR</v>
          </cell>
          <cell r="F752" t="str">
            <v>Yarn Component 2</v>
          </cell>
          <cell r="G752" t="str">
            <v>Yarn Component 2</v>
          </cell>
          <cell r="H752" t="str">
            <v>Yarn Component 2</v>
          </cell>
          <cell r="I752" t="str">
            <v>Yarn Component 2</v>
          </cell>
        </row>
        <row r="753">
          <cell r="B753" t="str">
            <v>YCO3</v>
          </cell>
          <cell r="C753" t="str">
            <v>NUMERIC</v>
          </cell>
          <cell r="D753" t="str">
            <v>19, 6</v>
          </cell>
          <cell r="E753" t="str">
            <v>VR</v>
          </cell>
          <cell r="F753" t="str">
            <v>Yarn Component 3</v>
          </cell>
          <cell r="G753" t="str">
            <v>Yarn Component 3</v>
          </cell>
          <cell r="H753" t="str">
            <v>Yarn Component 3</v>
          </cell>
          <cell r="I753" t="str">
            <v>Yarn Component 3</v>
          </cell>
        </row>
        <row r="754">
          <cell r="B754" t="str">
            <v>GRWG</v>
          </cell>
          <cell r="C754" t="str">
            <v>NUMERIC</v>
          </cell>
          <cell r="D754" t="str">
            <v>19, 6</v>
          </cell>
          <cell r="E754" t="str">
            <v>VR</v>
          </cell>
          <cell r="F754" t="str">
            <v>Gross Weight</v>
          </cell>
          <cell r="G754" t="str">
            <v>Gross Weight</v>
          </cell>
          <cell r="H754" t="str">
            <v>Gross Weight</v>
          </cell>
          <cell r="I754" t="str">
            <v>Gross Weight</v>
          </cell>
        </row>
        <row r="755">
          <cell r="B755" t="str">
            <v>NTWG</v>
          </cell>
          <cell r="C755" t="str">
            <v>NUMERIC</v>
          </cell>
          <cell r="D755" t="str">
            <v>19, 6</v>
          </cell>
          <cell r="E755" t="str">
            <v>VR</v>
          </cell>
          <cell r="F755" t="str">
            <v>Nett Weight</v>
          </cell>
          <cell r="G755" t="str">
            <v>Nett Weight</v>
          </cell>
          <cell r="H755" t="str">
            <v>Nett Weight</v>
          </cell>
          <cell r="I755" t="str">
            <v>Nett Weight</v>
          </cell>
        </row>
        <row r="756">
          <cell r="B756" t="str">
            <v>GRWT</v>
          </cell>
          <cell r="C756" t="str">
            <v>NUMERIC</v>
          </cell>
          <cell r="D756" t="str">
            <v>19, 6</v>
          </cell>
          <cell r="E756" t="str">
            <v>VR</v>
          </cell>
          <cell r="F756" t="str">
            <v>Gross Weight Total</v>
          </cell>
          <cell r="G756" t="str">
            <v>Gross Weight Total</v>
          </cell>
          <cell r="H756" t="str">
            <v>Gross Weight Total</v>
          </cell>
          <cell r="I756" t="str">
            <v>Gross Weight Total</v>
          </cell>
        </row>
        <row r="757">
          <cell r="B757" t="str">
            <v>NTWT</v>
          </cell>
          <cell r="C757" t="str">
            <v>NUMERIC</v>
          </cell>
          <cell r="D757" t="str">
            <v>19, 6</v>
          </cell>
          <cell r="E757" t="str">
            <v>VR</v>
          </cell>
          <cell r="F757" t="str">
            <v>Nett Weight Total</v>
          </cell>
          <cell r="G757" t="str">
            <v>Nett Weight Total</v>
          </cell>
          <cell r="H757" t="str">
            <v>Nett Weight Total</v>
          </cell>
          <cell r="I757" t="str">
            <v>Nett Weight Total</v>
          </cell>
        </row>
        <row r="758">
          <cell r="B758" t="str">
            <v>SMWG</v>
          </cell>
          <cell r="C758" t="str">
            <v>NUMERIC</v>
          </cell>
          <cell r="D758" t="str">
            <v>19, 6</v>
          </cell>
          <cell r="E758" t="str">
            <v>VR</v>
          </cell>
          <cell r="F758" t="str">
            <v>Sample Weight</v>
          </cell>
          <cell r="G758" t="str">
            <v>Sample Weight</v>
          </cell>
          <cell r="H758" t="str">
            <v>Sample Weight</v>
          </cell>
          <cell r="I758" t="str">
            <v>Sample Weight</v>
          </cell>
        </row>
        <row r="759">
          <cell r="B759" t="str">
            <v>YCDN</v>
          </cell>
          <cell r="C759" t="str">
            <v>VARCHAR</v>
          </cell>
          <cell r="D759" t="str">
            <v>30</v>
          </cell>
          <cell r="E759" t="str">
            <v>VR</v>
          </cell>
          <cell r="F759" t="str">
            <v>Yarn Consumption No.</v>
          </cell>
          <cell r="G759" t="str">
            <v>Yarn Consumption No.</v>
          </cell>
          <cell r="H759" t="str">
            <v>Yarn Consumption No.</v>
          </cell>
          <cell r="I759" t="str">
            <v>Yarn Consumption No.</v>
          </cell>
        </row>
        <row r="760">
          <cell r="B760" t="str">
            <v>YCDT</v>
          </cell>
          <cell r="C760" t="str">
            <v>NUMERIC</v>
          </cell>
          <cell r="D760" t="str">
            <v>8, 0</v>
          </cell>
          <cell r="E760" t="str">
            <v>VR</v>
          </cell>
          <cell r="F760" t="str">
            <v>Yarn Consumption Date</v>
          </cell>
          <cell r="G760" t="str">
            <v>Yarn Consumption Date</v>
          </cell>
          <cell r="H760" t="str">
            <v>Yarn Consumption Date</v>
          </cell>
          <cell r="I760" t="str">
            <v>Yarn Consumption Date</v>
          </cell>
        </row>
        <row r="761">
          <cell r="B761" t="str">
            <v>YCLN</v>
          </cell>
          <cell r="C761" t="str">
            <v>NUMERIC</v>
          </cell>
          <cell r="D761" t="str">
            <v>5, 0</v>
          </cell>
          <cell r="E761" t="str">
            <v>VR</v>
          </cell>
          <cell r="F761" t="str">
            <v>Yarn Consumption Line</v>
          </cell>
          <cell r="G761" t="str">
            <v>Yarn Consumption Line</v>
          </cell>
          <cell r="H761" t="str">
            <v>Yarn Consumption Line</v>
          </cell>
          <cell r="I761" t="str">
            <v>Yarn Consumption Line</v>
          </cell>
        </row>
        <row r="762">
          <cell r="B762" t="str">
            <v>SMSZ</v>
          </cell>
          <cell r="C762" t="str">
            <v>VARCHAR</v>
          </cell>
          <cell r="D762" t="str">
            <v>10</v>
          </cell>
          <cell r="E762" t="str">
            <v>VR</v>
          </cell>
          <cell r="F762" t="str">
            <v>Sample Size</v>
          </cell>
          <cell r="G762" t="str">
            <v>Sample Size</v>
          </cell>
          <cell r="H762" t="str">
            <v>Sample Size</v>
          </cell>
          <cell r="I762" t="str">
            <v>Sample Size</v>
          </cell>
        </row>
        <row r="763">
          <cell r="B763" t="str">
            <v>SGNA</v>
          </cell>
          <cell r="C763" t="str">
            <v>VARCHAR</v>
          </cell>
          <cell r="D763" t="str">
            <v>100</v>
          </cell>
          <cell r="E763" t="str">
            <v>VR</v>
          </cell>
          <cell r="F763" t="str">
            <v>Size Group Name</v>
          </cell>
          <cell r="G763" t="str">
            <v>Size Group Name</v>
          </cell>
          <cell r="H763" t="str">
            <v>Size Group Name</v>
          </cell>
          <cell r="I763" t="str">
            <v>Size Group Name</v>
          </cell>
        </row>
        <row r="764">
          <cell r="B764" t="str">
            <v>SGNO</v>
          </cell>
          <cell r="C764" t="str">
            <v>VARCHAR</v>
          </cell>
          <cell r="D764" t="str">
            <v>10</v>
          </cell>
          <cell r="E764" t="str">
            <v>VR</v>
          </cell>
          <cell r="F764" t="str">
            <v>Size Group Code</v>
          </cell>
          <cell r="G764" t="str">
            <v>Size Group Code</v>
          </cell>
          <cell r="H764" t="str">
            <v>Size Group Code</v>
          </cell>
          <cell r="I764" t="str">
            <v>Size Group Code</v>
          </cell>
        </row>
        <row r="765">
          <cell r="B765" t="str">
            <v>CCBO</v>
          </cell>
          <cell r="C765" t="str">
            <v>VARCHAR</v>
          </cell>
          <cell r="D765" t="str">
            <v>10</v>
          </cell>
          <cell r="E765" t="str">
            <v>VR</v>
          </cell>
          <cell r="F765" t="str">
            <v>Color Combo</v>
          </cell>
          <cell r="G765" t="str">
            <v>Color Combo</v>
          </cell>
          <cell r="H765" t="str">
            <v>Color Combo</v>
          </cell>
          <cell r="I765" t="str">
            <v>Color Combo</v>
          </cell>
        </row>
        <row r="766">
          <cell r="B766" t="str">
            <v>ITCA</v>
          </cell>
          <cell r="C766" t="str">
            <v>VARCHAR</v>
          </cell>
          <cell r="D766" t="str">
            <v>10</v>
          </cell>
          <cell r="E766" t="str">
            <v>VR</v>
          </cell>
          <cell r="F766" t="str">
            <v>Material Category</v>
          </cell>
          <cell r="G766" t="str">
            <v>Material Category</v>
          </cell>
          <cell r="H766" t="str">
            <v>Material Category</v>
          </cell>
          <cell r="I766" t="str">
            <v>Material Category</v>
          </cell>
        </row>
        <row r="767">
          <cell r="B767" t="str">
            <v>BGAM</v>
          </cell>
          <cell r="C767" t="str">
            <v>NUMERIC</v>
          </cell>
          <cell r="D767" t="str">
            <v>19, 6</v>
          </cell>
          <cell r="E767" t="str">
            <v>VR</v>
          </cell>
          <cell r="F767" t="str">
            <v>Begin Amount</v>
          </cell>
          <cell r="G767" t="str">
            <v>Begin Amount</v>
          </cell>
          <cell r="H767" t="str">
            <v>Begin Amount</v>
          </cell>
          <cell r="I767" t="str">
            <v>Begin Amount</v>
          </cell>
        </row>
        <row r="768">
          <cell r="B768" t="str">
            <v>EDAM</v>
          </cell>
          <cell r="C768" t="str">
            <v>NUMERIC</v>
          </cell>
          <cell r="D768" t="str">
            <v>19, 6</v>
          </cell>
          <cell r="E768" t="str">
            <v>VR</v>
          </cell>
          <cell r="F768" t="str">
            <v>End Amount</v>
          </cell>
          <cell r="G768" t="str">
            <v>End Amount</v>
          </cell>
          <cell r="H768" t="str">
            <v>End Amount</v>
          </cell>
          <cell r="I768" t="str">
            <v>End Amount</v>
          </cell>
        </row>
        <row r="769">
          <cell r="B769" t="str">
            <v>WKDY</v>
          </cell>
          <cell r="C769" t="str">
            <v>NUMERIC</v>
          </cell>
          <cell r="D769" t="str">
            <v>5,2</v>
          </cell>
          <cell r="E769" t="str">
            <v>VR</v>
          </cell>
          <cell r="F769" t="str">
            <v>Work Day</v>
          </cell>
          <cell r="G769" t="str">
            <v>Work Day</v>
          </cell>
          <cell r="H769" t="str">
            <v>Work Day</v>
          </cell>
          <cell r="I769" t="str">
            <v>Work Day</v>
          </cell>
        </row>
        <row r="770">
          <cell r="B770" t="str">
            <v>ABDY</v>
          </cell>
          <cell r="C770" t="str">
            <v>NUMERIC</v>
          </cell>
          <cell r="D770" t="str">
            <v>5,2</v>
          </cell>
          <cell r="E770" t="str">
            <v>VR</v>
          </cell>
          <cell r="F770" t="str">
            <v>Absent Day</v>
          </cell>
          <cell r="G770" t="str">
            <v>Absent Day</v>
          </cell>
          <cell r="H770" t="str">
            <v>Absent Day</v>
          </cell>
          <cell r="I770" t="str">
            <v>Absent Day</v>
          </cell>
        </row>
        <row r="771">
          <cell r="B771" t="str">
            <v>SKDY</v>
          </cell>
          <cell r="C771" t="str">
            <v>NUMERIC</v>
          </cell>
          <cell r="D771" t="str">
            <v>5,2</v>
          </cell>
          <cell r="E771" t="str">
            <v>VR</v>
          </cell>
          <cell r="F771" t="str">
            <v>Sick Day</v>
          </cell>
          <cell r="G771" t="str">
            <v>Sick Day</v>
          </cell>
          <cell r="H771" t="str">
            <v>Sick Day</v>
          </cell>
          <cell r="I771" t="str">
            <v>Sick Day</v>
          </cell>
        </row>
        <row r="772">
          <cell r="B772" t="str">
            <v>PMDY</v>
          </cell>
          <cell r="C772" t="str">
            <v>NUMERIC</v>
          </cell>
          <cell r="D772" t="str">
            <v>5,2</v>
          </cell>
          <cell r="E772" t="str">
            <v>VR</v>
          </cell>
          <cell r="F772" t="str">
            <v>Permision Day</v>
          </cell>
          <cell r="G772" t="str">
            <v>Permision Day</v>
          </cell>
          <cell r="H772" t="str">
            <v>Permision Day</v>
          </cell>
          <cell r="I772" t="str">
            <v>Permision Day</v>
          </cell>
        </row>
        <row r="773">
          <cell r="B773" t="str">
            <v>LTDY</v>
          </cell>
          <cell r="C773" t="str">
            <v>NUMERIC</v>
          </cell>
          <cell r="D773" t="str">
            <v>5,2</v>
          </cell>
          <cell r="E773" t="str">
            <v>VR</v>
          </cell>
          <cell r="F773" t="str">
            <v>Late Day</v>
          </cell>
          <cell r="G773" t="str">
            <v>Late Day</v>
          </cell>
          <cell r="H773" t="str">
            <v>Late Day</v>
          </cell>
          <cell r="I773" t="str">
            <v>Late Day</v>
          </cell>
        </row>
        <row r="774">
          <cell r="B774" t="str">
            <v>LTAM</v>
          </cell>
          <cell r="C774" t="str">
            <v>NUMERIC</v>
          </cell>
          <cell r="D774" t="str">
            <v>19, 6</v>
          </cell>
          <cell r="E774" t="str">
            <v>VR</v>
          </cell>
          <cell r="F774" t="str">
            <v>Late Amount</v>
          </cell>
          <cell r="G774" t="str">
            <v>Late Amount</v>
          </cell>
          <cell r="H774" t="str">
            <v>Late Amount</v>
          </cell>
          <cell r="I774" t="str">
            <v>Late Amount</v>
          </cell>
        </row>
        <row r="775">
          <cell r="B775" t="str">
            <v>TATY</v>
          </cell>
          <cell r="C775" t="str">
            <v>VARCHAR</v>
          </cell>
          <cell r="D775" t="str">
            <v>10</v>
          </cell>
          <cell r="E775" t="str">
            <v>VR</v>
          </cell>
          <cell r="F775" t="str">
            <v>Transport Allowance Type</v>
          </cell>
          <cell r="G775" t="str">
            <v>Transport Allowance Type</v>
          </cell>
          <cell r="H775" t="str">
            <v>Transport Allowance Type</v>
          </cell>
          <cell r="I775" t="str">
            <v>Transport Allowance Type</v>
          </cell>
        </row>
        <row r="776">
          <cell r="B776" t="str">
            <v>ATST</v>
          </cell>
          <cell r="C776" t="str">
            <v>VARCHAR</v>
          </cell>
          <cell r="D776" t="str">
            <v>10</v>
          </cell>
          <cell r="E776" t="str">
            <v>VR</v>
          </cell>
          <cell r="F776" t="str">
            <v>Attendance Status</v>
          </cell>
          <cell r="G776" t="str">
            <v>Attendance Status</v>
          </cell>
          <cell r="H776" t="str">
            <v>Attendance Status</v>
          </cell>
          <cell r="I776" t="str">
            <v>Attendance Status</v>
          </cell>
        </row>
        <row r="777">
          <cell r="B777" t="str">
            <v>ATDT</v>
          </cell>
          <cell r="C777" t="str">
            <v>NUMERIC</v>
          </cell>
          <cell r="D777" t="str">
            <v>8, 0</v>
          </cell>
          <cell r="E777" t="str">
            <v>VR</v>
          </cell>
          <cell r="F777" t="str">
            <v>Attendance Date</v>
          </cell>
          <cell r="G777" t="str">
            <v>Attendance Date</v>
          </cell>
          <cell r="H777" t="str">
            <v>Attendance Date</v>
          </cell>
          <cell r="I777" t="str">
            <v>Attendance Date</v>
          </cell>
        </row>
        <row r="778">
          <cell r="B778" t="str">
            <v>CLNO</v>
          </cell>
          <cell r="C778" t="str">
            <v>VARCHAR</v>
          </cell>
          <cell r="D778" t="str">
            <v>30</v>
          </cell>
          <cell r="E778" t="str">
            <v>VR</v>
          </cell>
          <cell r="F778" t="str">
            <v>Color Code</v>
          </cell>
          <cell r="G778" t="str">
            <v>Color Code</v>
          </cell>
          <cell r="H778" t="str">
            <v>Color Code</v>
          </cell>
          <cell r="I778" t="str">
            <v>Color Code</v>
          </cell>
        </row>
        <row r="779">
          <cell r="B779" t="str">
            <v>CLNA</v>
          </cell>
          <cell r="C779" t="str">
            <v>VARCHAR</v>
          </cell>
          <cell r="D779" t="str">
            <v>100</v>
          </cell>
          <cell r="E779" t="str">
            <v>VR</v>
          </cell>
          <cell r="F779" t="str">
            <v>Color Name</v>
          </cell>
          <cell r="G779" t="str">
            <v>Color Name</v>
          </cell>
          <cell r="H779" t="str">
            <v>Color Name</v>
          </cell>
          <cell r="I779" t="str">
            <v>Color Name</v>
          </cell>
        </row>
        <row r="780">
          <cell r="B780" t="str">
            <v>STFL</v>
          </cell>
          <cell r="C780" t="str">
            <v>NUMERIC</v>
          </cell>
          <cell r="D780" t="str">
            <v>1, 0</v>
          </cell>
          <cell r="E780" t="str">
            <v>VR</v>
          </cell>
          <cell r="F780" t="str">
            <v>Stock Taking Flag</v>
          </cell>
          <cell r="G780" t="str">
            <v>Stock Taking Flag</v>
          </cell>
          <cell r="H780" t="str">
            <v>Stock Taking Flag</v>
          </cell>
          <cell r="I780" t="str">
            <v>Stock Taking Flag</v>
          </cell>
        </row>
        <row r="781">
          <cell r="B781" t="str">
            <v>AWAM</v>
          </cell>
          <cell r="C781" t="str">
            <v>NUMERIC</v>
          </cell>
          <cell r="D781" t="str">
            <v>19, 6</v>
          </cell>
          <cell r="E781" t="str">
            <v>VR</v>
          </cell>
          <cell r="F781" t="str">
            <v>Allowance Amount</v>
          </cell>
          <cell r="G781" t="str">
            <v>Allowance Amount</v>
          </cell>
          <cell r="H781" t="str">
            <v>Allowance Amount</v>
          </cell>
          <cell r="I781" t="str">
            <v>Allowance Amount</v>
          </cell>
        </row>
        <row r="782">
          <cell r="B782" t="str">
            <v>AWTY</v>
          </cell>
          <cell r="C782" t="str">
            <v>VARCHAR</v>
          </cell>
          <cell r="D782" t="str">
            <v>10</v>
          </cell>
          <cell r="E782" t="str">
            <v>VR</v>
          </cell>
          <cell r="F782" t="str">
            <v>Allowance Type</v>
          </cell>
          <cell r="G782" t="str">
            <v>Allowance Type</v>
          </cell>
          <cell r="H782" t="str">
            <v>Allowance Type</v>
          </cell>
          <cell r="I782" t="str">
            <v>Allowance Type</v>
          </cell>
        </row>
        <row r="783">
          <cell r="B783" t="str">
            <v>AWGR</v>
          </cell>
          <cell r="C783" t="str">
            <v>VARCHAR</v>
          </cell>
          <cell r="D783" t="str">
            <v>10</v>
          </cell>
          <cell r="E783" t="str">
            <v>VR</v>
          </cell>
          <cell r="F783" t="str">
            <v>Allowance Group</v>
          </cell>
          <cell r="G783" t="str">
            <v>Allowance Group</v>
          </cell>
          <cell r="H783" t="str">
            <v>Allowance Group</v>
          </cell>
          <cell r="I783" t="str">
            <v>Allowance Group</v>
          </cell>
        </row>
        <row r="784">
          <cell r="B784" t="str">
            <v>ERLN</v>
          </cell>
          <cell r="C784" t="str">
            <v>NUMERIC</v>
          </cell>
          <cell r="D784" t="str">
            <v>8, 0</v>
          </cell>
          <cell r="E784" t="str">
            <v>VR</v>
          </cell>
          <cell r="F784" t="str">
            <v>Error Line</v>
          </cell>
          <cell r="G784" t="str">
            <v>Error Line</v>
          </cell>
          <cell r="H784" t="str">
            <v>Error Line</v>
          </cell>
          <cell r="I784" t="str">
            <v>Error Line</v>
          </cell>
        </row>
        <row r="785">
          <cell r="B785" t="str">
            <v>ERDT</v>
          </cell>
          <cell r="C785" t="str">
            <v>NUMERIC</v>
          </cell>
          <cell r="D785" t="str">
            <v>8, 0</v>
          </cell>
          <cell r="E785" t="str">
            <v>VR</v>
          </cell>
          <cell r="F785" t="str">
            <v>Error Date</v>
          </cell>
          <cell r="G785" t="str">
            <v>Error Date</v>
          </cell>
          <cell r="H785" t="str">
            <v>Error Date</v>
          </cell>
          <cell r="I785" t="str">
            <v>Error Date</v>
          </cell>
        </row>
        <row r="786">
          <cell r="B786" t="str">
            <v>ERTY</v>
          </cell>
          <cell r="C786" t="str">
            <v>VARCHAR</v>
          </cell>
          <cell r="D786" t="str">
            <v>10</v>
          </cell>
          <cell r="E786" t="str">
            <v>VR</v>
          </cell>
          <cell r="F786" t="str">
            <v>Error Type</v>
          </cell>
          <cell r="G786" t="str">
            <v>Error Type</v>
          </cell>
          <cell r="H786" t="str">
            <v>Error Type</v>
          </cell>
          <cell r="I786" t="str">
            <v>Error Type</v>
          </cell>
        </row>
        <row r="787">
          <cell r="B787" t="str">
            <v>ERSC</v>
          </cell>
          <cell r="C787" t="str">
            <v>VARCHAR</v>
          </cell>
          <cell r="D787" t="str">
            <v>500</v>
          </cell>
          <cell r="E787" t="str">
            <v>VR</v>
          </cell>
          <cell r="F787" t="str">
            <v>Error Source</v>
          </cell>
          <cell r="G787" t="str">
            <v>Error Source</v>
          </cell>
          <cell r="H787" t="str">
            <v>Error Source</v>
          </cell>
          <cell r="I787" t="str">
            <v>Error Source</v>
          </cell>
        </row>
        <row r="788">
          <cell r="B788" t="str">
            <v>EREM</v>
          </cell>
          <cell r="C788" t="str">
            <v>VARCHAR</v>
          </cell>
          <cell r="D788" t="str">
            <v>1000</v>
          </cell>
          <cell r="E788" t="str">
            <v>VR</v>
          </cell>
          <cell r="F788" t="str">
            <v>Error Exception Message</v>
          </cell>
          <cell r="G788" t="str">
            <v>Error Exception Message</v>
          </cell>
          <cell r="H788" t="str">
            <v>Error Exception Message</v>
          </cell>
          <cell r="I788" t="str">
            <v>Error Exception Message</v>
          </cell>
        </row>
        <row r="789">
          <cell r="B789" t="str">
            <v>AVGT</v>
          </cell>
          <cell r="C789" t="str">
            <v>NUMERIC</v>
          </cell>
          <cell r="D789" t="str">
            <v>19, 6</v>
          </cell>
          <cell r="E789" t="str">
            <v>VR</v>
          </cell>
          <cell r="F789" t="str">
            <v>Average Total</v>
          </cell>
          <cell r="G789" t="str">
            <v>Average Total</v>
          </cell>
          <cell r="H789" t="str">
            <v>Average Total</v>
          </cell>
          <cell r="I789" t="str">
            <v>Average Total</v>
          </cell>
        </row>
        <row r="790">
          <cell r="B790" t="str">
            <v>PRCH</v>
          </cell>
          <cell r="C790" t="str">
            <v>VARCHAR</v>
          </cell>
          <cell r="D790" t="str">
            <v>100</v>
          </cell>
          <cell r="E790" t="str">
            <v>VR</v>
          </cell>
          <cell r="F790" t="str">
            <v>Person In Charge</v>
          </cell>
          <cell r="G790" t="str">
            <v>Person In Charge</v>
          </cell>
          <cell r="H790" t="str">
            <v>Person In Charge</v>
          </cell>
          <cell r="I790" t="str">
            <v>Person In Charge</v>
          </cell>
        </row>
        <row r="791">
          <cell r="B791" t="str">
            <v>SCDN</v>
          </cell>
          <cell r="C791" t="str">
            <v>VARCHAR</v>
          </cell>
          <cell r="D791" t="str">
            <v>30</v>
          </cell>
          <cell r="E791" t="str">
            <v>VR</v>
          </cell>
          <cell r="F791" t="str">
            <v>Stock Taking Doc. No.</v>
          </cell>
          <cell r="G791" t="str">
            <v>Stock Taking Doc. No.</v>
          </cell>
          <cell r="H791" t="str">
            <v>Stock Taking Doc. No.</v>
          </cell>
          <cell r="I791" t="str">
            <v>Stock Taking Doc. No.</v>
          </cell>
        </row>
        <row r="792">
          <cell r="B792" t="str">
            <v>SCDT</v>
          </cell>
          <cell r="C792" t="str">
            <v>NUMERIC</v>
          </cell>
          <cell r="D792" t="str">
            <v>8, 0</v>
          </cell>
          <cell r="E792" t="str">
            <v>VR</v>
          </cell>
          <cell r="F792" t="str">
            <v>Stock Taking Date</v>
          </cell>
          <cell r="G792" t="str">
            <v>Stock Taking Date</v>
          </cell>
          <cell r="H792" t="str">
            <v>Stock Taking Date</v>
          </cell>
          <cell r="I792" t="str">
            <v>Stock Taking Date</v>
          </cell>
        </row>
        <row r="793">
          <cell r="B793" t="str">
            <v>SCLN</v>
          </cell>
          <cell r="C793" t="str">
            <v>NUMERIC</v>
          </cell>
          <cell r="D793" t="str">
            <v>5, 0</v>
          </cell>
          <cell r="E793" t="str">
            <v>VR</v>
          </cell>
          <cell r="F793" t="str">
            <v>Stock Taking Line</v>
          </cell>
          <cell r="G793" t="str">
            <v>Stock Taking Line</v>
          </cell>
          <cell r="H793" t="str">
            <v>Stock Taking Line</v>
          </cell>
          <cell r="I793" t="str">
            <v>Stock Taking Line</v>
          </cell>
        </row>
        <row r="794">
          <cell r="B794" t="str">
            <v>QTTT</v>
          </cell>
          <cell r="C794" t="str">
            <v>NUMERIC</v>
          </cell>
          <cell r="D794" t="str">
            <v>19, 6</v>
          </cell>
          <cell r="E794" t="str">
            <v>VR</v>
          </cell>
          <cell r="F794" t="str">
            <v>Quantity Total</v>
          </cell>
          <cell r="G794" t="str">
            <v>Quantity Total</v>
          </cell>
          <cell r="H794" t="str">
            <v>Quantity Total</v>
          </cell>
          <cell r="I794" t="str">
            <v>Quantity Total</v>
          </cell>
        </row>
        <row r="795">
          <cell r="B795" t="str">
            <v>NOQT</v>
          </cell>
          <cell r="C795" t="str">
            <v>NUMERIC</v>
          </cell>
          <cell r="D795" t="str">
            <v>19, 6</v>
          </cell>
          <cell r="E795" t="str">
            <v>VR</v>
          </cell>
          <cell r="F795" t="str">
            <v>New Order Quantity</v>
          </cell>
          <cell r="G795" t="str">
            <v>New Order Quantity</v>
          </cell>
          <cell r="H795" t="str">
            <v>New Order Quantity</v>
          </cell>
          <cell r="I795" t="str">
            <v>New Order Quantity</v>
          </cell>
        </row>
        <row r="796">
          <cell r="B796" t="str">
            <v>ITVN</v>
          </cell>
          <cell r="C796" t="str">
            <v>VARCHAR</v>
          </cell>
          <cell r="D796" t="str">
            <v>30</v>
          </cell>
          <cell r="E796" t="str">
            <v>VR</v>
          </cell>
          <cell r="F796" t="str">
            <v>Material Code Supplier</v>
          </cell>
          <cell r="G796" t="str">
            <v>Material Code Supplier</v>
          </cell>
          <cell r="H796" t="str">
            <v>Material Code Supplier</v>
          </cell>
          <cell r="I796" t="str">
            <v>Material Code Supplier</v>
          </cell>
        </row>
        <row r="797">
          <cell r="B797" t="str">
            <v>ITVA</v>
          </cell>
          <cell r="C797" t="str">
            <v>VARCHAR</v>
          </cell>
          <cell r="D797" t="str">
            <v>100</v>
          </cell>
          <cell r="E797" t="str">
            <v>VR</v>
          </cell>
          <cell r="F797" t="str">
            <v>Material Name Supplier</v>
          </cell>
          <cell r="G797" t="str">
            <v>Material Name Supplier</v>
          </cell>
          <cell r="H797" t="str">
            <v>Material Name Supplier</v>
          </cell>
          <cell r="I797" t="str">
            <v>Material Name Supplier</v>
          </cell>
        </row>
        <row r="798">
          <cell r="B798" t="str">
            <v>GSQT</v>
          </cell>
          <cell r="C798" t="str">
            <v>NUMERIC</v>
          </cell>
          <cell r="D798" t="str">
            <v>19, 6</v>
          </cell>
          <cell r="E798" t="str">
            <v>VR</v>
          </cell>
          <cell r="F798" t="str">
            <v>Gross Quantity</v>
          </cell>
          <cell r="G798" t="str">
            <v>Gross Quantity</v>
          </cell>
          <cell r="H798" t="str">
            <v>Gross Quantity</v>
          </cell>
          <cell r="I798" t="str">
            <v>Gross Quantity</v>
          </cell>
        </row>
        <row r="799">
          <cell r="B799" t="str">
            <v>ALQT</v>
          </cell>
          <cell r="C799" t="str">
            <v>NUMERIC</v>
          </cell>
          <cell r="D799" t="str">
            <v>19, 6</v>
          </cell>
          <cell r="E799" t="str">
            <v>VR</v>
          </cell>
          <cell r="F799" t="str">
            <v>Available Quantity</v>
          </cell>
          <cell r="G799" t="str">
            <v>Available Quantity</v>
          </cell>
          <cell r="H799" t="str">
            <v>Available Quantity</v>
          </cell>
          <cell r="I799" t="str">
            <v>Available Quantity</v>
          </cell>
        </row>
        <row r="800">
          <cell r="B800" t="str">
            <v>PDAN</v>
          </cell>
          <cell r="C800" t="str">
            <v>VARCHAR</v>
          </cell>
          <cell r="D800">
            <v>30</v>
          </cell>
          <cell r="E800" t="str">
            <v>VR</v>
          </cell>
          <cell r="F800" t="str">
            <v>Available Product No.</v>
          </cell>
          <cell r="G800" t="str">
            <v>Available Product No.</v>
          </cell>
          <cell r="H800" t="str">
            <v>Available Product No.</v>
          </cell>
          <cell r="I800" t="str">
            <v>Available Product No.</v>
          </cell>
        </row>
        <row r="801">
          <cell r="B801" t="str">
            <v>SZFL</v>
          </cell>
          <cell r="C801" t="str">
            <v>NUMERIC</v>
          </cell>
          <cell r="D801" t="str">
            <v>1, 0</v>
          </cell>
          <cell r="E801" t="str">
            <v>VR</v>
          </cell>
          <cell r="F801" t="str">
            <v>Size Flag</v>
          </cell>
          <cell r="G801" t="str">
            <v>Size Flag</v>
          </cell>
          <cell r="H801" t="str">
            <v>Size Flag</v>
          </cell>
          <cell r="I801" t="str">
            <v>Size Flag</v>
          </cell>
        </row>
        <row r="802">
          <cell r="B802" t="str">
            <v>WHGR</v>
          </cell>
          <cell r="C802" t="str">
            <v>VARCHAR</v>
          </cell>
          <cell r="D802" t="str">
            <v>10</v>
          </cell>
          <cell r="E802" t="str">
            <v>VR</v>
          </cell>
          <cell r="F802" t="str">
            <v>Warehouse Group</v>
          </cell>
          <cell r="G802" t="str">
            <v>Warehouse Group</v>
          </cell>
          <cell r="H802" t="str">
            <v>Warehouse Group</v>
          </cell>
          <cell r="I802" t="str">
            <v>Warehouse Group</v>
          </cell>
        </row>
        <row r="803">
          <cell r="B803" t="str">
            <v>PDFR</v>
          </cell>
          <cell r="C803" t="str">
            <v>VARCHAR</v>
          </cell>
          <cell r="D803">
            <v>30</v>
          </cell>
          <cell r="E803" t="str">
            <v>VR</v>
          </cell>
          <cell r="F803" t="str">
            <v>Production No. From</v>
          </cell>
          <cell r="G803" t="str">
            <v>Production No. From</v>
          </cell>
          <cell r="H803" t="str">
            <v>Production No. From</v>
          </cell>
          <cell r="I803" t="str">
            <v>Production No. From</v>
          </cell>
        </row>
        <row r="804">
          <cell r="B804" t="str">
            <v>PDTO</v>
          </cell>
          <cell r="C804" t="str">
            <v>VARCHAR</v>
          </cell>
          <cell r="D804">
            <v>30</v>
          </cell>
          <cell r="E804" t="str">
            <v>VR</v>
          </cell>
          <cell r="F804" t="str">
            <v>Production No. To</v>
          </cell>
          <cell r="G804" t="str">
            <v>Production No. To</v>
          </cell>
          <cell r="H804" t="str">
            <v>Production No. To</v>
          </cell>
          <cell r="I804" t="str">
            <v>Production No. To</v>
          </cell>
        </row>
        <row r="805">
          <cell r="B805" t="str">
            <v>LCFR</v>
          </cell>
          <cell r="C805" t="str">
            <v>NUMERIC</v>
          </cell>
          <cell r="D805" t="str">
            <v>8, 0</v>
          </cell>
          <cell r="E805" t="str">
            <v>VR</v>
          </cell>
          <cell r="F805" t="str">
            <v>Locked Date From</v>
          </cell>
          <cell r="G805" t="str">
            <v>Locked Date From</v>
          </cell>
          <cell r="H805" t="str">
            <v>Locked Date From</v>
          </cell>
          <cell r="I805" t="str">
            <v>Locked Date From</v>
          </cell>
        </row>
        <row r="806">
          <cell r="B806" t="str">
            <v>LCTO</v>
          </cell>
          <cell r="C806" t="str">
            <v>NUMERIC</v>
          </cell>
          <cell r="D806" t="str">
            <v>8, 0</v>
          </cell>
          <cell r="E806" t="str">
            <v>VR</v>
          </cell>
          <cell r="F806" t="str">
            <v>Locked Date To</v>
          </cell>
          <cell r="G806" t="str">
            <v>Locked Date To</v>
          </cell>
          <cell r="H806" t="str">
            <v>Locked Date To</v>
          </cell>
          <cell r="I806" t="str">
            <v>Locked Date To</v>
          </cell>
        </row>
        <row r="807">
          <cell r="B807" t="str">
            <v>PLDN</v>
          </cell>
          <cell r="C807" t="str">
            <v>VARCHAR</v>
          </cell>
          <cell r="D807" t="str">
            <v>30</v>
          </cell>
          <cell r="E807" t="str">
            <v>VR</v>
          </cell>
          <cell r="F807" t="str">
            <v>Packing List Doc. No.</v>
          </cell>
          <cell r="G807" t="str">
            <v>Packing List Doc. No.</v>
          </cell>
          <cell r="H807" t="str">
            <v>Packing List Doc. No.</v>
          </cell>
          <cell r="I807" t="str">
            <v>Packing List Doc. No.</v>
          </cell>
        </row>
        <row r="808">
          <cell r="B808" t="str">
            <v>PLDT</v>
          </cell>
          <cell r="C808" t="str">
            <v>NUMERIC</v>
          </cell>
          <cell r="D808" t="str">
            <v>8, 0</v>
          </cell>
          <cell r="E808" t="str">
            <v>VR</v>
          </cell>
          <cell r="F808" t="str">
            <v>Packing List Date</v>
          </cell>
          <cell r="G808" t="str">
            <v>Packing List Date</v>
          </cell>
          <cell r="H808" t="str">
            <v>Packing List Date</v>
          </cell>
          <cell r="I808" t="str">
            <v>Packing List Date</v>
          </cell>
        </row>
        <row r="809">
          <cell r="B809" t="str">
            <v>PLLN</v>
          </cell>
          <cell r="C809" t="str">
            <v>NUMERIC</v>
          </cell>
          <cell r="D809" t="str">
            <v>5, 0</v>
          </cell>
          <cell r="E809" t="str">
            <v>VR</v>
          </cell>
          <cell r="F809" t="str">
            <v>Packing List Line</v>
          </cell>
          <cell r="G809" t="str">
            <v>Packing List Line</v>
          </cell>
          <cell r="H809" t="str">
            <v>Packing List Line</v>
          </cell>
          <cell r="I809" t="str">
            <v>Packing List Line</v>
          </cell>
        </row>
        <row r="810">
          <cell r="B810" t="str">
            <v>SHVI</v>
          </cell>
          <cell r="C810" t="str">
            <v>VARCHAR</v>
          </cell>
          <cell r="D810" t="str">
            <v>10</v>
          </cell>
          <cell r="E810" t="str">
            <v>VR</v>
          </cell>
          <cell r="F810" t="str">
            <v>Shipment Via</v>
          </cell>
          <cell r="G810" t="str">
            <v>Shipment Via</v>
          </cell>
          <cell r="H810" t="str">
            <v>Shipment Via</v>
          </cell>
          <cell r="I810" t="str">
            <v>Shipment Via</v>
          </cell>
        </row>
        <row r="811">
          <cell r="B811" t="str">
            <v>CRTT</v>
          </cell>
          <cell r="C811" t="str">
            <v>NUMERIC</v>
          </cell>
          <cell r="D811" t="str">
            <v>19, 6</v>
          </cell>
          <cell r="E811" t="str">
            <v>VR</v>
          </cell>
          <cell r="F811" t="str">
            <v>Carton Total</v>
          </cell>
          <cell r="G811" t="str">
            <v>Carton Total</v>
          </cell>
          <cell r="H811" t="str">
            <v>Carton Total</v>
          </cell>
          <cell r="I811" t="str">
            <v>Carton Total</v>
          </cell>
        </row>
        <row r="812">
          <cell r="B812" t="str">
            <v>CRDM</v>
          </cell>
          <cell r="C812" t="str">
            <v>VARCHAR</v>
          </cell>
          <cell r="D812" t="str">
            <v>100</v>
          </cell>
          <cell r="E812" t="str">
            <v>VR</v>
          </cell>
          <cell r="F812" t="str">
            <v>Carton Dimension</v>
          </cell>
          <cell r="G812" t="str">
            <v>Carton Dimension</v>
          </cell>
          <cell r="H812" t="str">
            <v>Carton Dimension</v>
          </cell>
          <cell r="I812" t="str">
            <v>Carton Dimension</v>
          </cell>
        </row>
        <row r="813">
          <cell r="B813" t="str">
            <v>CRFR</v>
          </cell>
          <cell r="C813" t="str">
            <v>NUMERIC</v>
          </cell>
          <cell r="D813" t="str">
            <v>19, 6</v>
          </cell>
          <cell r="E813" t="str">
            <v>VR</v>
          </cell>
          <cell r="F813" t="str">
            <v>Carton No. From</v>
          </cell>
          <cell r="G813" t="str">
            <v>Carton No. From</v>
          </cell>
          <cell r="H813" t="str">
            <v>Carton No. From</v>
          </cell>
          <cell r="I813" t="str">
            <v>Carton No. From</v>
          </cell>
        </row>
        <row r="814">
          <cell r="B814" t="str">
            <v>CRTO</v>
          </cell>
          <cell r="C814" t="str">
            <v>NUMERIC</v>
          </cell>
          <cell r="D814" t="str">
            <v>19, 6</v>
          </cell>
          <cell r="E814" t="str">
            <v>VR</v>
          </cell>
          <cell r="F814" t="str">
            <v>Carton No. To</v>
          </cell>
          <cell r="G814" t="str">
            <v>Carton No. To</v>
          </cell>
          <cell r="H814" t="str">
            <v>Carton No. To</v>
          </cell>
          <cell r="I814" t="str">
            <v>Carton No. To</v>
          </cell>
        </row>
        <row r="815">
          <cell r="B815" t="str">
            <v>PKQT</v>
          </cell>
          <cell r="C815" t="str">
            <v>NUMERIC</v>
          </cell>
          <cell r="D815" t="str">
            <v>19, 6</v>
          </cell>
          <cell r="E815" t="str">
            <v>VR</v>
          </cell>
          <cell r="F815" t="str">
            <v>Packing Quantity</v>
          </cell>
          <cell r="G815" t="str">
            <v>Packing Quantity</v>
          </cell>
          <cell r="H815" t="str">
            <v>Packing Quantity</v>
          </cell>
          <cell r="I815" t="str">
            <v>Packing Quantity</v>
          </cell>
        </row>
        <row r="816">
          <cell r="B816" t="str">
            <v>CRNO</v>
          </cell>
          <cell r="C816" t="str">
            <v>NUMERIC</v>
          </cell>
          <cell r="D816" t="str">
            <v>19, 6</v>
          </cell>
          <cell r="E816" t="str">
            <v>VR</v>
          </cell>
          <cell r="F816" t="str">
            <v>Carton No.</v>
          </cell>
          <cell r="G816" t="str">
            <v>Carton No.</v>
          </cell>
          <cell r="H816" t="str">
            <v>Carton No.</v>
          </cell>
          <cell r="I816" t="str">
            <v>Carton No.</v>
          </cell>
        </row>
        <row r="817">
          <cell r="B817" t="str">
            <v>PLTT</v>
          </cell>
          <cell r="C817" t="str">
            <v>NUMERIC</v>
          </cell>
          <cell r="D817" t="str">
            <v>19, 6</v>
          </cell>
          <cell r="E817" t="str">
            <v>VR</v>
          </cell>
          <cell r="F817" t="str">
            <v>Packing List Total</v>
          </cell>
          <cell r="G817" t="str">
            <v>Packing List Total</v>
          </cell>
          <cell r="H817" t="str">
            <v>Packing List Total</v>
          </cell>
          <cell r="I817" t="str">
            <v>Packing List Total</v>
          </cell>
        </row>
        <row r="818">
          <cell r="B818" t="str">
            <v>PKTT</v>
          </cell>
          <cell r="C818" t="str">
            <v>NUMERIC</v>
          </cell>
          <cell r="D818" t="str">
            <v>19, 6</v>
          </cell>
          <cell r="E818" t="str">
            <v>VR</v>
          </cell>
          <cell r="F818" t="str">
            <v>Packing Total</v>
          </cell>
          <cell r="G818" t="str">
            <v>Packing Total</v>
          </cell>
          <cell r="H818" t="str">
            <v>Packing Total</v>
          </cell>
          <cell r="I818" t="str">
            <v>Packing Total</v>
          </cell>
        </row>
        <row r="819">
          <cell r="B819" t="str">
            <v>TINF</v>
          </cell>
          <cell r="C819" t="str">
            <v>NUMERIC</v>
          </cell>
          <cell r="D819" t="str">
            <v>1, 0</v>
          </cell>
          <cell r="E819" t="str">
            <v>VR</v>
          </cell>
          <cell r="F819" t="str">
            <v>Tax Include</v>
          </cell>
          <cell r="G819" t="str">
            <v>Tax Include</v>
          </cell>
          <cell r="H819" t="str">
            <v>Tax Include</v>
          </cell>
          <cell r="I819" t="str">
            <v>Tax Include</v>
          </cell>
        </row>
        <row r="820">
          <cell r="B820" t="str">
            <v>GLDN</v>
          </cell>
          <cell r="C820" t="str">
            <v>VARCHAR</v>
          </cell>
          <cell r="D820">
            <v>30</v>
          </cell>
          <cell r="E820" t="str">
            <v>WK</v>
          </cell>
          <cell r="F820" t="str">
            <v>General Ledger No.</v>
          </cell>
          <cell r="G820" t="str">
            <v>General Ledger No.</v>
          </cell>
          <cell r="H820" t="str">
            <v>General Ledger No.</v>
          </cell>
          <cell r="I820" t="str">
            <v>General Ledger No.</v>
          </cell>
        </row>
        <row r="821">
          <cell r="B821" t="str">
            <v>GLDT</v>
          </cell>
          <cell r="C821" t="str">
            <v>NUMERIC</v>
          </cell>
          <cell r="D821" t="str">
            <v>8, 0</v>
          </cell>
          <cell r="E821" t="str">
            <v>WK</v>
          </cell>
          <cell r="F821" t="str">
            <v>Date</v>
          </cell>
          <cell r="G821" t="str">
            <v>Date</v>
          </cell>
          <cell r="H821" t="str">
            <v>Date</v>
          </cell>
          <cell r="I821" t="str">
            <v>Date</v>
          </cell>
        </row>
        <row r="822">
          <cell r="B822" t="str">
            <v>GLLN</v>
          </cell>
          <cell r="C822" t="str">
            <v>NUMERIC</v>
          </cell>
          <cell r="D822" t="str">
            <v>5, 0</v>
          </cell>
          <cell r="E822" t="str">
            <v>WK</v>
          </cell>
          <cell r="F822" t="str">
            <v>General Ledger Line</v>
          </cell>
          <cell r="G822" t="str">
            <v>General Ledger Line</v>
          </cell>
          <cell r="H822" t="str">
            <v>General Ledger Line</v>
          </cell>
          <cell r="I822" t="str">
            <v>General Ledger Line</v>
          </cell>
        </row>
        <row r="823">
          <cell r="B823" t="str">
            <v>DRAM</v>
          </cell>
          <cell r="C823" t="str">
            <v>NUMERIC</v>
          </cell>
          <cell r="D823" t="str">
            <v>19,2</v>
          </cell>
          <cell r="E823" t="str">
            <v>WK</v>
          </cell>
          <cell r="F823" t="str">
            <v>Debit Amount</v>
          </cell>
          <cell r="G823" t="str">
            <v>Debit Amount</v>
          </cell>
          <cell r="H823" t="str">
            <v>Debit Amount</v>
          </cell>
          <cell r="I823" t="str">
            <v>Debit Amount</v>
          </cell>
        </row>
        <row r="824">
          <cell r="B824" t="str">
            <v>CRAM</v>
          </cell>
          <cell r="C824" t="str">
            <v>NUMERIC</v>
          </cell>
          <cell r="D824" t="str">
            <v>19,2</v>
          </cell>
          <cell r="E824" t="str">
            <v>WK</v>
          </cell>
          <cell r="F824" t="str">
            <v>Credit Amount</v>
          </cell>
          <cell r="G824" t="str">
            <v>Credit Amount</v>
          </cell>
          <cell r="H824" t="str">
            <v>Credit Amount</v>
          </cell>
          <cell r="I824" t="str">
            <v>Credit Amount</v>
          </cell>
        </row>
        <row r="825">
          <cell r="B825" t="str">
            <v>DATE</v>
          </cell>
          <cell r="C825" t="str">
            <v>NUMERIC</v>
          </cell>
          <cell r="D825" t="str">
            <v>8, 0</v>
          </cell>
          <cell r="E825" t="str">
            <v>WK</v>
          </cell>
          <cell r="F825" t="str">
            <v>Date</v>
          </cell>
          <cell r="G825" t="str">
            <v>Date</v>
          </cell>
          <cell r="H825" t="str">
            <v>Date</v>
          </cell>
          <cell r="I825" t="str">
            <v>Date</v>
          </cell>
        </row>
      </sheetData>
      <sheetData sheetId="2">
        <row r="1">
          <cell r="B1" t="str">
            <v>TABLE</v>
          </cell>
          <cell r="C1" t="str">
            <v>PF</v>
          </cell>
          <cell r="D1" t="str">
            <v>DESCRIPTION</v>
          </cell>
        </row>
        <row r="2">
          <cell r="B2" t="str">
            <v>GCT1</v>
          </cell>
          <cell r="C2" t="str">
            <v>CA</v>
          </cell>
          <cell r="D2" t="str">
            <v>Common Table Header</v>
          </cell>
        </row>
        <row r="3">
          <cell r="B3" t="str">
            <v>GCT2</v>
          </cell>
          <cell r="C3" t="str">
            <v>CB</v>
          </cell>
          <cell r="D3" t="str">
            <v>Common Table Line</v>
          </cell>
        </row>
        <row r="4">
          <cell r="B4" t="str">
            <v>ICC1</v>
          </cell>
          <cell r="C4" t="str">
            <v>CC</v>
          </cell>
          <cell r="D4" t="str">
            <v>Inventory Stock Taking Header</v>
          </cell>
        </row>
        <row r="5">
          <cell r="B5" t="str">
            <v>ICC2</v>
          </cell>
          <cell r="C5" t="str">
            <v>CD</v>
          </cell>
          <cell r="D5" t="str">
            <v>Inventory Stock Taking Line</v>
          </cell>
        </row>
        <row r="6">
          <cell r="B6" t="str">
            <v>SCMA</v>
          </cell>
          <cell r="C6" t="str">
            <v>CM</v>
          </cell>
          <cell r="D6" t="str">
            <v>Customer Master Header</v>
          </cell>
        </row>
        <row r="7">
          <cell r="B7" t="str">
            <v>SCMB</v>
          </cell>
          <cell r="C7" t="str">
            <v>CN</v>
          </cell>
          <cell r="D7" t="str">
            <v>Customer Master Line</v>
          </cell>
        </row>
        <row r="8">
          <cell r="B8" t="str">
            <v>GDM1</v>
          </cell>
          <cell r="C8" t="str">
            <v>D1</v>
          </cell>
          <cell r="D8" t="str">
            <v>Document Master Header</v>
          </cell>
        </row>
        <row r="9">
          <cell r="B9" t="str">
            <v>GDM2</v>
          </cell>
          <cell r="C9" t="str">
            <v>D2</v>
          </cell>
          <cell r="D9" t="str">
            <v>Document Master Line</v>
          </cell>
        </row>
        <row r="10">
          <cell r="B10" t="str">
            <v>GDM2</v>
          </cell>
          <cell r="C10" t="str">
            <v>D2</v>
          </cell>
          <cell r="D10" t="str">
            <v>Document Master Line</v>
          </cell>
        </row>
        <row r="11">
          <cell r="B11" t="str">
            <v>GDM3</v>
          </cell>
          <cell r="C11" t="str">
            <v>D3</v>
          </cell>
          <cell r="D11" t="str">
            <v>Document Parameter</v>
          </cell>
        </row>
        <row r="12">
          <cell r="B12" t="str">
            <v>MDF1</v>
          </cell>
          <cell r="C12" t="str">
            <v>DE</v>
          </cell>
          <cell r="D12" t="str">
            <v>Defect</v>
          </cell>
        </row>
        <row r="13">
          <cell r="B13" t="str">
            <v>MDF2</v>
          </cell>
          <cell r="C13" t="str">
            <v>DF</v>
          </cell>
          <cell r="D13" t="str">
            <v>Subdefect</v>
          </cell>
        </row>
        <row r="14">
          <cell r="B14" t="str">
            <v>MDGR</v>
          </cell>
          <cell r="C14" t="str">
            <v>DG</v>
          </cell>
          <cell r="D14" t="str">
            <v>Defect Position Group</v>
          </cell>
        </row>
        <row r="15">
          <cell r="B15" t="str">
            <v>MDPO</v>
          </cell>
          <cell r="C15" t="str">
            <v>DP</v>
          </cell>
          <cell r="D15" t="str">
            <v>Defect Position</v>
          </cell>
        </row>
        <row r="16">
          <cell r="B16" t="str">
            <v>MDSU</v>
          </cell>
          <cell r="C16" t="str">
            <v>DS</v>
          </cell>
          <cell r="D16" t="str">
            <v>Defect Surface</v>
          </cell>
        </row>
        <row r="17">
          <cell r="B17" t="str">
            <v>FACA</v>
          </cell>
          <cell r="C17" t="str">
            <v>FA</v>
          </cell>
          <cell r="D17" t="str">
            <v>Account Master</v>
          </cell>
        </row>
        <row r="18">
          <cell r="B18" t="str">
            <v>FGL1</v>
          </cell>
          <cell r="C18" t="str">
            <v>FG</v>
          </cell>
          <cell r="D18" t="str">
            <v>General Ledger Header</v>
          </cell>
        </row>
        <row r="19">
          <cell r="B19" t="str">
            <v>FGL2</v>
          </cell>
          <cell r="C19" t="str">
            <v>FH</v>
          </cell>
          <cell r="D19" t="str">
            <v>General Ledger Line</v>
          </cell>
        </row>
        <row r="20">
          <cell r="B20" t="str">
            <v>GCOU</v>
          </cell>
          <cell r="C20" t="str">
            <v>GA</v>
          </cell>
          <cell r="D20" t="str">
            <v>Country Master</v>
          </cell>
        </row>
        <row r="21">
          <cell r="B21" t="str">
            <v>GCIT</v>
          </cell>
          <cell r="C21" t="str">
            <v>GB</v>
          </cell>
          <cell r="D21" t="str">
            <v>City Master</v>
          </cell>
        </row>
        <row r="22">
          <cell r="B22" t="str">
            <v>GDIV</v>
          </cell>
          <cell r="C22" t="str">
            <v>GC</v>
          </cell>
          <cell r="D22" t="str">
            <v>Division Master</v>
          </cell>
        </row>
        <row r="23">
          <cell r="B23" t="str">
            <v>GDEP</v>
          </cell>
          <cell r="C23" t="str">
            <v>GD</v>
          </cell>
          <cell r="D23" t="str">
            <v>Department Master</v>
          </cell>
        </row>
        <row r="24">
          <cell r="B24" t="str">
            <v>GEMP</v>
          </cell>
          <cell r="C24" t="str">
            <v>GE</v>
          </cell>
          <cell r="D24" t="str">
            <v>Employee Master</v>
          </cell>
        </row>
        <row r="25">
          <cell r="B25" t="str">
            <v>GCCA</v>
          </cell>
          <cell r="C25" t="str">
            <v>GF</v>
          </cell>
          <cell r="D25" t="str">
            <v>Cost Center Master</v>
          </cell>
        </row>
        <row r="26">
          <cell r="B26" t="str">
            <v>GCUR</v>
          </cell>
          <cell r="C26" t="str">
            <v>GG</v>
          </cell>
          <cell r="D26" t="str">
            <v>Currency Master</v>
          </cell>
        </row>
        <row r="27">
          <cell r="B27" t="str">
            <v>GCUC</v>
          </cell>
          <cell r="C27" t="str">
            <v>GH</v>
          </cell>
          <cell r="D27" t="str">
            <v>Currency Conversion</v>
          </cell>
        </row>
        <row r="28">
          <cell r="B28" t="str">
            <v>GOG1</v>
          </cell>
          <cell r="C28" t="str">
            <v>GO</v>
          </cell>
          <cell r="D28" t="str">
            <v>Organization Structure</v>
          </cell>
        </row>
        <row r="29">
          <cell r="B29" t="str">
            <v>GOG2</v>
          </cell>
          <cell r="C29" t="str">
            <v>GP</v>
          </cell>
          <cell r="D29" t="str">
            <v>Organization Leader</v>
          </cell>
        </row>
        <row r="30">
          <cell r="B30" t="str">
            <v>GEXR</v>
          </cell>
          <cell r="C30" t="str">
            <v>GR</v>
          </cell>
          <cell r="D30" t="str">
            <v>Exchange Rate</v>
          </cell>
        </row>
        <row r="31">
          <cell r="B31" t="str">
            <v>GRES</v>
          </cell>
          <cell r="C31" t="str">
            <v>GS</v>
          </cell>
          <cell r="D31" t="str">
            <v>General Reason</v>
          </cell>
        </row>
        <row r="32">
          <cell r="B32" t="str">
            <v>GTOP</v>
          </cell>
          <cell r="C32" t="str">
            <v>GT</v>
          </cell>
          <cell r="D32" t="str">
            <v>Terms of Payment</v>
          </cell>
        </row>
        <row r="33">
          <cell r="B33" t="str">
            <v>GBUD</v>
          </cell>
          <cell r="C33" t="str">
            <v>GU</v>
          </cell>
          <cell r="D33" t="str">
            <v>Budget</v>
          </cell>
        </row>
        <row r="34">
          <cell r="B34" t="str">
            <v>GSGM</v>
          </cell>
          <cell r="C34" t="str">
            <v>GZ</v>
          </cell>
          <cell r="D34" t="str">
            <v>Group Size Master</v>
          </cell>
        </row>
        <row r="35">
          <cell r="B35" t="str">
            <v>ICAT</v>
          </cell>
          <cell r="C35" t="str">
            <v>HA</v>
          </cell>
          <cell r="D35" t="str">
            <v>Item Category</v>
          </cell>
        </row>
        <row r="36">
          <cell r="B36" t="str">
            <v>ICLS</v>
          </cell>
          <cell r="C36" t="str">
            <v>HC</v>
          </cell>
          <cell r="D36" t="str">
            <v>Item Class</v>
          </cell>
        </row>
        <row r="37">
          <cell r="B37" t="str">
            <v>IGRP</v>
          </cell>
          <cell r="C37" t="str">
            <v>HG</v>
          </cell>
          <cell r="D37" t="str">
            <v>Item Group</v>
          </cell>
        </row>
        <row r="38">
          <cell r="B38" t="str">
            <v>ILOC</v>
          </cell>
          <cell r="C38" t="str">
            <v>HL</v>
          </cell>
          <cell r="D38" t="str">
            <v>Location Master</v>
          </cell>
        </row>
        <row r="39">
          <cell r="B39" t="str">
            <v>IIMA</v>
          </cell>
          <cell r="C39" t="str">
            <v>HM</v>
          </cell>
          <cell r="D39" t="str">
            <v>Item Master Header</v>
          </cell>
        </row>
        <row r="40">
          <cell r="B40" t="str">
            <v>IIMB</v>
          </cell>
          <cell r="C40" t="str">
            <v>HN</v>
          </cell>
          <cell r="D40" t="str">
            <v>Item Master Line</v>
          </cell>
        </row>
        <row r="41">
          <cell r="B41" t="str">
            <v>IIMC</v>
          </cell>
          <cell r="C41" t="str">
            <v>HO</v>
          </cell>
          <cell r="D41" t="str">
            <v>Production Color Combo</v>
          </cell>
        </row>
        <row r="42">
          <cell r="B42" t="str">
            <v>IIMD</v>
          </cell>
          <cell r="C42" t="str">
            <v>HP</v>
          </cell>
          <cell r="D42" t="str">
            <v>Production Material</v>
          </cell>
        </row>
        <row r="43">
          <cell r="B43" t="str">
            <v>ITYP</v>
          </cell>
          <cell r="C43" t="str">
            <v>HT</v>
          </cell>
          <cell r="D43" t="str">
            <v>Material Type</v>
          </cell>
        </row>
        <row r="44">
          <cell r="B44" t="str">
            <v>IUOM</v>
          </cell>
          <cell r="C44" t="str">
            <v>HU</v>
          </cell>
          <cell r="D44" t="str">
            <v>UOM Master</v>
          </cell>
        </row>
        <row r="45">
          <cell r="B45" t="str">
            <v>IWHS</v>
          </cell>
          <cell r="C45" t="str">
            <v>HW</v>
          </cell>
          <cell r="D45" t="str">
            <v>Warehouse Master</v>
          </cell>
        </row>
        <row r="46">
          <cell r="B46" t="str">
            <v>IAJ1</v>
          </cell>
          <cell r="C46" t="str">
            <v>IA</v>
          </cell>
          <cell r="D46" t="str">
            <v>Inventory Adjustment Heder</v>
          </cell>
        </row>
        <row r="47">
          <cell r="B47" t="str">
            <v>IAJ2</v>
          </cell>
          <cell r="C47" t="str">
            <v>IB</v>
          </cell>
          <cell r="D47" t="str">
            <v>Inventory Adjustment Line</v>
          </cell>
        </row>
        <row r="48">
          <cell r="B48" t="str">
            <v>IAJ3</v>
          </cell>
          <cell r="C48" t="str">
            <v>IC</v>
          </cell>
          <cell r="D48" t="str">
            <v>reserve</v>
          </cell>
        </row>
        <row r="49">
          <cell r="B49" t="str">
            <v>IRD1</v>
          </cell>
          <cell r="C49" t="str">
            <v>ID</v>
          </cell>
          <cell r="D49" t="str">
            <v>Inventory Redesign Header</v>
          </cell>
        </row>
        <row r="50">
          <cell r="B50" t="str">
            <v>IRD2</v>
          </cell>
          <cell r="C50" t="str">
            <v>IE</v>
          </cell>
          <cell r="D50" t="str">
            <v>Inventory Redesign Line</v>
          </cell>
        </row>
        <row r="51">
          <cell r="B51" t="str">
            <v>IRD3</v>
          </cell>
          <cell r="C51" t="str">
            <v>IF</v>
          </cell>
          <cell r="D51" t="str">
            <v>reserve</v>
          </cell>
        </row>
        <row r="52">
          <cell r="C52" t="str">
            <v>IG</v>
          </cell>
          <cell r="D52" t="str">
            <v>reserve</v>
          </cell>
        </row>
        <row r="53">
          <cell r="C53" t="str">
            <v>IH</v>
          </cell>
          <cell r="D53" t="str">
            <v>reserve</v>
          </cell>
        </row>
        <row r="54">
          <cell r="B54" t="str">
            <v>ITI1</v>
          </cell>
          <cell r="C54" t="str">
            <v>II</v>
          </cell>
          <cell r="D54" t="str">
            <v>Transfer In Header</v>
          </cell>
        </row>
        <row r="55">
          <cell r="B55" t="str">
            <v>ITI2</v>
          </cell>
          <cell r="C55" t="str">
            <v>IJ</v>
          </cell>
          <cell r="D55" t="str">
            <v>Transfer In Line</v>
          </cell>
        </row>
        <row r="56">
          <cell r="B56" t="str">
            <v>ITI3</v>
          </cell>
          <cell r="C56" t="str">
            <v>IK</v>
          </cell>
          <cell r="D56" t="str">
            <v>reserve</v>
          </cell>
        </row>
        <row r="57">
          <cell r="B57" t="str">
            <v>IUR1</v>
          </cell>
          <cell r="C57" t="str">
            <v>IL</v>
          </cell>
          <cell r="D57" t="str">
            <v>Usage Request Header</v>
          </cell>
        </row>
        <row r="58">
          <cell r="B58" t="str">
            <v>IUR2</v>
          </cell>
          <cell r="C58" t="str">
            <v>IM</v>
          </cell>
          <cell r="D58" t="str">
            <v>Usage Request Line</v>
          </cell>
        </row>
        <row r="59">
          <cell r="B59" t="str">
            <v>IUR3</v>
          </cell>
          <cell r="C59" t="str">
            <v>IN</v>
          </cell>
          <cell r="D59" t="str">
            <v>reserve</v>
          </cell>
        </row>
        <row r="60">
          <cell r="B60" t="str">
            <v>ITO1</v>
          </cell>
          <cell r="C60" t="str">
            <v>IO</v>
          </cell>
          <cell r="D60" t="str">
            <v>Transfer Out Header</v>
          </cell>
        </row>
        <row r="61">
          <cell r="B61" t="str">
            <v>ITO2</v>
          </cell>
          <cell r="C61" t="str">
            <v>IP</v>
          </cell>
          <cell r="D61" t="str">
            <v>Transfer Out Line</v>
          </cell>
        </row>
        <row r="62">
          <cell r="B62" t="str">
            <v>ITO3</v>
          </cell>
          <cell r="C62" t="str">
            <v>IQ</v>
          </cell>
          <cell r="D62" t="str">
            <v>reserve</v>
          </cell>
        </row>
        <row r="63">
          <cell r="B63" t="str">
            <v>ITR1</v>
          </cell>
          <cell r="C63" t="str">
            <v>IR</v>
          </cell>
          <cell r="D63" t="str">
            <v>Transfer Request Header</v>
          </cell>
        </row>
        <row r="64">
          <cell r="B64" t="str">
            <v>ITR2</v>
          </cell>
          <cell r="C64" t="str">
            <v>IS</v>
          </cell>
          <cell r="D64" t="str">
            <v>Transfer Request Line</v>
          </cell>
        </row>
        <row r="65">
          <cell r="B65" t="str">
            <v>ITR3</v>
          </cell>
          <cell r="C65" t="str">
            <v>IT</v>
          </cell>
          <cell r="D65" t="str">
            <v>reserve</v>
          </cell>
        </row>
        <row r="66">
          <cell r="B66" t="str">
            <v>IUS1</v>
          </cell>
          <cell r="C66" t="str">
            <v>IU</v>
          </cell>
          <cell r="D66" t="str">
            <v>Inventory Usage Header</v>
          </cell>
        </row>
        <row r="67">
          <cell r="B67" t="str">
            <v>IUS2</v>
          </cell>
          <cell r="C67" t="str">
            <v>IV</v>
          </cell>
          <cell r="D67" t="str">
            <v>Inventory Usage Line</v>
          </cell>
        </row>
        <row r="68">
          <cell r="B68" t="str">
            <v>IUS3</v>
          </cell>
          <cell r="C68" t="str">
            <v>IW</v>
          </cell>
          <cell r="D68" t="str">
            <v>reserve</v>
          </cell>
        </row>
        <row r="69">
          <cell r="B69" t="str">
            <v>IPL1</v>
          </cell>
          <cell r="C69" t="str">
            <v>IX</v>
          </cell>
          <cell r="D69" t="str">
            <v>Inventoy Packing List Header</v>
          </cell>
        </row>
        <row r="70">
          <cell r="B70" t="str">
            <v>IPL2</v>
          </cell>
          <cell r="C70" t="str">
            <v>IY</v>
          </cell>
          <cell r="D70" t="str">
            <v>Inventoy Packing List Line 1</v>
          </cell>
        </row>
        <row r="71">
          <cell r="B71" t="str">
            <v>IPL3</v>
          </cell>
          <cell r="C71" t="str">
            <v>IZ</v>
          </cell>
          <cell r="D71" t="str">
            <v>Inventoy Packing List Line 2</v>
          </cell>
        </row>
        <row r="72">
          <cell r="B72" t="str">
            <v>IBL1</v>
          </cell>
          <cell r="C72" t="str">
            <v>LA</v>
          </cell>
          <cell r="D72" t="str">
            <v>Inventory Balance Header</v>
          </cell>
        </row>
        <row r="73">
          <cell r="B73" t="str">
            <v>IBL2</v>
          </cell>
          <cell r="C73" t="str">
            <v>LB</v>
          </cell>
          <cell r="D73" t="str">
            <v>Inventory Balance Line 1</v>
          </cell>
        </row>
        <row r="74">
          <cell r="B74" t="str">
            <v>IBL3</v>
          </cell>
          <cell r="C74" t="str">
            <v>LC</v>
          </cell>
          <cell r="D74" t="str">
            <v>Inventory Balance Line 2</v>
          </cell>
        </row>
        <row r="75">
          <cell r="B75" t="str">
            <v>IBL4</v>
          </cell>
          <cell r="C75" t="str">
            <v>LD</v>
          </cell>
          <cell r="D75" t="str">
            <v>reserve</v>
          </cell>
        </row>
        <row r="76">
          <cell r="B76" t="str">
            <v>MPS1</v>
          </cell>
          <cell r="C76" t="str">
            <v>MA</v>
          </cell>
          <cell r="D76" t="str">
            <v>Process Setup</v>
          </cell>
        </row>
        <row r="77">
          <cell r="B77" t="str">
            <v>ZMP1</v>
          </cell>
          <cell r="C77" t="str">
            <v>MA</v>
          </cell>
          <cell r="D77" t="str">
            <v>General Mapping Header</v>
          </cell>
        </row>
        <row r="78">
          <cell r="B78" t="str">
            <v>MBM1</v>
          </cell>
          <cell r="C78" t="str">
            <v>MB</v>
          </cell>
          <cell r="D78" t="str">
            <v>Bill of Material Header</v>
          </cell>
        </row>
        <row r="79">
          <cell r="B79" t="str">
            <v>ZMP2</v>
          </cell>
          <cell r="C79" t="str">
            <v>MB</v>
          </cell>
          <cell r="D79" t="str">
            <v>General Mapping Line</v>
          </cell>
        </row>
        <row r="80">
          <cell r="B80" t="str">
            <v>MBM2</v>
          </cell>
          <cell r="C80" t="str">
            <v>MC</v>
          </cell>
          <cell r="D80" t="str">
            <v>Bill of Material Line</v>
          </cell>
        </row>
        <row r="81">
          <cell r="B81" t="str">
            <v>MLPR</v>
          </cell>
          <cell r="C81" t="str">
            <v>MD</v>
          </cell>
          <cell r="D81" t="str">
            <v>Line Process</v>
          </cell>
        </row>
        <row r="82">
          <cell r="B82" t="str">
            <v>MRT1</v>
          </cell>
          <cell r="C82" t="str">
            <v>ME</v>
          </cell>
          <cell r="D82" t="str">
            <v>Route Header</v>
          </cell>
        </row>
        <row r="83">
          <cell r="B83" t="str">
            <v>MRT2</v>
          </cell>
          <cell r="C83" t="str">
            <v>MF</v>
          </cell>
          <cell r="D83" t="str">
            <v>Route Line</v>
          </cell>
        </row>
        <row r="84">
          <cell r="B84" t="str">
            <v>MINR</v>
          </cell>
          <cell r="C84" t="str">
            <v>MI</v>
          </cell>
          <cell r="D84" t="str">
            <v>Inspection Result</v>
          </cell>
        </row>
        <row r="85">
          <cell r="B85" t="str">
            <v>MPMU</v>
          </cell>
          <cell r="C85" t="str">
            <v>MM</v>
          </cell>
          <cell r="D85" t="str">
            <v>Production MarkUp</v>
          </cell>
        </row>
        <row r="86">
          <cell r="B86" t="str">
            <v>MSO1</v>
          </cell>
          <cell r="C86" t="str">
            <v>MO</v>
          </cell>
          <cell r="D86" t="str">
            <v>Shop Order Header</v>
          </cell>
        </row>
        <row r="87">
          <cell r="B87" t="str">
            <v>MSO2</v>
          </cell>
          <cell r="C87" t="str">
            <v>MP</v>
          </cell>
          <cell r="D87" t="str">
            <v>Shop Order Line</v>
          </cell>
        </row>
        <row r="88">
          <cell r="B88" t="str">
            <v>MSO3</v>
          </cell>
          <cell r="C88" t="str">
            <v>MQ</v>
          </cell>
          <cell r="D88" t="str">
            <v>Shop Order PTC</v>
          </cell>
        </row>
        <row r="89">
          <cell r="B89" t="str">
            <v>MSR1</v>
          </cell>
          <cell r="C89" t="str">
            <v>MR</v>
          </cell>
          <cell r="D89" t="str">
            <v>Shop Order Receipt Header</v>
          </cell>
        </row>
        <row r="90">
          <cell r="B90" t="str">
            <v>MSR2</v>
          </cell>
          <cell r="C90" t="str">
            <v>MS</v>
          </cell>
          <cell r="D90" t="str">
            <v>Shop Order Receipt Line</v>
          </cell>
        </row>
        <row r="91">
          <cell r="B91" t="str">
            <v>MOI1</v>
          </cell>
          <cell r="C91" t="str">
            <v>OI</v>
          </cell>
          <cell r="D91" t="str">
            <v>Order Information Header</v>
          </cell>
        </row>
        <row r="92">
          <cell r="B92" t="str">
            <v>MOI2</v>
          </cell>
          <cell r="C92" t="str">
            <v>OJ</v>
          </cell>
          <cell r="D92" t="str">
            <v>Order Information Detail</v>
          </cell>
        </row>
        <row r="93">
          <cell r="B93" t="str">
            <v>PAP1</v>
          </cell>
          <cell r="C93" t="str">
            <v>PA</v>
          </cell>
          <cell r="D93" t="str">
            <v>AP Header</v>
          </cell>
        </row>
        <row r="94">
          <cell r="B94" t="str">
            <v>PAP2</v>
          </cell>
          <cell r="C94" t="str">
            <v>PB</v>
          </cell>
          <cell r="D94" t="str">
            <v>AP Line</v>
          </cell>
        </row>
        <row r="95">
          <cell r="B95" t="str">
            <v>PAP3</v>
          </cell>
          <cell r="C95" t="str">
            <v>PC</v>
          </cell>
          <cell r="D95" t="str">
            <v>reserve</v>
          </cell>
        </row>
        <row r="96">
          <cell r="B96" t="str">
            <v>PRC1</v>
          </cell>
          <cell r="C96" t="str">
            <v>PD</v>
          </cell>
          <cell r="D96" t="str">
            <v>Purchase Receipt Header</v>
          </cell>
        </row>
        <row r="97">
          <cell r="B97" t="str">
            <v>PRC2</v>
          </cell>
          <cell r="C97" t="str">
            <v>PE</v>
          </cell>
          <cell r="D97" t="str">
            <v>Purchase Receipt Line</v>
          </cell>
        </row>
        <row r="98">
          <cell r="B98" t="str">
            <v>PRC3</v>
          </cell>
          <cell r="C98" t="str">
            <v>PF</v>
          </cell>
          <cell r="D98" t="str">
            <v>reserve</v>
          </cell>
        </row>
        <row r="99">
          <cell r="B99" t="str">
            <v>PRC4</v>
          </cell>
          <cell r="C99" t="str">
            <v>PG</v>
          </cell>
          <cell r="D99" t="str">
            <v>reserve</v>
          </cell>
        </row>
        <row r="100">
          <cell r="B100" t="str">
            <v>PPRH</v>
          </cell>
          <cell r="C100" t="str">
            <v>PH</v>
          </cell>
          <cell r="D100" t="str">
            <v>Purchase Price History</v>
          </cell>
        </row>
        <row r="101">
          <cell r="B101" t="str">
            <v>PPR1</v>
          </cell>
          <cell r="C101" t="str">
            <v>PI</v>
          </cell>
          <cell r="D101" t="str">
            <v>Purchase Request Header</v>
          </cell>
        </row>
        <row r="102">
          <cell r="B102" t="str">
            <v>PPR2</v>
          </cell>
          <cell r="C102" t="str">
            <v>PJ</v>
          </cell>
          <cell r="D102" t="str">
            <v>Purchase Request Line</v>
          </cell>
        </row>
        <row r="103">
          <cell r="B103" t="str">
            <v>PPR3</v>
          </cell>
          <cell r="C103" t="str">
            <v>PK</v>
          </cell>
          <cell r="D103" t="str">
            <v>reserve</v>
          </cell>
        </row>
        <row r="104">
          <cell r="C104" t="str">
            <v>PL</v>
          </cell>
          <cell r="D104" t="str">
            <v>reserve</v>
          </cell>
        </row>
        <row r="105">
          <cell r="C105" t="str">
            <v>PM</v>
          </cell>
          <cell r="D105" t="str">
            <v>reserve</v>
          </cell>
        </row>
        <row r="106">
          <cell r="C106" t="str">
            <v>PN</v>
          </cell>
          <cell r="D106" t="str">
            <v>reserve</v>
          </cell>
        </row>
        <row r="107">
          <cell r="B107" t="str">
            <v>PPO1</v>
          </cell>
          <cell r="C107" t="str">
            <v>PO</v>
          </cell>
          <cell r="D107" t="str">
            <v>Purchase Order Header</v>
          </cell>
        </row>
        <row r="108">
          <cell r="B108" t="str">
            <v>PPO2</v>
          </cell>
          <cell r="C108" t="str">
            <v>PP</v>
          </cell>
          <cell r="D108" t="str">
            <v>Purchase Order Line</v>
          </cell>
        </row>
        <row r="109">
          <cell r="B109" t="str">
            <v>PPO3</v>
          </cell>
          <cell r="C109" t="str">
            <v>PQ</v>
          </cell>
          <cell r="D109" t="str">
            <v>Purchase Order Quotation</v>
          </cell>
        </row>
        <row r="110">
          <cell r="B110" t="str">
            <v>PPO4</v>
          </cell>
          <cell r="C110" t="str">
            <v>PR</v>
          </cell>
          <cell r="D110" t="str">
            <v>reserve</v>
          </cell>
        </row>
        <row r="111">
          <cell r="B111" t="str">
            <v>PRN1</v>
          </cell>
          <cell r="C111" t="str">
            <v>PS</v>
          </cell>
          <cell r="D111" t="str">
            <v>Purchase Return Header</v>
          </cell>
        </row>
        <row r="112">
          <cell r="B112" t="str">
            <v>PRN2</v>
          </cell>
          <cell r="C112" t="str">
            <v>PT</v>
          </cell>
          <cell r="D112" t="str">
            <v>Purchase Return Line</v>
          </cell>
        </row>
        <row r="113">
          <cell r="C113" t="str">
            <v>PU</v>
          </cell>
          <cell r="D113" t="str">
            <v>reserve</v>
          </cell>
        </row>
        <row r="114">
          <cell r="C114" t="str">
            <v>PV</v>
          </cell>
          <cell r="D114" t="str">
            <v>reserve</v>
          </cell>
        </row>
        <row r="115">
          <cell r="C115" t="str">
            <v>PW</v>
          </cell>
          <cell r="D115" t="str">
            <v>reserve</v>
          </cell>
        </row>
        <row r="116">
          <cell r="B116" t="str">
            <v>PQR1</v>
          </cell>
          <cell r="C116" t="str">
            <v>PX</v>
          </cell>
          <cell r="D116" t="str">
            <v>Quotation Request Header</v>
          </cell>
        </row>
        <row r="117">
          <cell r="B117" t="str">
            <v>PQR2</v>
          </cell>
          <cell r="C117" t="str">
            <v>PY</v>
          </cell>
          <cell r="D117" t="str">
            <v>Quotation Request Line</v>
          </cell>
        </row>
        <row r="118">
          <cell r="B118" t="str">
            <v>PQR3</v>
          </cell>
          <cell r="C118" t="str">
            <v>PZ</v>
          </cell>
          <cell r="D118" t="str">
            <v>Quotation Request Vendor</v>
          </cell>
        </row>
        <row r="119">
          <cell r="B119" t="str">
            <v>HRR1</v>
          </cell>
          <cell r="C119" t="str">
            <v>R1</v>
          </cell>
          <cell r="D119" t="str">
            <v>HR Report - Attendance</v>
          </cell>
        </row>
        <row r="120">
          <cell r="B120" t="str">
            <v>HRR2</v>
          </cell>
          <cell r="C120" t="str">
            <v>R2</v>
          </cell>
          <cell r="D120" t="str">
            <v>HR Report - Allowance</v>
          </cell>
        </row>
        <row r="121">
          <cell r="B121" t="str">
            <v>HAWM</v>
          </cell>
          <cell r="C121" t="str">
            <v>RA</v>
          </cell>
          <cell r="D121" t="str">
            <v>Allowance Master</v>
          </cell>
        </row>
        <row r="122">
          <cell r="B122" t="str">
            <v>SAR1</v>
          </cell>
          <cell r="C122" t="str">
            <v>SA</v>
          </cell>
          <cell r="D122" t="str">
            <v>AR Invoice Header</v>
          </cell>
        </row>
        <row r="123">
          <cell r="B123" t="str">
            <v>SAR2</v>
          </cell>
          <cell r="C123" t="str">
            <v>SB</v>
          </cell>
          <cell r="D123" t="str">
            <v>AR Invoice Line</v>
          </cell>
        </row>
        <row r="124">
          <cell r="B124" t="str">
            <v>SAR3</v>
          </cell>
          <cell r="C124" t="str">
            <v>SC</v>
          </cell>
          <cell r="D124" t="str">
            <v>reserve</v>
          </cell>
        </row>
        <row r="125">
          <cell r="B125" t="str">
            <v>SSP1</v>
          </cell>
          <cell r="C125" t="str">
            <v>SD</v>
          </cell>
          <cell r="D125" t="str">
            <v>Sales Price Header</v>
          </cell>
        </row>
        <row r="126">
          <cell r="B126" t="str">
            <v>SSP2</v>
          </cell>
          <cell r="C126" t="str">
            <v>SE</v>
          </cell>
          <cell r="D126" t="str">
            <v>Sales Price Branch</v>
          </cell>
        </row>
        <row r="127">
          <cell r="B127" t="str">
            <v>SSP3</v>
          </cell>
          <cell r="C127" t="str">
            <v>SF</v>
          </cell>
          <cell r="D127" t="str">
            <v>Sales Price Line</v>
          </cell>
        </row>
        <row r="128">
          <cell r="B128" t="str">
            <v>SCO1</v>
          </cell>
          <cell r="C128" t="str">
            <v>SO</v>
          </cell>
          <cell r="D128" t="str">
            <v>Sales Order Header</v>
          </cell>
        </row>
        <row r="129">
          <cell r="B129" t="str">
            <v>SCO2</v>
          </cell>
          <cell r="C129" t="str">
            <v>SP</v>
          </cell>
          <cell r="D129" t="str">
            <v>Sales Order Line</v>
          </cell>
        </row>
        <row r="130">
          <cell r="B130" t="str">
            <v>SCO3</v>
          </cell>
          <cell r="C130" t="str">
            <v>SQ</v>
          </cell>
          <cell r="D130" t="str">
            <v>reserve</v>
          </cell>
        </row>
        <row r="131">
          <cell r="B131" t="str">
            <v>SCO4</v>
          </cell>
          <cell r="C131" t="str">
            <v>SR</v>
          </cell>
          <cell r="D131" t="str">
            <v>reserve</v>
          </cell>
        </row>
        <row r="132">
          <cell r="B132" t="str">
            <v>TAP1</v>
          </cell>
          <cell r="C132" t="str">
            <v>TA</v>
          </cell>
          <cell r="D132" t="str">
            <v>Kode Akun Pajak</v>
          </cell>
        </row>
        <row r="133">
          <cell r="B133" t="str">
            <v>TAP2</v>
          </cell>
          <cell r="C133" t="str">
            <v>TB</v>
          </cell>
          <cell r="D133" t="str">
            <v>Tax Service</v>
          </cell>
        </row>
        <row r="134">
          <cell r="B134" t="str">
            <v>TTAX</v>
          </cell>
          <cell r="C134" t="str">
            <v>TM</v>
          </cell>
          <cell r="D134" t="str">
            <v>Tax Master</v>
          </cell>
        </row>
        <row r="135">
          <cell r="B135" t="str">
            <v>TRAT</v>
          </cell>
          <cell r="C135" t="str">
            <v>TR</v>
          </cell>
          <cell r="D135" t="str">
            <v>Tax Rate</v>
          </cell>
        </row>
        <row r="136">
          <cell r="B136" t="str">
            <v>PVTY</v>
          </cell>
          <cell r="C136" t="str">
            <v>VA</v>
          </cell>
          <cell r="D136" t="str">
            <v>Vendor Type</v>
          </cell>
        </row>
        <row r="137">
          <cell r="B137" t="str">
            <v>PVCL</v>
          </cell>
          <cell r="C137" t="str">
            <v>VB</v>
          </cell>
          <cell r="D137" t="str">
            <v>Vendor Class</v>
          </cell>
        </row>
        <row r="138">
          <cell r="B138" t="str">
            <v>PVGR</v>
          </cell>
          <cell r="C138" t="str">
            <v>VC</v>
          </cell>
          <cell r="D138" t="str">
            <v>Vendor Group</v>
          </cell>
        </row>
        <row r="139">
          <cell r="B139" t="str">
            <v>PBUY</v>
          </cell>
          <cell r="C139" t="str">
            <v>VD</v>
          </cell>
          <cell r="D139" t="str">
            <v>Buyer</v>
          </cell>
        </row>
        <row r="140">
          <cell r="B140" t="str">
            <v>PIVC</v>
          </cell>
          <cell r="C140" t="str">
            <v>VE</v>
          </cell>
          <cell r="D140" t="str">
            <v>AP Invoice Class</v>
          </cell>
        </row>
        <row r="141">
          <cell r="B141" t="str">
            <v>PVMA</v>
          </cell>
          <cell r="C141" t="str">
            <v>VM</v>
          </cell>
          <cell r="D141" t="str">
            <v>Vendor Master Header</v>
          </cell>
        </row>
        <row r="142">
          <cell r="B142" t="str">
            <v>PVMB</v>
          </cell>
          <cell r="C142" t="str">
            <v>VN</v>
          </cell>
          <cell r="D142" t="str">
            <v>Vendor Master Line</v>
          </cell>
        </row>
        <row r="143">
          <cell r="B143" t="str">
            <v>WDC1</v>
          </cell>
          <cell r="C143" t="str">
            <v>WD</v>
          </cell>
          <cell r="D143" t="str">
            <v>Document Master</v>
          </cell>
        </row>
        <row r="144">
          <cell r="B144" t="str">
            <v>WDC2</v>
          </cell>
          <cell r="C144" t="str">
            <v>WE</v>
          </cell>
          <cell r="D144" t="str">
            <v>Document Approval Level</v>
          </cell>
        </row>
        <row r="145">
          <cell r="B145" t="str">
            <v>WGR1</v>
          </cell>
          <cell r="C145" t="str">
            <v>WG</v>
          </cell>
          <cell r="D145" t="str">
            <v>Workflow Group</v>
          </cell>
        </row>
        <row r="146">
          <cell r="B146" t="str">
            <v>WGR2</v>
          </cell>
          <cell r="C146" t="str">
            <v>WH</v>
          </cell>
          <cell r="D146" t="str">
            <v>Workflow Group Member</v>
          </cell>
        </row>
        <row r="147">
          <cell r="B147" t="str">
            <v>WAR1</v>
          </cell>
          <cell r="C147" t="str">
            <v>WR</v>
          </cell>
          <cell r="D147" t="str">
            <v>Approval Request</v>
          </cell>
        </row>
        <row r="148">
          <cell r="B148" t="str">
            <v>WAR2</v>
          </cell>
          <cell r="C148" t="str">
            <v>WS</v>
          </cell>
          <cell r="D148" t="str">
            <v>Approval Result</v>
          </cell>
        </row>
        <row r="149">
          <cell r="B149" t="str">
            <v>YCO1</v>
          </cell>
          <cell r="C149" t="str">
            <v>YC</v>
          </cell>
          <cell r="D149" t="str">
            <v>Yarn Consumption Header</v>
          </cell>
        </row>
        <row r="150">
          <cell r="B150" t="str">
            <v>YCO2</v>
          </cell>
          <cell r="C150" t="str">
            <v>YD</v>
          </cell>
          <cell r="D150" t="str">
            <v>Yarn Consumption Line</v>
          </cell>
        </row>
        <row r="151">
          <cell r="B151" t="str">
            <v>ZAPP</v>
          </cell>
          <cell r="C151" t="str">
            <v>ZA</v>
          </cell>
          <cell r="D151" t="str">
            <v>Application Master</v>
          </cell>
        </row>
        <row r="152">
          <cell r="B152" t="str">
            <v>ZBRC</v>
          </cell>
          <cell r="C152" t="str">
            <v>ZB</v>
          </cell>
          <cell r="D152" t="str">
            <v>Branch</v>
          </cell>
        </row>
        <row r="153">
          <cell r="B153" t="str">
            <v>ZCMP</v>
          </cell>
          <cell r="C153" t="str">
            <v>ZC</v>
          </cell>
          <cell r="D153" t="str">
            <v>Company</v>
          </cell>
        </row>
        <row r="154">
          <cell r="B154" t="str">
            <v>ZDIC</v>
          </cell>
          <cell r="C154" t="str">
            <v>ZD</v>
          </cell>
          <cell r="D154" t="str">
            <v>Data Dictionary</v>
          </cell>
        </row>
        <row r="155">
          <cell r="B155" t="str">
            <v>ZCCM</v>
          </cell>
          <cell r="C155" t="str">
            <v>ZE</v>
          </cell>
          <cell r="D155" t="str">
            <v>Country - City Map</v>
          </cell>
        </row>
        <row r="156">
          <cell r="B156" t="str">
            <v>ZERR</v>
          </cell>
          <cell r="C156" t="str">
            <v>ZF</v>
          </cell>
          <cell r="D156" t="str">
            <v>Error Log</v>
          </cell>
        </row>
        <row r="157">
          <cell r="B157" t="str">
            <v>ZUG1</v>
          </cell>
          <cell r="C157" t="str">
            <v>ZG</v>
          </cell>
          <cell r="D157" t="str">
            <v>User Group Header</v>
          </cell>
        </row>
        <row r="158">
          <cell r="B158" t="str">
            <v>ZUG2</v>
          </cell>
          <cell r="C158" t="str">
            <v>ZH</v>
          </cell>
          <cell r="D158" t="str">
            <v>User Group Line</v>
          </cell>
        </row>
        <row r="159">
          <cell r="B159" t="str">
            <v>ZLOG</v>
          </cell>
          <cell r="C159" t="str">
            <v>ZL</v>
          </cell>
          <cell r="D159" t="str">
            <v>Log</v>
          </cell>
        </row>
        <row r="160">
          <cell r="B160" t="str">
            <v>ZMNU</v>
          </cell>
          <cell r="C160" t="str">
            <v>ZM</v>
          </cell>
          <cell r="D160" t="str">
            <v>Menu Master</v>
          </cell>
        </row>
        <row r="161">
          <cell r="B161" t="str">
            <v>ZWUM</v>
          </cell>
          <cell r="C161" t="str">
            <v>ZN</v>
          </cell>
          <cell r="D161" t="str">
            <v>Warehouse - User Map</v>
          </cell>
        </row>
        <row r="162">
          <cell r="B162" t="str">
            <v>ZPGM</v>
          </cell>
          <cell r="C162" t="str">
            <v>ZP</v>
          </cell>
          <cell r="D162" t="str">
            <v>Program Master</v>
          </cell>
        </row>
        <row r="163">
          <cell r="B163" t="str">
            <v>ZVAR</v>
          </cell>
          <cell r="C163" t="str">
            <v>ZR</v>
          </cell>
          <cell r="D163" t="str">
            <v>System Variable</v>
          </cell>
        </row>
        <row r="164">
          <cell r="B164" t="str">
            <v>ZAUT</v>
          </cell>
          <cell r="C164" t="str">
            <v>ZT</v>
          </cell>
          <cell r="D164" t="str">
            <v>User Group Authorization</v>
          </cell>
        </row>
        <row r="165">
          <cell r="B165" t="str">
            <v>ZUSR</v>
          </cell>
          <cell r="C165" t="str">
            <v>ZU</v>
          </cell>
          <cell r="D165" t="str">
            <v>User Master</v>
          </cell>
        </row>
        <row r="166">
          <cell r="B166" t="str">
            <v>ZBUM</v>
          </cell>
          <cell r="C166" t="str">
            <v>ZV</v>
          </cell>
          <cell r="D166" t="str">
            <v>User - Branch Map</v>
          </cell>
        </row>
        <row r="167">
          <cell r="B167" t="str">
            <v>ZVUM</v>
          </cell>
          <cell r="C167" t="str">
            <v>ZW</v>
          </cell>
          <cell r="D167" t="str">
            <v>User - Division Map</v>
          </cell>
        </row>
        <row r="168">
          <cell r="B168" t="str">
            <v>ZGUA</v>
          </cell>
          <cell r="C168" t="str">
            <v>ZX</v>
          </cell>
          <cell r="D168" t="str">
            <v>General User Authorization</v>
          </cell>
        </row>
        <row r="169">
          <cell r="B169" t="str">
            <v>ZDUM</v>
          </cell>
          <cell r="C169" t="str">
            <v>ZY</v>
          </cell>
          <cell r="D169" t="str">
            <v>User - Department Map</v>
          </cell>
        </row>
        <row r="170">
          <cell r="B170" t="str">
            <v>ZBIZ</v>
          </cell>
          <cell r="C170" t="str">
            <v>ZZ</v>
          </cell>
          <cell r="D170" t="str">
            <v>Business Unit</v>
          </cell>
        </row>
        <row r="171">
          <cell r="B171" t="str">
            <v>FBL1</v>
          </cell>
          <cell r="C171" t="str">
            <v>F1</v>
          </cell>
          <cell r="D171" t="str">
            <v>General Ledger History</v>
          </cell>
        </row>
        <row r="172">
          <cell r="B172" t="str">
            <v>FBL2</v>
          </cell>
          <cell r="C172" t="str">
            <v>F2</v>
          </cell>
          <cell r="D172" t="str">
            <v>General Ledger Summary</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
  <sheetViews>
    <sheetView workbookViewId="0">
      <selection activeCell="E19" sqref="E19"/>
    </sheetView>
  </sheetViews>
  <sheetFormatPr defaultRowHeight="15" x14ac:dyDescent="0.25"/>
  <cols>
    <col min="1" max="1" width="5.85546875" bestFit="1" customWidth="1"/>
    <col min="2" max="2" width="3.140625" bestFit="1" customWidth="1"/>
    <col min="3" max="3" width="6.42578125" bestFit="1" customWidth="1"/>
    <col min="4" max="4" width="9.42578125" customWidth="1"/>
    <col min="5" max="5" width="22.7109375" customWidth="1"/>
    <col min="6" max="8" width="4.140625" customWidth="1"/>
    <col min="9" max="9" width="9" bestFit="1" customWidth="1"/>
    <col min="10" max="10" width="5.5703125" customWidth="1"/>
    <col min="11" max="11" width="3.28515625" bestFit="1" customWidth="1"/>
    <col min="12" max="12" width="10.28515625" bestFit="1" customWidth="1"/>
    <col min="13" max="13" width="12" bestFit="1" customWidth="1"/>
    <col min="14" max="14" width="10.5703125" customWidth="1"/>
    <col min="15" max="15" width="4.42578125" customWidth="1"/>
    <col min="16" max="17" width="5.42578125" customWidth="1"/>
    <col min="18" max="18" width="6.5703125" customWidth="1"/>
    <col min="19" max="19" width="8" bestFit="1" customWidth="1"/>
    <col min="20" max="20" width="20.7109375" customWidth="1"/>
    <col min="21" max="21" width="53.140625" bestFit="1" customWidth="1"/>
    <col min="22" max="22" width="8.140625" bestFit="1" customWidth="1"/>
    <col min="23" max="24" width="8.42578125" bestFit="1" customWidth="1"/>
    <col min="25" max="25" width="7.28515625" bestFit="1" customWidth="1"/>
    <col min="26" max="26" width="8.7109375" bestFit="1" customWidth="1"/>
    <col min="27" max="27" width="14.85546875" bestFit="1" customWidth="1"/>
    <col min="28" max="28" width="8.5703125" bestFit="1" customWidth="1"/>
    <col min="29" max="29" width="7.5703125" bestFit="1" customWidth="1"/>
    <col min="30" max="30" width="9" bestFit="1" customWidth="1"/>
    <col min="31" max="31" width="8.42578125" bestFit="1" customWidth="1"/>
    <col min="32" max="33" width="8" bestFit="1" customWidth="1"/>
    <col min="34" max="34" width="8.5703125" bestFit="1" customWidth="1"/>
    <col min="35" max="35" width="8.140625" bestFit="1" customWidth="1"/>
    <col min="38" max="40" width="9.5703125" customWidth="1"/>
    <col min="41" max="41" width="24.28515625" customWidth="1"/>
    <col min="42" max="50" width="9.5703125" customWidth="1"/>
  </cols>
  <sheetData>
    <row r="1" spans="1:50" x14ac:dyDescent="0.25">
      <c r="A1" s="1" t="s">
        <v>0</v>
      </c>
      <c r="B1" s="2" t="s">
        <v>1</v>
      </c>
      <c r="C1" s="2" t="s">
        <v>2</v>
      </c>
      <c r="D1" s="2" t="s">
        <v>3</v>
      </c>
      <c r="E1" s="2" t="s">
        <v>5</v>
      </c>
      <c r="F1" s="2" t="s">
        <v>6</v>
      </c>
      <c r="G1" s="2" t="s">
        <v>7</v>
      </c>
      <c r="H1" s="2" t="s">
        <v>8</v>
      </c>
      <c r="I1" s="2" t="s">
        <v>4</v>
      </c>
      <c r="J1" s="3" t="s">
        <v>9</v>
      </c>
      <c r="K1" s="4" t="s">
        <v>10</v>
      </c>
      <c r="L1" s="4" t="s">
        <v>11</v>
      </c>
      <c r="M1" s="4" t="s">
        <v>12</v>
      </c>
      <c r="N1" s="4" t="str">
        <f>CONCATENATE("drop table " &amp; $D$2)</f>
        <v>drop table FACA</v>
      </c>
      <c r="O1" s="4" t="s">
        <v>14</v>
      </c>
      <c r="P1" s="3" t="s">
        <v>9</v>
      </c>
      <c r="Q1" s="3" t="s">
        <v>15</v>
      </c>
      <c r="R1" s="4" t="s">
        <v>16</v>
      </c>
      <c r="S1" s="2" t="s">
        <v>17</v>
      </c>
      <c r="T1" s="2" t="s">
        <v>18</v>
      </c>
      <c r="U1" s="5" t="s">
        <v>13</v>
      </c>
      <c r="V1" s="8" t="e">
        <f>#REF! &amp;#REF!</f>
        <v>#REF!</v>
      </c>
      <c r="W1" s="8" t="e">
        <f>#REF! &amp;#REF!</f>
        <v>#REF!</v>
      </c>
      <c r="X1" s="8" t="e">
        <f>#REF! &amp;#REF!</f>
        <v>#REF!</v>
      </c>
      <c r="Y1" s="8" t="e">
        <f>#REF! &amp;#REF!</f>
        <v>#REF!</v>
      </c>
      <c r="Z1" s="8" t="e">
        <f>#REF! &amp;#REF!</f>
        <v>#REF!</v>
      </c>
      <c r="AA1" s="8" t="e">
        <f>#REF! &amp;#REF!</f>
        <v>#REF!</v>
      </c>
      <c r="AB1" s="8" t="e">
        <f>#REF! &amp;#REF!</f>
        <v>#REF!</v>
      </c>
      <c r="AC1" s="8" t="e">
        <f>#REF! &amp;#REF!</f>
        <v>#REF!</v>
      </c>
      <c r="AD1" s="8" t="e">
        <f>#REF! &amp;#REF!</f>
        <v>#REF!</v>
      </c>
      <c r="AE1" s="8" t="e">
        <f>#REF! &amp;#REF!</f>
        <v>#REF!</v>
      </c>
      <c r="AF1" s="8" t="e">
        <f>#REF! &amp;#REF!</f>
        <v>#REF!</v>
      </c>
      <c r="AG1" s="8" t="e">
        <f>#REF! &amp;#REF!</f>
        <v>#REF!</v>
      </c>
      <c r="AH1" s="2" t="s">
        <v>31</v>
      </c>
      <c r="AI1" s="2" t="s">
        <v>32</v>
      </c>
      <c r="AJ1" s="2" t="s">
        <v>33</v>
      </c>
      <c r="AK1" s="2"/>
      <c r="AL1" s="2" t="s">
        <v>73</v>
      </c>
      <c r="AM1" s="2" t="s">
        <v>74</v>
      </c>
      <c r="AN1" s="2" t="s">
        <v>75</v>
      </c>
      <c r="AO1" s="2" t="s">
        <v>76</v>
      </c>
      <c r="AP1" s="2" t="s">
        <v>77</v>
      </c>
      <c r="AQ1" s="2" t="s">
        <v>78</v>
      </c>
      <c r="AR1" s="2" t="s">
        <v>79</v>
      </c>
      <c r="AS1" s="2" t="s">
        <v>80</v>
      </c>
      <c r="AT1" s="2" t="s">
        <v>81</v>
      </c>
      <c r="AU1" s="2" t="s">
        <v>82</v>
      </c>
      <c r="AV1" s="2" t="s">
        <v>83</v>
      </c>
      <c r="AW1" s="2" t="s">
        <v>84</v>
      </c>
      <c r="AX1" s="2"/>
    </row>
    <row r="2" spans="1:50" x14ac:dyDescent="0.25">
      <c r="A2" s="7"/>
      <c r="B2" s="8"/>
      <c r="C2" s="8"/>
      <c r="D2" s="2" t="s">
        <v>85</v>
      </c>
      <c r="E2" s="2" t="str">
        <f>VLOOKUP($D$2,[1]Tables!$B$1:$D$65510,3,FALSE)</f>
        <v>Account Master</v>
      </c>
      <c r="F2" s="2"/>
      <c r="G2" s="8"/>
      <c r="H2" s="8"/>
      <c r="I2" s="8"/>
      <c r="J2" s="9"/>
      <c r="K2" s="10"/>
      <c r="L2" s="10"/>
      <c r="M2" s="10"/>
      <c r="N2" s="10" t="str">
        <f>CONCATENATE("CREATE TABLE ", $D$2, " (")</f>
        <v>CREATE TABLE FACA (</v>
      </c>
      <c r="O2" s="8" t="str">
        <f>CONCATENATE("CREATE TABLE ", $D$2, " (")</f>
        <v>CREATE TABLE FACA (</v>
      </c>
      <c r="P2" s="9" t="s">
        <v>48</v>
      </c>
      <c r="Q2" s="9"/>
      <c r="R2" s="8" t="str">
        <f>CONCATENATE("     A          R ", D2, "R")</f>
        <v xml:space="preserve">     A          R FACAR</v>
      </c>
      <c r="S2" s="8" t="s">
        <v>48</v>
      </c>
      <c r="T2" s="8"/>
      <c r="U2" s="11" t="s">
        <v>48</v>
      </c>
      <c r="V2" s="8"/>
      <c r="W2" s="8"/>
      <c r="X2" s="8"/>
      <c r="Y2" s="8"/>
      <c r="Z2" s="8"/>
      <c r="AA2" s="8"/>
      <c r="AB2" s="8"/>
      <c r="AC2" s="8"/>
      <c r="AD2" s="8"/>
      <c r="AE2" s="8"/>
      <c r="AF2" s="8"/>
      <c r="AG2" s="8"/>
      <c r="AH2" s="8"/>
      <c r="AI2" s="8"/>
      <c r="AJ2" s="8"/>
      <c r="AK2" s="2" t="s">
        <v>48</v>
      </c>
      <c r="AL2" s="8" t="s">
        <v>49</v>
      </c>
      <c r="AM2" s="8" t="s">
        <v>49</v>
      </c>
      <c r="AN2" s="8" t="s">
        <v>49</v>
      </c>
      <c r="AO2" s="8" t="s">
        <v>49</v>
      </c>
      <c r="AP2" s="8" t="s">
        <v>49</v>
      </c>
      <c r="AQ2" s="8" t="s">
        <v>50</v>
      </c>
      <c r="AR2" s="8" t="s">
        <v>50</v>
      </c>
      <c r="AS2" s="8" t="s">
        <v>50</v>
      </c>
      <c r="AT2" t="s">
        <v>49</v>
      </c>
      <c r="AU2" t="s">
        <v>50</v>
      </c>
      <c r="AV2" t="s">
        <v>50</v>
      </c>
      <c r="AW2" t="s">
        <v>49</v>
      </c>
      <c r="AX2" s="8"/>
    </row>
    <row r="3" spans="1:50" x14ac:dyDescent="0.25">
      <c r="A3" s="7"/>
      <c r="B3" s="8" t="str">
        <f>VLOOKUP($D$2,[1]Tables!$B$1:$D$65510,2,FALSE)</f>
        <v>FA</v>
      </c>
      <c r="C3" s="8" t="s">
        <v>51</v>
      </c>
      <c r="D3" s="8" t="str">
        <f>B3 &amp; C3</f>
        <v>FACONO</v>
      </c>
      <c r="E3" s="8" t="str">
        <f>VLOOKUP($C3,'[1]Data Dictionary'!$B$1:$I$65603,5,FALSE)</f>
        <v>Company Code</v>
      </c>
      <c r="F3" s="8" t="str">
        <f>VLOOKUP($C3,'[1]Data Dictionary'!$B$1:$I$65603,6,FALSE)</f>
        <v>Company Code</v>
      </c>
      <c r="G3" s="8" t="str">
        <f>VLOOKUP($C3,'[1]Data Dictionary'!$B$1:$I$65603,7,FALSE)</f>
        <v>Company Code</v>
      </c>
      <c r="H3" s="8" t="str">
        <f>VLOOKUP($C3,'[1]Data Dictionary'!$B$1:$I$65603,8,FALSE)</f>
        <v>Company Code</v>
      </c>
      <c r="I3" s="8" t="str">
        <f>VLOOKUP($C3,'[1]Data Dictionary'!$B$1:$I$65603,2,FALSE)</f>
        <v>VARCHAR</v>
      </c>
      <c r="J3" s="9" t="str">
        <f>VLOOKUP($C3,'[1]Data Dictionary'!$B$1:$I$65603,3,FALSE)</f>
        <v>10</v>
      </c>
      <c r="K3" s="10" t="s">
        <v>52</v>
      </c>
      <c r="L3" s="10" t="str">
        <f>IF(K3="", " NULL ", " NOT NULL ")</f>
        <v xml:space="preserve"> NOT NULL </v>
      </c>
      <c r="M3" s="10" t="str">
        <f>IF(I3="NUMERIC", " DEFAULT(0) ", IF(I3="DATETIME", "", " DEFAULT('') "))</f>
        <v xml:space="preserve"> DEFAULT('') </v>
      </c>
      <c r="N3" s="8" t="str">
        <f>CONCATENATE(D3, " ", I3, IF(I3="DATETIME", "",CONCATENATE("(", J3, ") ")), L3, M3,",")</f>
        <v>FACONO VARCHAR(10)  NOT NULL  DEFAULT('') ,</v>
      </c>
      <c r="O3" s="8" t="str">
        <f>CONCATENATE(D3, " ",IF(I3="VARCHAR", "VARCHAR2",IF(I3="NUMERIC", "NUMBER", I3)), IF(I3="DATETIME", "",CONCATENATE("(", J3, ") ")), IF(TRIM(K3)&lt;&gt;"", L3,IF(TRIM(M3)="DEFAULT('')", "DEFAULT(' ')", M3)), ",")</f>
        <v>FACONO VARCHAR2(10)  NOT NULL ,</v>
      </c>
      <c r="P3" s="9" t="str">
        <f>IF(I3="VARCHAR",J3,LEFT(J3,FIND(",",J3)-1))</f>
        <v>10</v>
      </c>
      <c r="Q3" s="9" t="str">
        <f>IF(I3="VARCHAR","",RIGHT(J3,LEN(J3)-FIND(",",J3)))</f>
        <v/>
      </c>
      <c r="R3" s="8" t="str">
        <f>CONCATENATE("     A            ", D3, RIGHT("          "&amp;P3,10),RIGHT("   "&amp;Q3,3),"       COLHDG('", LEFT(E3,20), "')")</f>
        <v xml:space="preserve">     A            FACONO        10          COLHDG('Company Code')</v>
      </c>
      <c r="S3" s="8" t="s">
        <v>48</v>
      </c>
      <c r="T3" s="8" t="str">
        <f>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@level1type=N'TABLE',@level1name=N'FACA', @level2type=N'COLUMN',@level2name=N'FACONO'</v>
      </c>
      <c r="U3" s="11" t="str">
        <f>CONCATENATE("[DataMember] public ", IF(I3="VARCHAR", " string ", " decimal "), D3, " { get; set; }")</f>
        <v>[DataMember] public  string FACONO { get; set; }</v>
      </c>
      <c r="V3" s="8" t="s">
        <v>53</v>
      </c>
      <c r="W3" s="8"/>
      <c r="X3" s="8" t="s">
        <v>54</v>
      </c>
      <c r="Y3" s="8" t="s">
        <v>55</v>
      </c>
      <c r="Z3" s="8" t="str">
        <f>D3</f>
        <v>FACONO</v>
      </c>
      <c r="AA3" s="8" t="str">
        <f>IF(AND(X3="EN",Y3="S"),E3, IF(AND(X3="ID", Y3="S"),F3, IF(AND(X3="EN", Y3="R"),G3,H3)))</f>
        <v>Company Code</v>
      </c>
      <c r="AB3" s="8"/>
      <c r="AC3" s="8">
        <v>1</v>
      </c>
      <c r="AD3" s="12">
        <f t="shared" ref="AD3:AD16" ca="1" si="0">YEAR(NOW())*10000+MONTH(NOW())*100+DAY(NOW())</f>
        <v>20141217</v>
      </c>
      <c r="AE3" s="10">
        <f t="shared" ref="AE3:AE16" ca="1" si="1">HOUR(NOW())*10000+MINUTE(NOW())*100+SECOND(NOW())</f>
        <v>142915</v>
      </c>
      <c r="AF3" s="10" t="s">
        <v>56</v>
      </c>
      <c r="AG3" s="8">
        <v>0</v>
      </c>
      <c r="AH3" s="8">
        <v>0</v>
      </c>
      <c r="AI3" s="8"/>
      <c r="AJ3" s="8" t="str">
        <f ca="1">CONCATENATE("insert into ZDIC values('",V3, "', '",W3, "', '",X3, "', '",Y3, "', '",Z3, "', '",AA3, "', '",AB3, "', '",AC3, "', '",AD3, "', '",AE3, "', '",AF3, "', '",AG3, "', '",AH3, "', '",AI3, "')")</f>
        <v>insert into ZDIC values('JG', '', 'EN', 'S', 'FACONO', 'Company Code', '', '1', '20141217', '142915', 'SQL', '0', '0', '')</v>
      </c>
      <c r="AK3" s="2" t="s">
        <v>48</v>
      </c>
      <c r="AL3" s="8" t="str">
        <f ca="1">IF(UPPER(AL2)="VARCHAR",CONCATENATE(","",'"",",SUBSTITUTE(CELL("address",AL6),"$",""),",""'"""),CONCATENATE(","","",",SUBSTITUTE(CELL("address",AL6),"$",""),","))</f>
        <v>,",'",AL6,"'"</v>
      </c>
      <c r="AM3" s="8" t="str">
        <f t="shared" ref="AM3:AX3" ca="1" si="2">IF(UPPER(AM2)="VARCHAR",CONCATENATE(","",'"",",SUBSTITUTE(CELL("address",AM6),"$",""),",""'"""),CONCATENATE(","","",",SUBSTITUTE(CELL("address",AM6),"$",""),","))</f>
        <v>,",'",AM6,"'"</v>
      </c>
      <c r="AN3" s="8" t="str">
        <f t="shared" ca="1" si="2"/>
        <v>,",'",AN6,"'"</v>
      </c>
      <c r="AO3" s="8" t="str">
        <f t="shared" ca="1" si="2"/>
        <v>,",'",AO6,"'"</v>
      </c>
      <c r="AP3" s="8" t="str">
        <f t="shared" ca="1" si="2"/>
        <v>,",'",AP6,"'"</v>
      </c>
      <c r="AQ3" s="8" t="str">
        <f t="shared" ca="1" si="2"/>
        <v>,",",AQ6,</v>
      </c>
      <c r="AR3" s="8" t="str">
        <f t="shared" ca="1" si="2"/>
        <v>,",",AR6,</v>
      </c>
      <c r="AS3" s="8" t="str">
        <f t="shared" ca="1" si="2"/>
        <v>,",",AS6,</v>
      </c>
      <c r="AT3" s="8" t="str">
        <f t="shared" ca="1" si="2"/>
        <v>,",'",AT6,"'"</v>
      </c>
      <c r="AU3" s="8" t="str">
        <f t="shared" ca="1" si="2"/>
        <v>,",",AU6,</v>
      </c>
      <c r="AV3" s="8" t="str">
        <f t="shared" ca="1" si="2"/>
        <v>,",",AV6,</v>
      </c>
      <c r="AW3" s="8" t="str">
        <f t="shared" ca="1" si="2"/>
        <v>,",'",AW6,"'"</v>
      </c>
      <c r="AX3" s="8" t="str">
        <f t="shared" ca="1" si="2"/>
        <v>,",",AX6,</v>
      </c>
    </row>
    <row r="4" spans="1:50" x14ac:dyDescent="0.25">
      <c r="A4" s="7"/>
      <c r="B4" s="8" t="str">
        <f>VLOOKUP($D$2,[1]Tables!$B$1:$D$65510,2,FALSE)</f>
        <v>FA</v>
      </c>
      <c r="C4" s="8" t="s">
        <v>57</v>
      </c>
      <c r="D4" s="8" t="str">
        <f>B4 &amp; C4</f>
        <v>FABRNO</v>
      </c>
      <c r="E4" s="8" t="str">
        <f>VLOOKUP($C4,'[1]Data Dictionary'!$B$1:$I$65603,5,FALSE)</f>
        <v>Branch Code</v>
      </c>
      <c r="F4" s="8" t="str">
        <f>VLOOKUP($C4,'[1]Data Dictionary'!$B$1:$I$65603,6,FALSE)</f>
        <v>Branch Code</v>
      </c>
      <c r="G4" s="8" t="str">
        <f>VLOOKUP($C4,'[1]Data Dictionary'!$B$1:$I$65603,7,FALSE)</f>
        <v>Branch Code</v>
      </c>
      <c r="H4" s="8" t="str">
        <f>VLOOKUP($C4,'[1]Data Dictionary'!$B$1:$I$65603,8,FALSE)</f>
        <v>Branch Code</v>
      </c>
      <c r="I4" s="8" t="str">
        <f>VLOOKUP($C4,'[1]Data Dictionary'!$B$1:$I$65603,2,FALSE)</f>
        <v>VARCHAR</v>
      </c>
      <c r="J4" s="9" t="str">
        <f>VLOOKUP($C4,'[1]Data Dictionary'!$B$1:$I$65603,3,FALSE)</f>
        <v>10</v>
      </c>
      <c r="K4" s="10" t="s">
        <v>58</v>
      </c>
      <c r="L4" s="10" t="str">
        <f>IF(K4="", " NULL ", " NOT NULL ")</f>
        <v xml:space="preserve"> NOT NULL </v>
      </c>
      <c r="M4" s="10" t="str">
        <f>IF(I4="NUMERIC", " DEFAULT(0) ", IF(I4="DATETIME", "", " DEFAULT('') "))</f>
        <v xml:space="preserve"> DEFAULT('') </v>
      </c>
      <c r="N4" s="8" t="str">
        <f>CONCATENATE(D4, " ", I4, IF(I4="DATETIME", "",CONCATENATE("(", J4, ") ")), L4, M4,",")</f>
        <v>FABRNO VARCHAR(10)  NOT NULL  DEFAULT('') ,</v>
      </c>
      <c r="O4" s="8" t="str">
        <f>CONCATENATE(D4, " ",IF(I4="VARCHAR", "VARCHAR2",IF(I4="NUMERIC", "NUMBER", I4)), IF(I4="DATETIME", "",CONCATENATE("(", J4, ") ")), IF(TRIM(K4)&lt;&gt;"", L4,IF(TRIM(M4)="DEFAULT('')", "DEFAULT(' ')", M4)), ",")</f>
        <v>FABRNO VARCHAR2(10)  NOT NULL ,</v>
      </c>
      <c r="P4" s="9" t="str">
        <f>IF(I4="VARCHAR",J4,LEFT(J4,FIND(",",J4)-1))</f>
        <v>10</v>
      </c>
      <c r="Q4" s="9" t="str">
        <f>IF(I4="VARCHAR","",RIGHT(J4,LEN(J4)-FIND(",",J4)))</f>
        <v/>
      </c>
      <c r="R4" s="8" t="str">
        <f>CONCATENATE("     A            ", D4, RIGHT("          "&amp;P4,10),RIGHT("   "&amp;Q4,3),"       COLHDG('", LEFT(E4,20), "')")</f>
        <v xml:space="preserve">     A            FABRNO        10          COLHDG('Branch Code')</v>
      </c>
      <c r="S4" s="8" t="s">
        <v>48</v>
      </c>
      <c r="T4" s="8"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@level1type=N'TABLE',@level1name=N'FACA', @level2type=N'COLUMN',@level2name=N'FABRNO'</v>
      </c>
      <c r="U4" s="11" t="str">
        <f t="shared" ref="U4:U16" si="3">CONCATENATE("[DataMember] public ", IF(I4="VARCHAR", " string ", " decimal "), D4, " { get; set; }")</f>
        <v>[DataMember] public  string FABRNO { get; set; }</v>
      </c>
      <c r="V4" s="8" t="s">
        <v>53</v>
      </c>
      <c r="W4" s="8"/>
      <c r="X4" s="8" t="s">
        <v>54</v>
      </c>
      <c r="Y4" s="8" t="s">
        <v>55</v>
      </c>
      <c r="Z4" s="8" t="str">
        <f>D4</f>
        <v>FABRNO</v>
      </c>
      <c r="AA4" s="8" t="str">
        <f>IF(AND(X4="EN",Y4="S"),E4, IF(AND(X4="ID", Y4="S"),F4, IF(AND(X4="EN", Y4="R"),G4,H4)))</f>
        <v>Branch Code</v>
      </c>
      <c r="AB4" s="8"/>
      <c r="AC4" s="8">
        <v>1</v>
      </c>
      <c r="AD4" s="12">
        <f t="shared" ca="1" si="0"/>
        <v>20141217</v>
      </c>
      <c r="AE4" s="10">
        <f t="shared" ca="1" si="1"/>
        <v>142915</v>
      </c>
      <c r="AF4" s="10" t="s">
        <v>56</v>
      </c>
      <c r="AG4" s="8">
        <v>0</v>
      </c>
      <c r="AH4" s="8">
        <v>0</v>
      </c>
      <c r="AI4" s="8"/>
      <c r="AJ4" s="8" t="str">
        <f ca="1">CONCATENATE("insert into ZDIC values('",V4, "', '",W4, "', '",X4, "', '",Y4, "', '",Z4, "', '",AA4, "', '",AB4, "', '",AC4, "', '",AD4, "', '",AE4, "', '",AF4, "', '",AG4, "', '",AH4, "', '",AI4, "')")</f>
        <v>insert into ZDIC values('JG', '', 'EN', 'S', 'FABRNO', 'Branch Code', '', '1', '20141217', '142915', 'SQL', '0', '0', '')</v>
      </c>
      <c r="AK4" s="2" t="s">
        <v>48</v>
      </c>
      <c r="AL4" s="8" t="str">
        <f ca="1">IF(RIGHT(AL1,4)="CHUS",CONCATENATE("=CONCATENATE(""INSERT INTO "",",CELL("address",$D$2),","" VALUES(""",CONCATENATE(AK4,AL3),","")"")"),IF(RIGHT(AL1,4)="CONO",CONCATENATE(AK4,SUBSTITUTE(AL3,",'","'")),CONCATENATE(AK4,AL3)))</f>
        <v xml:space="preserve"> ,"'",AL6,"'"</v>
      </c>
      <c r="AM4" s="8" t="str">
        <f t="shared" ref="AM4:AX4" ca="1" si="4">IF(RIGHT(AM1,4)="CHUS",CONCATENATE("=CONCATENATE(""INSERT INTO "",",CELL("address",$D$2),","" VALUES(""",CONCATENATE(AL4,AM3),","")"")"),IF(RIGHT(AM1,4)="CONO",CONCATENATE(AL4,SUBSTITUTE(AM3,",'","'")),CONCATENATE(AL4,AM3)))</f>
        <v xml:space="preserve"> ,"'",AL6,"'",",'",AM6,"'"</v>
      </c>
      <c r="AN4" s="8" t="str">
        <f t="shared" ca="1" si="4"/>
        <v xml:space="preserve"> ,"'",AL6,"'",",'",AM6,"'",",'",AN6,"'"</v>
      </c>
      <c r="AO4" s="8" t="str">
        <f t="shared" ca="1" si="4"/>
        <v xml:space="preserve"> ,"'",AL6,"'",",'",AM6,"'",",'",AN6,"'",",'",AO6,"'"</v>
      </c>
      <c r="AP4" s="8" t="str">
        <f t="shared" ca="1" si="4"/>
        <v xml:space="preserve"> ,"'",AL6,"'",",'",AM6,"'",",'",AN6,"'",",'",AO6,"'",",'",AP6,"'"</v>
      </c>
      <c r="AQ4" s="8" t="str">
        <f t="shared" ca="1" si="4"/>
        <v xml:space="preserve"> ,"'",AL6,"'",",'",AM6,"'",",'",AN6,"'",",'",AO6,"'",",'",AP6,"'",",",AQ6,</v>
      </c>
      <c r="AR4" s="8" t="str">
        <f t="shared" ca="1" si="4"/>
        <v xml:space="preserve"> ,"'",AL6,"'",",'",AM6,"'",",'",AN6,"'",",'",AO6,"'",",'",AP6,"'",",",AQ6,,",",AR6,</v>
      </c>
      <c r="AS4" s="8" t="str">
        <f t="shared" ca="1" si="4"/>
        <v xml:space="preserve"> ,"'",AL6,"'",",'",AM6,"'",",'",AN6,"'",",'",AO6,"'",",'",AP6,"'",",",AQ6,,",",AR6,,",",AS6,</v>
      </c>
      <c r="AT4" s="8" t="str">
        <f t="shared" ca="1" si="4"/>
        <v xml:space="preserve"> ,"'",AL6,"'",",'",AM6,"'",",'",AN6,"'",",'",AO6,"'",",'",AP6,"'",",",AQ6,,",",AR6,,",",AS6,,",'",AT6,"'"</v>
      </c>
      <c r="AU4" s="8" t="str">
        <f t="shared" ca="1" si="4"/>
        <v xml:space="preserve"> ,"'",AL6,"'",",'",AM6,"'",",'",AN6,"'",",'",AO6,"'",",'",AP6,"'",",",AQ6,,",",AR6,,",",AS6,,",'",AT6,"'",",",AU6,</v>
      </c>
      <c r="AV4" s="8" t="str">
        <f t="shared" ca="1" si="4"/>
        <v xml:space="preserve"> ,"'",AL6,"'",",'",AM6,"'",",'",AN6,"'",",'",AO6,"'",",'",AP6,"'",",",AQ6,,",",AR6,,",",AS6,,",'",AT6,"'",",",AU6,,",",AV6,</v>
      </c>
      <c r="AW4" s="8" t="str">
        <f t="shared" ca="1" si="4"/>
        <v>=CONCATENATE("INSERT INTO ",$D$2," VALUES(" ,"'",AL6,"'",",'",AM6,"'",",'",AN6,"'",",'",AO6,"'",",'",AP6,"'",",",AQ6,,",",AR6,,",",AS6,,",'",AT6,"'",",",AU6,,",",AV6,,",'",AW6,"'",")")</v>
      </c>
      <c r="AX4" s="8" t="str">
        <f t="shared" ca="1" si="4"/>
        <v>=CONCATENATE("INSERT INTO ",$D$2," VALUES(" ,"'",AL6,"'",",'",AM6,"'",",'",AN6,"'",",'",AO6,"'",",'",AP6,"'",",",AQ6,,",",AR6,,",",AS6,,",'",AT6,"'",",",AU6,,",",AV6,,",'",AW6,"'",")"),",",AX6,</v>
      </c>
    </row>
    <row r="5" spans="1:50" x14ac:dyDescent="0.25">
      <c r="A5" s="7"/>
      <c r="B5" s="8" t="str">
        <f>VLOOKUP($D$2,[1]Tables!$B$1:$D$65510,2,FALSE)</f>
        <v>FA</v>
      </c>
      <c r="C5" s="8" t="s">
        <v>86</v>
      </c>
      <c r="D5" s="8" t="str">
        <f>B5 &amp; C5</f>
        <v>FAACNO</v>
      </c>
      <c r="E5" s="8" t="str">
        <f>VLOOKUP($C5,'[1]Data Dictionary'!$B$1:$I$65603,5,FALSE)</f>
        <v>Account No.</v>
      </c>
      <c r="F5" s="8" t="str">
        <f>VLOOKUP($C5,'[1]Data Dictionary'!$B$1:$I$65603,6,FALSE)</f>
        <v>Account No.</v>
      </c>
      <c r="G5" s="8" t="str">
        <f>VLOOKUP($C5,'[1]Data Dictionary'!$B$1:$I$65603,7,FALSE)</f>
        <v>Account No.</v>
      </c>
      <c r="H5" s="8" t="str">
        <f>VLOOKUP($C5,'[1]Data Dictionary'!$B$1:$I$65603,8,FALSE)</f>
        <v>Account No.</v>
      </c>
      <c r="I5" s="8" t="str">
        <f>VLOOKUP($C5,'[1]Data Dictionary'!$B$1:$I$65603,2,FALSE)</f>
        <v>VARCHAR</v>
      </c>
      <c r="J5" s="9" t="str">
        <f>VLOOKUP($C5,'[1]Data Dictionary'!$B$1:$I$65603,3,FALSE)</f>
        <v>30</v>
      </c>
      <c r="K5" s="10" t="s">
        <v>60</v>
      </c>
      <c r="L5" s="10" t="str">
        <f>IF(K5="", " NULL ", " NOT NULL ")</f>
        <v xml:space="preserve"> NOT NULL </v>
      </c>
      <c r="M5" s="10" t="str">
        <f>IF(I5="NUMERIC", " DEFAULT(0) ", IF(I5="DATETIME", "", " DEFAULT('') "))</f>
        <v xml:space="preserve"> DEFAULT('') </v>
      </c>
      <c r="N5" s="8" t="str">
        <f>CONCATENATE(D5, " ", I5, IF(I5="DATETIME", "",CONCATENATE("(", J5, ") ")), L5, M5,",")</f>
        <v>FAACNO VARCHAR(30)  NOT NULL  DEFAULT('') ,</v>
      </c>
      <c r="O5" s="8" t="str">
        <f>CONCATENATE(D5, " ",IF(I5="VARCHAR", "VARCHAR2",IF(I5="NUMERIC", "NUMBER", I5)), IF(I5="DATETIME", "",CONCATENATE("(", J5, ") ")), IF(TRIM(K5)&lt;&gt;"", L5,IF(TRIM(M5)="DEFAULT('')", "DEFAULT(' ')", M5)), ",")</f>
        <v>FAACNO VARCHAR2(30)  NOT NULL ,</v>
      </c>
      <c r="P5" s="9" t="str">
        <f>IF(I5="VARCHAR",J5,LEFT(J5,FIND(",",J5)-1))</f>
        <v>30</v>
      </c>
      <c r="Q5" s="9" t="str">
        <f>IF(I5="VARCHAR","",RIGHT(J5,LEN(J5)-FIND(",",J5)))</f>
        <v/>
      </c>
      <c r="R5" s="8" t="str">
        <f>CONCATENATE("     A            ", D5, RIGHT("          "&amp;P5,10),RIGHT("   "&amp;Q5,3),"       COLHDG('", LEFT(E5,20), "')")</f>
        <v xml:space="preserve">     A            FAACNO        30          COLHDG('Account No.')</v>
      </c>
      <c r="S5" s="8" t="s">
        <v>48</v>
      </c>
      <c r="T5" s="8" t="str">
        <f>CONCATENATE("EXEC sys.sp_addextendedproperty @name=N'MS_Description', @value=N'", E5, "' , @level0type=N'SCHEMA',@level0name=N'dbo', @level1type=N'TABLE',@level1name=N'", $D$2, "', @level2type=N'COLUMN',@level2name=N'", D5, "'")</f>
        <v>EXEC sys.sp_addextendedproperty @name=N'MS_Description', @value=N'Account No.' , @level0type=N'SCHEMA',@level0name=N'dbo', @level1type=N'TABLE',@level1name=N'FACA', @level2type=N'COLUMN',@level2name=N'FAACNO'</v>
      </c>
      <c r="U5" s="11" t="str">
        <f t="shared" si="3"/>
        <v>[DataMember] public  string FAACNO { get; set; }</v>
      </c>
      <c r="V5" s="8" t="s">
        <v>53</v>
      </c>
      <c r="W5" s="8"/>
      <c r="X5" s="8" t="s">
        <v>54</v>
      </c>
      <c r="Y5" s="8" t="s">
        <v>55</v>
      </c>
      <c r="Z5" s="8" t="str">
        <f>D5</f>
        <v>FAACNO</v>
      </c>
      <c r="AA5" s="8" t="str">
        <f>IF(AND(X5="EN",Y5="S"),E5, IF(AND(X5="ID", Y5="S"),F5, IF(AND(X5="EN", Y5="R"),G5,H5)))</f>
        <v>Account No.</v>
      </c>
      <c r="AB5" s="8"/>
      <c r="AC5" s="8">
        <v>1</v>
      </c>
      <c r="AD5" s="12">
        <f t="shared" ca="1" si="0"/>
        <v>20141217</v>
      </c>
      <c r="AE5" s="10">
        <f t="shared" ca="1" si="1"/>
        <v>142915</v>
      </c>
      <c r="AF5" s="10" t="s">
        <v>56</v>
      </c>
      <c r="AG5" s="8">
        <v>0</v>
      </c>
      <c r="AH5" s="8">
        <v>0</v>
      </c>
      <c r="AI5" s="8"/>
      <c r="AJ5" s="8" t="str">
        <f ca="1">CONCATENATE("insert into ZDIC values('",V5, "', '",W5, "', '",X5, "', '",Y5, "', '",Z5, "', '",AA5, "', '",AB5, "', '",AC5, "', '",AD5, "', '",AE5, "', '",AF5, "', '",AG5, "', '",AH5, "', '",AI5, "')")</f>
        <v>insert into ZDIC values('JG', '', 'EN', 'S', 'FAACNO', 'Account No.', '', '1', '20141217', '142915', 'SQL', '0', '0', '')</v>
      </c>
      <c r="AK5" s="2" t="s">
        <v>48</v>
      </c>
      <c r="AL5" s="8"/>
      <c r="AM5" s="8"/>
      <c r="AN5" s="8"/>
      <c r="AO5" s="8"/>
      <c r="AP5" s="8"/>
      <c r="AQ5" s="8"/>
      <c r="AR5" s="8"/>
      <c r="AS5" s="8"/>
      <c r="AT5" s="8"/>
      <c r="AU5" s="8"/>
      <c r="AV5" s="8"/>
      <c r="AW5" s="8"/>
      <c r="AX5" s="8"/>
    </row>
    <row r="6" spans="1:50" x14ac:dyDescent="0.25">
      <c r="A6" s="7"/>
      <c r="B6" s="8" t="str">
        <f>VLOOKUP($D$2,[1]Tables!$B$1:$D$65510,2,FALSE)</f>
        <v>FA</v>
      </c>
      <c r="C6" s="8" t="s">
        <v>87</v>
      </c>
      <c r="D6" s="8" t="str">
        <f>B6 &amp; C6</f>
        <v>FAACNA</v>
      </c>
      <c r="E6" s="8" t="str">
        <f>VLOOKUP($C6,'[1]Data Dictionary'!$B$1:$I$65603,5,FALSE)</f>
        <v>Account Name</v>
      </c>
      <c r="F6" s="8" t="str">
        <f>VLOOKUP($C6,'[1]Data Dictionary'!$B$1:$I$65603,6,FALSE)</f>
        <v>Account Name</v>
      </c>
      <c r="G6" s="8" t="str">
        <f>VLOOKUP($C6,'[1]Data Dictionary'!$B$1:$I$65603,7,FALSE)</f>
        <v>Account Name</v>
      </c>
      <c r="H6" s="8" t="str">
        <f>VLOOKUP($C6,'[1]Data Dictionary'!$B$1:$I$65603,8,FALSE)</f>
        <v>Account Name</v>
      </c>
      <c r="I6" s="8" t="str">
        <f>VLOOKUP($C6,'[1]Data Dictionary'!$B$1:$I$65603,2,FALSE)</f>
        <v>VARCHAR</v>
      </c>
      <c r="J6" s="9" t="str">
        <f>VLOOKUP($C6,'[1]Data Dictionary'!$B$1:$I$65603,3,FALSE)</f>
        <v>100</v>
      </c>
      <c r="K6" s="10"/>
      <c r="L6" s="10" t="str">
        <f>IF(K6="", " NULL ", " NOT NULL ")</f>
        <v xml:space="preserve"> NULL </v>
      </c>
      <c r="M6" s="10" t="str">
        <f>IF(I6="NUMERIC", " DEFAULT(0) ", IF(I6="DATETIME", "", " DEFAULT('') "))</f>
        <v xml:space="preserve"> DEFAULT('') </v>
      </c>
      <c r="N6" s="8" t="str">
        <f>CONCATENATE(D6, " ", I6, IF(I6="DATETIME", "",CONCATENATE("(", J6, ") ")), L6, M6,",")</f>
        <v>FAACNA VARCHAR(100)  NULL  DEFAULT('') ,</v>
      </c>
      <c r="O6" s="8" t="str">
        <f>CONCATENATE(D6, " ",IF(I6="VARCHAR", "VARCHAR2",IF(I6="NUMERIC", "NUMBER", I6)), IF(I6="DATETIME", "",CONCATENATE("(", J6, ") ")), IF(TRIM(K6)&lt;&gt;"", L6,IF(TRIM(M6)="DEFAULT('')", "DEFAULT(' ')", M6)), ",")</f>
        <v>FAACNA VARCHAR2(100) DEFAULT(' '),</v>
      </c>
      <c r="P6" s="9" t="str">
        <f>IF(I6="VARCHAR",J6,LEFT(J6,FIND(",",J6)-1))</f>
        <v>100</v>
      </c>
      <c r="Q6" s="9" t="str">
        <f>IF(I6="VARCHAR","",RIGHT(J6,LEN(J6)-FIND(",",J6)))</f>
        <v/>
      </c>
      <c r="R6" s="8" t="str">
        <f>CONCATENATE("     A            ", D6, RIGHT("          "&amp;P6,10),RIGHT("   "&amp;Q6,3),"       COLHDG('", LEFT(E6,20), "')")</f>
        <v xml:space="preserve">     A            FAACNA       100          COLHDG('Account Name')</v>
      </c>
      <c r="S6" s="8" t="s">
        <v>48</v>
      </c>
      <c r="T6" s="8" t="str">
        <f>CONCATENATE("EXEC sys.sp_addextendedproperty @name=N'MS_Description', @value=N'", E6, "' , @level0type=N'SCHEMA',@level0name=N'dbo', @level1type=N'TABLE',@level1name=N'", $D$2, "', @level2type=N'COLUMN',@level2name=N'", D6, "'")</f>
        <v>EXEC sys.sp_addextendedproperty @name=N'MS_Description', @value=N'Account Name' , @level0type=N'SCHEMA',@level0name=N'dbo', @level1type=N'TABLE',@level1name=N'FACA', @level2type=N'COLUMN',@level2name=N'FAACNA'</v>
      </c>
      <c r="U6" s="11" t="str">
        <f t="shared" si="3"/>
        <v>[DataMember] public  string FAACNA { get; set; }</v>
      </c>
      <c r="V6" s="8" t="s">
        <v>53</v>
      </c>
      <c r="W6" s="8"/>
      <c r="X6" s="8" t="s">
        <v>54</v>
      </c>
      <c r="Y6" s="8" t="s">
        <v>55</v>
      </c>
      <c r="Z6" s="8" t="str">
        <f>D6</f>
        <v>FAACNA</v>
      </c>
      <c r="AA6" s="8" t="str">
        <f>IF(AND(X6="EN",Y6="S"),E6, IF(AND(X6="ID", Y6="S"),F6, IF(AND(X6="EN", Y6="R"),G6,H6)))</f>
        <v>Account Name</v>
      </c>
      <c r="AB6" s="8"/>
      <c r="AC6" s="8">
        <v>1</v>
      </c>
      <c r="AD6" s="12">
        <f t="shared" ca="1" si="0"/>
        <v>20141217</v>
      </c>
      <c r="AE6" s="10">
        <f t="shared" ca="1" si="1"/>
        <v>142915</v>
      </c>
      <c r="AF6" s="10" t="s">
        <v>56</v>
      </c>
      <c r="AG6" s="8">
        <v>0</v>
      </c>
      <c r="AH6" s="8">
        <v>0</v>
      </c>
      <c r="AI6" s="8"/>
      <c r="AJ6" s="8" t="str">
        <f ca="1">CONCATENATE("insert into ZDIC values('",V6, "', '",W6, "', '",X6, "', '",Y6, "', '",Z6, "', '",AA6, "', '",AB6, "', '",AC6, "', '",AD6, "', '",AE6, "', '",AF6, "', '",AG6, "', '",AH6, "', '",AI6, "')")</f>
        <v>insert into ZDIC values('JG', '', 'EN', 'S', 'FAACNA', 'Account Name', '', '1', '20141217', '142915', 'SQL', '0', '0', '')</v>
      </c>
      <c r="AK6" s="2" t="s">
        <v>48</v>
      </c>
      <c r="AL6" s="8"/>
      <c r="AM6" s="8"/>
      <c r="AN6" s="13"/>
      <c r="AO6" s="13"/>
      <c r="AP6" s="8"/>
      <c r="AQ6" s="8"/>
      <c r="AR6" s="8"/>
      <c r="AS6" s="12"/>
      <c r="AT6" s="10"/>
      <c r="AU6" s="10"/>
      <c r="AV6" s="8"/>
      <c r="AW6" s="8"/>
      <c r="AX6" s="12"/>
    </row>
    <row r="7" spans="1:50" x14ac:dyDescent="0.25">
      <c r="A7" s="7"/>
      <c r="B7" s="8" t="str">
        <f>VLOOKUP($D$2,[1]Tables!$B$1:$D$65510,2,FALSE)</f>
        <v>FA</v>
      </c>
      <c r="C7" s="8" t="s">
        <v>137</v>
      </c>
      <c r="D7" s="8" t="str">
        <f t="shared" ref="D7:D8" si="5">B7 &amp; C7</f>
        <v>FADTFR</v>
      </c>
      <c r="E7" s="8" t="str">
        <f>VLOOKUP($C7,'[1]Data Dictionary'!$B$1:$I$65603,5,FALSE)</f>
        <v>From Date</v>
      </c>
      <c r="F7" s="8" t="str">
        <f>VLOOKUP($C7,'[1]Data Dictionary'!$B$1:$I$65603,6,FALSE)</f>
        <v>From Date</v>
      </c>
      <c r="G7" s="8" t="str">
        <f>VLOOKUP($C7,'[1]Data Dictionary'!$B$1:$I$65603,7,FALSE)</f>
        <v>From Date</v>
      </c>
      <c r="H7" s="8" t="str">
        <f>VLOOKUP($C7,'[1]Data Dictionary'!$B$1:$I$65603,8,FALSE)</f>
        <v>From Date</v>
      </c>
      <c r="I7" s="8" t="str">
        <f>VLOOKUP($C7,'[1]Data Dictionary'!$B$1:$I$65603,2,FALSE)</f>
        <v>NUMERIC</v>
      </c>
      <c r="J7" s="9" t="str">
        <f>VLOOKUP($C7,'[1]Data Dictionary'!$B$1:$I$65603,3,FALSE)</f>
        <v>8, 0</v>
      </c>
      <c r="K7" s="10"/>
      <c r="L7" s="10" t="str">
        <f t="shared" ref="L7:L8" si="6">IF(K7="", " NULL ", " NOT NULL ")</f>
        <v xml:space="preserve"> NULL </v>
      </c>
      <c r="M7" s="10" t="str">
        <f t="shared" ref="M7:M8" si="7">IF(I7="NUMERIC", " DEFAULT(0) ", IF(I7="DATETIME", "", " DEFAULT('') "))</f>
        <v xml:space="preserve"> DEFAULT(0) </v>
      </c>
      <c r="N7" s="8" t="str">
        <f t="shared" ref="N7:N8" si="8">CONCATENATE(D7, " ", I7, IF(I7="DATETIME", "",CONCATENATE("(", J7, ") ")), L7, M7,",")</f>
        <v>FADTFR NUMERIC(8, 0)  NULL  DEFAULT(0) ,</v>
      </c>
      <c r="O7" s="8" t="str">
        <f t="shared" ref="O7:O8" si="9">CONCATENATE(D7, " ",IF(I7="VARCHAR", "VARCHAR2",IF(I7="NUMERIC", "NUMBER", I7)), IF(I7="DATETIME", "",CONCATENATE("(", J7, ") ")), IF(TRIM(K7)&lt;&gt;"", L7,IF(TRIM(M7)="DEFAULT('')", "DEFAULT(' ')", M7)), ",")</f>
        <v>FADTFR NUMBER(8, 0)  DEFAULT(0) ,</v>
      </c>
      <c r="P7" s="9" t="str">
        <f t="shared" ref="P7:P8" si="10">IF(I7="VARCHAR",J7,LEFT(J7,FIND(",",J7)-1))</f>
        <v>8</v>
      </c>
      <c r="Q7" s="9" t="str">
        <f t="shared" ref="Q7:Q8" si="11">IF(I7="VARCHAR","",RIGHT(J7,LEN(J7)-FIND(",",J7)))</f>
        <v xml:space="preserve"> 0</v>
      </c>
      <c r="R7" s="8" t="str">
        <f t="shared" ref="R7:R8" si="12">CONCATENATE("     A            ", D7, RIGHT("          "&amp;P7,10),RIGHT("   "&amp;Q7,3),"       COLHDG('", LEFT(E7,20), "')")</f>
        <v xml:space="preserve">     A            FADTFR         8  0       COLHDG('From Date')</v>
      </c>
      <c r="S7" s="8" t="s">
        <v>48</v>
      </c>
      <c r="T7" s="8" t="str">
        <f t="shared" ref="T7:T8" si="13">CONCATENATE("EXEC sys.sp_addextendedproperty @name=N'MS_Description', @value=N'", E7, "' , @level0type=N'SCHEMA',@level0name=N'dbo', @level1type=N'TABLE',@level1name=N'", $D$2, "', @level2type=N'COLUMN',@level2name=N'", D7, "'")</f>
        <v>EXEC sys.sp_addextendedproperty @name=N'MS_Description', @value=N'From Date' , @level0type=N'SCHEMA',@level0name=N'dbo', @level1type=N'TABLE',@level1name=N'FACA', @level2type=N'COLUMN',@level2name=N'FADTFR'</v>
      </c>
      <c r="U7" s="11" t="str">
        <f t="shared" ref="U7:U8" si="14">CONCATENATE("[DataMember] public ", IF(I7="VARCHAR", " string ", " decimal "), D7, " { get; set; }")</f>
        <v>[DataMember] public  decimal FADTFR { get; set; }</v>
      </c>
      <c r="V7" s="8" t="s">
        <v>53</v>
      </c>
      <c r="W7" s="8"/>
      <c r="X7" s="8" t="s">
        <v>54</v>
      </c>
      <c r="Y7" s="8" t="s">
        <v>55</v>
      </c>
      <c r="Z7" s="8" t="str">
        <f t="shared" ref="Z7:Z8" si="15">D7</f>
        <v>FADTFR</v>
      </c>
      <c r="AA7" s="8" t="str">
        <f t="shared" ref="AA7:AA8" si="16">IF(AND(X7="EN",Y7="S"),E7, IF(AND(X7="ID", Y7="S"),F7, IF(AND(X7="EN", Y7="R"),G7,H7)))</f>
        <v>From Date</v>
      </c>
      <c r="AB7" s="8"/>
      <c r="AC7" s="8">
        <v>1</v>
      </c>
      <c r="AD7" s="12">
        <f t="shared" ca="1" si="0"/>
        <v>20141217</v>
      </c>
      <c r="AE7" s="10">
        <f t="shared" ca="1" si="1"/>
        <v>142915</v>
      </c>
      <c r="AF7" s="10" t="s">
        <v>56</v>
      </c>
      <c r="AG7" s="8">
        <v>0</v>
      </c>
      <c r="AH7" s="8">
        <v>0</v>
      </c>
      <c r="AI7" s="8"/>
      <c r="AJ7" s="8" t="str">
        <f t="shared" ref="AJ7:AJ8" ca="1" si="17">CONCATENATE("insert into ZDIC values('",V7, "', '",W7, "', '",X7, "', '",Y7, "', '",Z7, "', '",AA7, "', '",AB7, "', '",AC7, "', '",AD7, "', '",AE7, "', '",AF7, "', '",AG7, "', '",AH7, "', '",AI7, "')")</f>
        <v>insert into ZDIC values('JG', '', 'EN', 'S', 'FADTFR', 'From Date', '', '1', '20141217', '142915', 'SQL', '0', '0', '')</v>
      </c>
      <c r="AK7" s="2" t="s">
        <v>48</v>
      </c>
      <c r="AL7" s="8"/>
      <c r="AM7" s="8"/>
      <c r="AN7" s="13"/>
      <c r="AO7" s="13"/>
      <c r="AP7" s="8"/>
      <c r="AQ7" s="8"/>
      <c r="AR7" s="8"/>
      <c r="AS7" s="12"/>
      <c r="AT7" s="10"/>
      <c r="AU7" s="10"/>
      <c r="AV7" s="8"/>
      <c r="AW7" s="8"/>
      <c r="AX7" s="12"/>
    </row>
    <row r="8" spans="1:50" x14ac:dyDescent="0.25">
      <c r="A8" s="7"/>
      <c r="B8" s="8" t="str">
        <f>VLOOKUP($D$2,[1]Tables!$B$1:$D$65510,2,FALSE)</f>
        <v>FA</v>
      </c>
      <c r="C8" s="8" t="s">
        <v>135</v>
      </c>
      <c r="D8" s="8" t="str">
        <f t="shared" si="5"/>
        <v>FABGAM</v>
      </c>
      <c r="E8" s="8" t="str">
        <f>VLOOKUP($C8,'[1]Data Dictionary'!$B$1:$I$65603,5,FALSE)</f>
        <v>Begin Amount</v>
      </c>
      <c r="F8" s="8" t="str">
        <f>VLOOKUP($C8,'[1]Data Dictionary'!$B$1:$I$65603,6,FALSE)</f>
        <v>Begin Amount</v>
      </c>
      <c r="G8" s="8" t="str">
        <f>VLOOKUP($C8,'[1]Data Dictionary'!$B$1:$I$65603,7,FALSE)</f>
        <v>Begin Amount</v>
      </c>
      <c r="H8" s="8" t="str">
        <f>VLOOKUP($C8,'[1]Data Dictionary'!$B$1:$I$65603,8,FALSE)</f>
        <v>Begin Amount</v>
      </c>
      <c r="I8" s="8" t="str">
        <f>VLOOKUP($C8,'[1]Data Dictionary'!$B$1:$I$65603,2,FALSE)</f>
        <v>NUMERIC</v>
      </c>
      <c r="J8" s="9" t="str">
        <f>VLOOKUP($C8,'[1]Data Dictionary'!$B$1:$I$65603,3,FALSE)</f>
        <v>19, 6</v>
      </c>
      <c r="K8" s="10"/>
      <c r="L8" s="10" t="str">
        <f t="shared" si="6"/>
        <v xml:space="preserve"> NULL </v>
      </c>
      <c r="M8" s="10" t="str">
        <f t="shared" si="7"/>
        <v xml:space="preserve"> DEFAULT(0) </v>
      </c>
      <c r="N8" s="8" t="str">
        <f t="shared" si="8"/>
        <v>FABGAM NUMERIC(19, 6)  NULL  DEFAULT(0) ,</v>
      </c>
      <c r="O8" s="8" t="str">
        <f t="shared" si="9"/>
        <v>FABGAM NUMBER(19, 6)  DEFAULT(0) ,</v>
      </c>
      <c r="P8" s="9" t="str">
        <f t="shared" si="10"/>
        <v>19</v>
      </c>
      <c r="Q8" s="9" t="str">
        <f t="shared" si="11"/>
        <v xml:space="preserve"> 6</v>
      </c>
      <c r="R8" s="8" t="str">
        <f t="shared" si="12"/>
        <v xml:space="preserve">     A            FABGAM        19  6       COLHDG('Begin Amount')</v>
      </c>
      <c r="S8" s="8" t="s">
        <v>48</v>
      </c>
      <c r="T8" s="8" t="str">
        <f t="shared" si="13"/>
        <v>EXEC sys.sp_addextendedproperty @name=N'MS_Description', @value=N'Begin Amount' , @level0type=N'SCHEMA',@level0name=N'dbo', @level1type=N'TABLE',@level1name=N'FACA', @level2type=N'COLUMN',@level2name=N'FABGAM'</v>
      </c>
      <c r="U8" s="11" t="str">
        <f t="shared" si="14"/>
        <v>[DataMember] public  decimal FABGAM { get; set; }</v>
      </c>
      <c r="V8" s="8" t="s">
        <v>53</v>
      </c>
      <c r="W8" s="8"/>
      <c r="X8" s="8" t="s">
        <v>54</v>
      </c>
      <c r="Y8" s="8" t="s">
        <v>55</v>
      </c>
      <c r="Z8" s="8" t="str">
        <f t="shared" si="15"/>
        <v>FABGAM</v>
      </c>
      <c r="AA8" s="8" t="str">
        <f t="shared" si="16"/>
        <v>Begin Amount</v>
      </c>
      <c r="AB8" s="8"/>
      <c r="AC8" s="8">
        <v>1</v>
      </c>
      <c r="AD8" s="12">
        <f t="shared" ca="1" si="0"/>
        <v>20141217</v>
      </c>
      <c r="AE8" s="10">
        <f t="shared" ca="1" si="1"/>
        <v>142915</v>
      </c>
      <c r="AF8" s="10" t="s">
        <v>56</v>
      </c>
      <c r="AG8" s="8">
        <v>0</v>
      </c>
      <c r="AH8" s="8">
        <v>0</v>
      </c>
      <c r="AI8" s="8"/>
      <c r="AJ8" s="8" t="str">
        <f t="shared" ca="1" si="17"/>
        <v>insert into ZDIC values('JG', '', 'EN', 'S', 'FABGAM', 'Begin Amount', '', '1', '20141217', '142915', 'SQL', '0', '0', '')</v>
      </c>
      <c r="AK8" s="2" t="s">
        <v>48</v>
      </c>
      <c r="AL8" s="8"/>
      <c r="AM8" s="8"/>
      <c r="AN8" s="13"/>
      <c r="AO8" s="13"/>
      <c r="AP8" s="8"/>
      <c r="AQ8" s="8"/>
      <c r="AR8" s="8"/>
      <c r="AS8" s="12"/>
      <c r="AT8" s="10"/>
      <c r="AU8" s="10"/>
      <c r="AV8" s="8"/>
      <c r="AW8" s="8"/>
      <c r="AX8" s="12"/>
    </row>
    <row r="9" spans="1:50" x14ac:dyDescent="0.25">
      <c r="A9" s="7"/>
      <c r="B9" s="8" t="str">
        <f>VLOOKUP($D$2,[1]Tables!$B$1:$D$65510,2,FALSE)</f>
        <v>FA</v>
      </c>
      <c r="C9" s="8" t="s">
        <v>62</v>
      </c>
      <c r="D9" s="8" t="str">
        <f t="shared" ref="D9:D16" si="18">B9 &amp; C9</f>
        <v>FAREMA</v>
      </c>
      <c r="E9" s="8" t="str">
        <f>VLOOKUP($C9,'[1]Data Dictionary'!$B$1:$I$65603,5,FALSE)</f>
        <v>Remark</v>
      </c>
      <c r="F9" s="8" t="str">
        <f>VLOOKUP($C9,'[1]Data Dictionary'!$B$1:$I$65603,6,FALSE)</f>
        <v>Remark</v>
      </c>
      <c r="G9" s="8" t="str">
        <f>VLOOKUP($C9,'[1]Data Dictionary'!$B$1:$I$65603,7,FALSE)</f>
        <v>Remark</v>
      </c>
      <c r="H9" s="8" t="str">
        <f>VLOOKUP($C9,'[1]Data Dictionary'!$B$1:$I$65603,8,FALSE)</f>
        <v>Remark</v>
      </c>
      <c r="I9" s="8" t="str">
        <f>VLOOKUP($C9,'[1]Data Dictionary'!$B$1:$I$65603,2,FALSE)</f>
        <v>VARCHAR</v>
      </c>
      <c r="J9" s="9" t="str">
        <f>VLOOKUP($C9,'[1]Data Dictionary'!$B$1:$I$65603,3,FALSE)</f>
        <v>100</v>
      </c>
      <c r="K9" s="10"/>
      <c r="L9" s="10" t="str">
        <f t="shared" ref="L9:L16" si="19">IF(K9="", " NULL ", " NOT NULL ")</f>
        <v xml:space="preserve"> NULL </v>
      </c>
      <c r="M9" s="10" t="str">
        <f t="shared" ref="M9:M16" si="20">IF(I9="NUMERIC", " DEFAULT(0) ", IF(I9="DATETIME", "", " DEFAULT('') "))</f>
        <v xml:space="preserve"> DEFAULT('') </v>
      </c>
      <c r="N9" s="8" t="str">
        <f t="shared" ref="N9:N16" si="21">CONCATENATE(D9, " ", I9, IF(I9="DATETIME", "",CONCATENATE("(", J9, ") ")), L9, M9,",")</f>
        <v>FAREMA VARCHAR(100)  NULL  DEFAULT('') ,</v>
      </c>
      <c r="O9" s="8" t="str">
        <f t="shared" ref="O9:O16" si="22">CONCATENATE(D9, " ",IF(I9="VARCHAR", "VARCHAR2",IF(I9="NUMERIC", "NUMBER", I9)), IF(I9="DATETIME", "",CONCATENATE("(", J9, ") ")), IF(TRIM(K9)&lt;&gt;"", L9,IF(TRIM(M9)="DEFAULT('')", "DEFAULT(' ')", M9)), ",")</f>
        <v>FAREMA VARCHAR2(100) DEFAULT(' '),</v>
      </c>
      <c r="P9" s="9" t="str">
        <f t="shared" ref="P9:P16" si="23">IF(I9="VARCHAR",J9,LEFT(J9,FIND(",",J9)-1))</f>
        <v>100</v>
      </c>
      <c r="Q9" s="9" t="str">
        <f t="shared" ref="Q9:Q16" si="24">IF(I9="VARCHAR","",RIGHT(J9,LEN(J9)-FIND(",",J9)))</f>
        <v/>
      </c>
      <c r="R9" s="8" t="str">
        <f t="shared" ref="R9:R16" si="25">CONCATENATE("     A            ", D9, RIGHT("          "&amp;P9,10),RIGHT("   "&amp;Q9,3),"       COLHDG('", LEFT(E9,20), "')")</f>
        <v xml:space="preserve">     A            FAREMA       100          COLHDG('Remark')</v>
      </c>
      <c r="S9" s="8" t="s">
        <v>48</v>
      </c>
      <c r="T9" s="8" t="str">
        <f t="shared" ref="T9:T16" si="26">CONCATENATE("EXEC sys.sp_addextendedproperty @name=N'MS_Description', @value=N'", E9, "' , @level0type=N'SCHEMA',@level0name=N'dbo', @level1type=N'TABLE',@level1name=N'", $D$2, "', @level2type=N'COLUMN',@level2name=N'", D9, "'")</f>
        <v>EXEC sys.sp_addextendedproperty @name=N'MS_Description', @value=N'Remark' , @level0type=N'SCHEMA',@level0name=N'dbo', @level1type=N'TABLE',@level1name=N'FACA', @level2type=N'COLUMN',@level2name=N'FAREMA'</v>
      </c>
      <c r="U9" s="11" t="str">
        <f t="shared" si="3"/>
        <v>[DataMember] public  string FAREMA { get; set; }</v>
      </c>
      <c r="V9" s="8" t="s">
        <v>53</v>
      </c>
      <c r="W9" s="8"/>
      <c r="X9" s="8" t="s">
        <v>54</v>
      </c>
      <c r="Y9" s="8" t="s">
        <v>55</v>
      </c>
      <c r="Z9" s="8" t="str">
        <f t="shared" ref="Z9:Z16" si="27">D9</f>
        <v>FAREMA</v>
      </c>
      <c r="AA9" s="8" t="str">
        <f t="shared" ref="AA9:AA16" si="28">IF(AND(X9="EN",Y9="S"),E9, IF(AND(X9="ID", Y9="S"),F9, IF(AND(X9="EN", Y9="R"),G9,H9)))</f>
        <v>Remark</v>
      </c>
      <c r="AB9" s="8"/>
      <c r="AC9" s="8">
        <v>1</v>
      </c>
      <c r="AD9" s="12">
        <f t="shared" ca="1" si="0"/>
        <v>20141217</v>
      </c>
      <c r="AE9" s="10">
        <f t="shared" ca="1" si="1"/>
        <v>142915</v>
      </c>
      <c r="AF9" s="10" t="s">
        <v>56</v>
      </c>
      <c r="AG9" s="8">
        <v>0</v>
      </c>
      <c r="AH9" s="8">
        <v>0</v>
      </c>
      <c r="AI9" s="8"/>
      <c r="AJ9" s="8" t="str">
        <f t="shared" ref="AJ9:AJ16" ca="1" si="29">CONCATENATE("insert into ZDIC values('",V9, "', '",W9, "', '",X9, "', '",Y9, "', '",Z9, "', '",AA9, "', '",AB9, "', '",AC9, "', '",AD9, "', '",AE9, "', '",AF9, "', '",AG9, "', '",AH9, "', '",AI9, "')")</f>
        <v>insert into ZDIC values('JG', '', 'EN', 'S', 'FAREMA', 'Remark', '', '1', '20141217', '142915', 'SQL', '0', '0', '')</v>
      </c>
      <c r="AK9" s="2" t="s">
        <v>48</v>
      </c>
      <c r="AL9" s="8"/>
      <c r="AM9" s="8"/>
      <c r="AN9" s="13"/>
      <c r="AO9" s="13"/>
      <c r="AP9" s="8"/>
      <c r="AQ9" s="8"/>
      <c r="AR9" s="8"/>
      <c r="AS9" s="12"/>
      <c r="AT9" s="10"/>
      <c r="AU9" s="10"/>
      <c r="AV9" s="8"/>
      <c r="AW9" s="8"/>
      <c r="AX9" s="12"/>
    </row>
    <row r="10" spans="1:50" x14ac:dyDescent="0.25">
      <c r="A10" s="7"/>
      <c r="B10" s="8" t="str">
        <f>VLOOKUP($D$2,[1]Tables!$B$1:$D$65510,2,FALSE)</f>
        <v>FA</v>
      </c>
      <c r="C10" s="8" t="s">
        <v>64</v>
      </c>
      <c r="D10" s="8" t="str">
        <f t="shared" si="18"/>
        <v>FARCST</v>
      </c>
      <c r="E10" s="8" t="str">
        <f>VLOOKUP($C10,'[1]Data Dictionary'!$B$1:$I$65603,5,FALSE)</f>
        <v>Record Status</v>
      </c>
      <c r="F10" s="8" t="str">
        <f>VLOOKUP($C10,'[1]Data Dictionary'!$B$1:$I$65603,6,FALSE)</f>
        <v>Record Status</v>
      </c>
      <c r="G10" s="8" t="str">
        <f>VLOOKUP($C10,'[1]Data Dictionary'!$B$1:$I$65603,7,FALSE)</f>
        <v>Record Status</v>
      </c>
      <c r="H10" s="8" t="str">
        <f>VLOOKUP($C10,'[1]Data Dictionary'!$B$1:$I$65603,8,FALSE)</f>
        <v>Record Status</v>
      </c>
      <c r="I10" s="8" t="str">
        <f>VLOOKUP($C10,'[1]Data Dictionary'!$B$1:$I$65603,2,FALSE)</f>
        <v>NUMERIC</v>
      </c>
      <c r="J10" s="9" t="str">
        <f>VLOOKUP($C10,'[1]Data Dictionary'!$B$1:$I$65603,3,FALSE)</f>
        <v>1, 0</v>
      </c>
      <c r="K10" s="10"/>
      <c r="L10" s="10" t="str">
        <f t="shared" si="19"/>
        <v xml:space="preserve"> NULL </v>
      </c>
      <c r="M10" s="10" t="str">
        <f t="shared" si="20"/>
        <v xml:space="preserve"> DEFAULT(0) </v>
      </c>
      <c r="N10" s="8" t="str">
        <f t="shared" si="21"/>
        <v>FARCST NUMERIC(1, 0)  NULL  DEFAULT(0) ,</v>
      </c>
      <c r="O10" s="8" t="str">
        <f t="shared" si="22"/>
        <v>FARCST NUMBER(1, 0)  DEFAULT(0) ,</v>
      </c>
      <c r="P10" s="9" t="str">
        <f t="shared" si="23"/>
        <v>1</v>
      </c>
      <c r="Q10" s="9" t="str">
        <f t="shared" si="24"/>
        <v xml:space="preserve"> 0</v>
      </c>
      <c r="R10" s="8" t="str">
        <f t="shared" si="25"/>
        <v xml:space="preserve">     A            FARCST         1  0       COLHDG('Record Status')</v>
      </c>
      <c r="S10" s="8" t="s">
        <v>48</v>
      </c>
      <c r="T10" s="8" t="str">
        <f t="shared" si="26"/>
        <v>EXEC sys.sp_addextendedproperty @name=N'MS_Description', @value=N'Record Status' , @level0type=N'SCHEMA',@level0name=N'dbo', @level1type=N'TABLE',@level1name=N'FACA', @level2type=N'COLUMN',@level2name=N'FARCST'</v>
      </c>
      <c r="U10" s="11" t="str">
        <f t="shared" si="3"/>
        <v>[DataMember] public  decimal FARCST { get; set; }</v>
      </c>
      <c r="V10" s="8" t="s">
        <v>53</v>
      </c>
      <c r="W10" s="8"/>
      <c r="X10" s="8" t="s">
        <v>54</v>
      </c>
      <c r="Y10" s="8" t="s">
        <v>55</v>
      </c>
      <c r="Z10" s="8" t="str">
        <f t="shared" si="27"/>
        <v>FARCST</v>
      </c>
      <c r="AA10" s="8" t="str">
        <f t="shared" si="28"/>
        <v>Record Status</v>
      </c>
      <c r="AB10" s="8"/>
      <c r="AC10" s="8">
        <v>1</v>
      </c>
      <c r="AD10" s="12">
        <f t="shared" ca="1" si="0"/>
        <v>20141217</v>
      </c>
      <c r="AE10" s="10">
        <f t="shared" ca="1" si="1"/>
        <v>142915</v>
      </c>
      <c r="AF10" s="10" t="s">
        <v>56</v>
      </c>
      <c r="AG10" s="8">
        <v>0</v>
      </c>
      <c r="AH10" s="8">
        <v>0</v>
      </c>
      <c r="AI10" s="8"/>
      <c r="AJ10" s="8" t="str">
        <f t="shared" ca="1" si="29"/>
        <v>insert into ZDIC values('JG', '', 'EN', 'S', 'FARCST', 'Record Status', '', '1', '20141217', '142915', 'SQL', '0', '0', '')</v>
      </c>
      <c r="AK10" s="2" t="s">
        <v>48</v>
      </c>
      <c r="AL10" s="8"/>
      <c r="AM10" s="8"/>
      <c r="AN10" s="13"/>
      <c r="AO10" s="13"/>
      <c r="AP10" s="8"/>
      <c r="AQ10" s="8"/>
      <c r="AR10" s="8"/>
      <c r="AS10" s="12"/>
      <c r="AT10" s="10"/>
      <c r="AU10" s="10"/>
      <c r="AV10" s="8"/>
      <c r="AW10" s="8"/>
      <c r="AX10" s="12"/>
    </row>
    <row r="11" spans="1:50" x14ac:dyDescent="0.25">
      <c r="A11" s="7"/>
      <c r="B11" s="8" t="str">
        <f>VLOOKUP($D$2,[1]Tables!$B$1:$D$65510,2,FALSE)</f>
        <v>FA</v>
      </c>
      <c r="C11" s="8" t="s">
        <v>65</v>
      </c>
      <c r="D11" s="8" t="str">
        <f t="shared" si="18"/>
        <v>FACRDT</v>
      </c>
      <c r="E11" s="8" t="str">
        <f>VLOOKUP($C11,'[1]Data Dictionary'!$B$1:$I$65603,5,FALSE)</f>
        <v>Create Date</v>
      </c>
      <c r="F11" s="8" t="str">
        <f>VLOOKUP($C11,'[1]Data Dictionary'!$B$1:$I$65603,6,FALSE)</f>
        <v>Create Date</v>
      </c>
      <c r="G11" s="8" t="str">
        <f>VLOOKUP($C11,'[1]Data Dictionary'!$B$1:$I$65603,7,FALSE)</f>
        <v>Create Date</v>
      </c>
      <c r="H11" s="8" t="str">
        <f>VLOOKUP($C11,'[1]Data Dictionary'!$B$1:$I$65603,8,FALSE)</f>
        <v>Create Date</v>
      </c>
      <c r="I11" s="8" t="str">
        <f>VLOOKUP($C11,'[1]Data Dictionary'!$B$1:$I$65603,2,FALSE)</f>
        <v>NUMERIC</v>
      </c>
      <c r="J11" s="9" t="str">
        <f>VLOOKUP($C11,'[1]Data Dictionary'!$B$1:$I$65603,3,FALSE)</f>
        <v>8, 0</v>
      </c>
      <c r="K11" s="10"/>
      <c r="L11" s="10" t="str">
        <f t="shared" si="19"/>
        <v xml:space="preserve"> NULL </v>
      </c>
      <c r="M11" s="10" t="str">
        <f t="shared" si="20"/>
        <v xml:space="preserve"> DEFAULT(0) </v>
      </c>
      <c r="N11" s="8" t="str">
        <f t="shared" si="21"/>
        <v>FACRDT NUMERIC(8, 0)  NULL  DEFAULT(0) ,</v>
      </c>
      <c r="O11" s="8" t="str">
        <f t="shared" si="22"/>
        <v>FACRDT NUMBER(8, 0)  DEFAULT(0) ,</v>
      </c>
      <c r="P11" s="9" t="str">
        <f t="shared" si="23"/>
        <v>8</v>
      </c>
      <c r="Q11" s="9" t="str">
        <f t="shared" si="24"/>
        <v xml:space="preserve"> 0</v>
      </c>
      <c r="R11" s="8" t="str">
        <f t="shared" si="25"/>
        <v xml:space="preserve">     A            FACRDT         8  0       COLHDG('Create Date')</v>
      </c>
      <c r="S11" s="8" t="s">
        <v>48</v>
      </c>
      <c r="T11" s="8" t="str">
        <f t="shared" si="26"/>
        <v>EXEC sys.sp_addextendedproperty @name=N'MS_Description', @value=N'Create Date' , @level0type=N'SCHEMA',@level0name=N'dbo', @level1type=N'TABLE',@level1name=N'FACA', @level2type=N'COLUMN',@level2name=N'FACRDT'</v>
      </c>
      <c r="U11" s="11" t="str">
        <f t="shared" si="3"/>
        <v>[DataMember] public  decimal FACRDT { get; set; }</v>
      </c>
      <c r="V11" s="8" t="s">
        <v>53</v>
      </c>
      <c r="W11" s="8"/>
      <c r="X11" s="8" t="s">
        <v>54</v>
      </c>
      <c r="Y11" s="8" t="s">
        <v>55</v>
      </c>
      <c r="Z11" s="8" t="str">
        <f t="shared" si="27"/>
        <v>FACRDT</v>
      </c>
      <c r="AA11" s="8" t="str">
        <f t="shared" si="28"/>
        <v>Create Date</v>
      </c>
      <c r="AB11" s="8"/>
      <c r="AC11" s="8">
        <v>1</v>
      </c>
      <c r="AD11" s="12">
        <f t="shared" ca="1" si="0"/>
        <v>20141217</v>
      </c>
      <c r="AE11" s="10">
        <f t="shared" ca="1" si="1"/>
        <v>142915</v>
      </c>
      <c r="AF11" s="10" t="s">
        <v>56</v>
      </c>
      <c r="AG11" s="8">
        <v>0</v>
      </c>
      <c r="AH11" s="8">
        <v>0</v>
      </c>
      <c r="AI11" s="8"/>
      <c r="AJ11" s="8" t="str">
        <f t="shared" ca="1" si="29"/>
        <v>insert into ZDIC values('JG', '', 'EN', 'S', 'FACRDT', 'Create Date', '', '1', '20141217', '142915', 'SQL', '0', '0', '')</v>
      </c>
      <c r="AK11" s="2" t="s">
        <v>48</v>
      </c>
      <c r="AL11" s="8"/>
      <c r="AM11" s="8"/>
      <c r="AN11" s="13"/>
      <c r="AO11" s="13"/>
      <c r="AP11" s="8"/>
      <c r="AQ11" s="8"/>
      <c r="AR11" s="8"/>
      <c r="AS11" s="12"/>
      <c r="AT11" s="10"/>
      <c r="AU11" s="10"/>
      <c r="AV11" s="8"/>
      <c r="AW11" s="8"/>
      <c r="AX11" s="12"/>
    </row>
    <row r="12" spans="1:50" x14ac:dyDescent="0.25">
      <c r="A12" s="7"/>
      <c r="B12" s="8" t="str">
        <f>VLOOKUP($D$2,[1]Tables!$B$1:$D$65510,2,FALSE)</f>
        <v>FA</v>
      </c>
      <c r="C12" s="8" t="s">
        <v>66</v>
      </c>
      <c r="D12" s="8" t="str">
        <f t="shared" si="18"/>
        <v>FACRTM</v>
      </c>
      <c r="E12" s="8" t="str">
        <f>VLOOKUP($C12,'[1]Data Dictionary'!$B$1:$I$65603,5,FALSE)</f>
        <v>Create Time</v>
      </c>
      <c r="F12" s="8" t="str">
        <f>VLOOKUP($C12,'[1]Data Dictionary'!$B$1:$I$65603,6,FALSE)</f>
        <v>Create Time</v>
      </c>
      <c r="G12" s="8" t="str">
        <f>VLOOKUP($C12,'[1]Data Dictionary'!$B$1:$I$65603,7,FALSE)</f>
        <v>Create Time</v>
      </c>
      <c r="H12" s="8" t="str">
        <f>VLOOKUP($C12,'[1]Data Dictionary'!$B$1:$I$65603,8,FALSE)</f>
        <v>Create Time</v>
      </c>
      <c r="I12" s="8" t="str">
        <f>VLOOKUP($C12,'[1]Data Dictionary'!$B$1:$I$65603,2,FALSE)</f>
        <v>NUMERIC</v>
      </c>
      <c r="J12" s="9" t="str">
        <f>VLOOKUP($C12,'[1]Data Dictionary'!$B$1:$I$65603,3,FALSE)</f>
        <v>6, 0</v>
      </c>
      <c r="K12" s="10"/>
      <c r="L12" s="10" t="str">
        <f t="shared" si="19"/>
        <v xml:space="preserve"> NULL </v>
      </c>
      <c r="M12" s="10" t="str">
        <f t="shared" si="20"/>
        <v xml:space="preserve"> DEFAULT(0) </v>
      </c>
      <c r="N12" s="8" t="str">
        <f t="shared" si="21"/>
        <v>FACRTM NUMERIC(6, 0)  NULL  DEFAULT(0) ,</v>
      </c>
      <c r="O12" s="8" t="str">
        <f t="shared" si="22"/>
        <v>FACRTM NUMBER(6, 0)  DEFAULT(0) ,</v>
      </c>
      <c r="P12" s="9" t="str">
        <f t="shared" si="23"/>
        <v>6</v>
      </c>
      <c r="Q12" s="9" t="str">
        <f t="shared" si="24"/>
        <v xml:space="preserve"> 0</v>
      </c>
      <c r="R12" s="8" t="str">
        <f t="shared" si="25"/>
        <v xml:space="preserve">     A            FACRTM         6  0       COLHDG('Create Time')</v>
      </c>
      <c r="S12" s="8" t="s">
        <v>48</v>
      </c>
      <c r="T12" s="8" t="str">
        <f t="shared" si="26"/>
        <v>EXEC sys.sp_addextendedproperty @name=N'MS_Description', @value=N'Create Time' , @level0type=N'SCHEMA',@level0name=N'dbo', @level1type=N'TABLE',@level1name=N'FACA', @level2type=N'COLUMN',@level2name=N'FACRTM'</v>
      </c>
      <c r="U12" s="11" t="str">
        <f t="shared" si="3"/>
        <v>[DataMember] public  decimal FACRTM { get; set; }</v>
      </c>
      <c r="V12" s="8" t="s">
        <v>53</v>
      </c>
      <c r="W12" s="8"/>
      <c r="X12" s="8" t="s">
        <v>54</v>
      </c>
      <c r="Y12" s="8" t="s">
        <v>55</v>
      </c>
      <c r="Z12" s="8" t="str">
        <f t="shared" si="27"/>
        <v>FACRTM</v>
      </c>
      <c r="AA12" s="8" t="str">
        <f t="shared" si="28"/>
        <v>Create Time</v>
      </c>
      <c r="AB12" s="8"/>
      <c r="AC12" s="8">
        <v>1</v>
      </c>
      <c r="AD12" s="12">
        <f t="shared" ca="1" si="0"/>
        <v>20141217</v>
      </c>
      <c r="AE12" s="10">
        <f t="shared" ca="1" si="1"/>
        <v>142915</v>
      </c>
      <c r="AF12" s="10" t="s">
        <v>56</v>
      </c>
      <c r="AG12" s="8">
        <v>0</v>
      </c>
      <c r="AH12" s="8">
        <v>0</v>
      </c>
      <c r="AI12" s="8"/>
      <c r="AJ12" s="8" t="str">
        <f t="shared" ca="1" si="29"/>
        <v>insert into ZDIC values('JG', '', 'EN', 'S', 'FACRTM', 'Create Time', '', '1', '20141217', '142915', 'SQL', '0', '0', '')</v>
      </c>
      <c r="AK12" s="2" t="s">
        <v>48</v>
      </c>
      <c r="AL12" s="8"/>
      <c r="AM12" s="8"/>
      <c r="AN12" s="13"/>
      <c r="AO12" s="13"/>
      <c r="AP12" s="8"/>
      <c r="AQ12" s="8"/>
      <c r="AR12" s="8"/>
      <c r="AS12" s="12"/>
      <c r="AT12" s="10"/>
      <c r="AU12" s="10"/>
      <c r="AV12" s="8"/>
      <c r="AW12" s="8"/>
      <c r="AX12" s="12"/>
    </row>
    <row r="13" spans="1:50" x14ac:dyDescent="0.25">
      <c r="A13" s="7"/>
      <c r="B13" s="8" t="str">
        <f>VLOOKUP($D$2,[1]Tables!$B$1:$D$65510,2,FALSE)</f>
        <v>FA</v>
      </c>
      <c r="C13" s="8" t="s">
        <v>67</v>
      </c>
      <c r="D13" s="8" t="str">
        <f t="shared" si="18"/>
        <v>FACRUS</v>
      </c>
      <c r="E13" s="8" t="str">
        <f>VLOOKUP($C13,'[1]Data Dictionary'!$B$1:$I$65603,5,FALSE)</f>
        <v>Create User</v>
      </c>
      <c r="F13" s="8" t="str">
        <f>VLOOKUP($C13,'[1]Data Dictionary'!$B$1:$I$65603,6,FALSE)</f>
        <v>Create User</v>
      </c>
      <c r="G13" s="8" t="str">
        <f>VLOOKUP($C13,'[1]Data Dictionary'!$B$1:$I$65603,7,FALSE)</f>
        <v>Create User</v>
      </c>
      <c r="H13" s="8" t="str">
        <f>VLOOKUP($C13,'[1]Data Dictionary'!$B$1:$I$65603,8,FALSE)</f>
        <v>Create User</v>
      </c>
      <c r="I13" s="8" t="str">
        <f>VLOOKUP($C13,'[1]Data Dictionary'!$B$1:$I$65603,2,FALSE)</f>
        <v>VARCHAR</v>
      </c>
      <c r="J13" s="9" t="str">
        <f>VLOOKUP($C13,'[1]Data Dictionary'!$B$1:$I$65603,3,FALSE)</f>
        <v>20</v>
      </c>
      <c r="K13" s="10"/>
      <c r="L13" s="10" t="str">
        <f t="shared" si="19"/>
        <v xml:space="preserve"> NULL </v>
      </c>
      <c r="M13" s="10" t="str">
        <f t="shared" si="20"/>
        <v xml:space="preserve"> DEFAULT('') </v>
      </c>
      <c r="N13" s="8" t="str">
        <f t="shared" si="21"/>
        <v>FACRUS VARCHAR(20)  NULL  DEFAULT('') ,</v>
      </c>
      <c r="O13" s="8" t="str">
        <f t="shared" si="22"/>
        <v>FACRUS VARCHAR2(20) DEFAULT(' '),</v>
      </c>
      <c r="P13" s="9" t="str">
        <f t="shared" si="23"/>
        <v>20</v>
      </c>
      <c r="Q13" s="9" t="str">
        <f t="shared" si="24"/>
        <v/>
      </c>
      <c r="R13" s="8" t="str">
        <f t="shared" si="25"/>
        <v xml:space="preserve">     A            FACRUS        20          COLHDG('Create User')</v>
      </c>
      <c r="S13" s="8" t="s">
        <v>48</v>
      </c>
      <c r="T13" s="8" t="str">
        <f t="shared" si="26"/>
        <v>EXEC sys.sp_addextendedproperty @name=N'MS_Description', @value=N'Create User' , @level0type=N'SCHEMA',@level0name=N'dbo', @level1type=N'TABLE',@level1name=N'FACA', @level2type=N'COLUMN',@level2name=N'FACRUS'</v>
      </c>
      <c r="U13" s="11" t="str">
        <f t="shared" si="3"/>
        <v>[DataMember] public  string FACRUS { get; set; }</v>
      </c>
      <c r="V13" s="8" t="s">
        <v>53</v>
      </c>
      <c r="W13" s="8"/>
      <c r="X13" s="8" t="s">
        <v>54</v>
      </c>
      <c r="Y13" s="8" t="s">
        <v>55</v>
      </c>
      <c r="Z13" s="8" t="str">
        <f t="shared" si="27"/>
        <v>FACRUS</v>
      </c>
      <c r="AA13" s="8" t="str">
        <f t="shared" si="28"/>
        <v>Create User</v>
      </c>
      <c r="AB13" s="8"/>
      <c r="AC13" s="8">
        <v>1</v>
      </c>
      <c r="AD13" s="12">
        <f t="shared" ca="1" si="0"/>
        <v>20141217</v>
      </c>
      <c r="AE13" s="10">
        <f t="shared" ca="1" si="1"/>
        <v>142915</v>
      </c>
      <c r="AF13" s="10" t="s">
        <v>56</v>
      </c>
      <c r="AG13" s="8">
        <v>0</v>
      </c>
      <c r="AH13" s="8">
        <v>0</v>
      </c>
      <c r="AI13" s="8"/>
      <c r="AJ13" s="8" t="str">
        <f t="shared" ca="1" si="29"/>
        <v>insert into ZDIC values('JG', '', 'EN', 'S', 'FACRUS', 'Create User', '', '1', '20141217', '142915', 'SQL', '0', '0', '')</v>
      </c>
      <c r="AK13" s="2" t="s">
        <v>48</v>
      </c>
      <c r="AL13" s="8"/>
      <c r="AM13" s="8"/>
      <c r="AN13" s="13"/>
      <c r="AO13" s="13"/>
      <c r="AP13" s="8"/>
      <c r="AQ13" s="8"/>
      <c r="AR13" s="8"/>
      <c r="AS13" s="12"/>
      <c r="AT13" s="10"/>
      <c r="AU13" s="10"/>
      <c r="AV13" s="8"/>
      <c r="AW13" s="8"/>
      <c r="AX13" s="12"/>
    </row>
    <row r="14" spans="1:50" x14ac:dyDescent="0.25">
      <c r="A14" s="7"/>
      <c r="B14" s="8" t="str">
        <f>VLOOKUP($D$2,[1]Tables!$B$1:$D$65510,2,FALSE)</f>
        <v>FA</v>
      </c>
      <c r="C14" s="8" t="s">
        <v>68</v>
      </c>
      <c r="D14" s="8" t="str">
        <f t="shared" si="18"/>
        <v>FACHDT</v>
      </c>
      <c r="E14" s="8" t="str">
        <f>VLOOKUP($C14,'[1]Data Dictionary'!$B$1:$I$65603,5,FALSE)</f>
        <v>Change Date</v>
      </c>
      <c r="F14" s="8" t="str">
        <f>VLOOKUP($C14,'[1]Data Dictionary'!$B$1:$I$65603,6,FALSE)</f>
        <v>Change Date</v>
      </c>
      <c r="G14" s="8" t="str">
        <f>VLOOKUP($C14,'[1]Data Dictionary'!$B$1:$I$65603,7,FALSE)</f>
        <v>Change Date</v>
      </c>
      <c r="H14" s="8" t="str">
        <f>VLOOKUP($C14,'[1]Data Dictionary'!$B$1:$I$65603,8,FALSE)</f>
        <v>Change Date</v>
      </c>
      <c r="I14" s="8" t="str">
        <f>VLOOKUP($C14,'[1]Data Dictionary'!$B$1:$I$65603,2,FALSE)</f>
        <v>NUMERIC</v>
      </c>
      <c r="J14" s="9" t="str">
        <f>VLOOKUP($C14,'[1]Data Dictionary'!$B$1:$I$65603,3,FALSE)</f>
        <v>8, 0</v>
      </c>
      <c r="K14" s="10"/>
      <c r="L14" s="10" t="str">
        <f t="shared" si="19"/>
        <v xml:space="preserve"> NULL </v>
      </c>
      <c r="M14" s="10" t="str">
        <f t="shared" si="20"/>
        <v xml:space="preserve"> DEFAULT(0) </v>
      </c>
      <c r="N14" s="8" t="str">
        <f t="shared" si="21"/>
        <v>FACHDT NUMERIC(8, 0)  NULL  DEFAULT(0) ,</v>
      </c>
      <c r="O14" s="8" t="str">
        <f t="shared" si="22"/>
        <v>FACHDT NUMBER(8, 0)  DEFAULT(0) ,</v>
      </c>
      <c r="P14" s="9" t="str">
        <f t="shared" si="23"/>
        <v>8</v>
      </c>
      <c r="Q14" s="9" t="str">
        <f t="shared" si="24"/>
        <v xml:space="preserve"> 0</v>
      </c>
      <c r="R14" s="8" t="str">
        <f t="shared" si="25"/>
        <v xml:space="preserve">     A            FACHDT         8  0       COLHDG('Change Date')</v>
      </c>
      <c r="S14" s="8" t="s">
        <v>48</v>
      </c>
      <c r="T14" s="8" t="str">
        <f t="shared" si="26"/>
        <v>EXEC sys.sp_addextendedproperty @name=N'MS_Description', @value=N'Change Date' , @level0type=N'SCHEMA',@level0name=N'dbo', @level1type=N'TABLE',@level1name=N'FACA', @level2type=N'COLUMN',@level2name=N'FACHDT'</v>
      </c>
      <c r="U14" s="11" t="str">
        <f t="shared" si="3"/>
        <v>[DataMember] public  decimal FACHDT { get; set; }</v>
      </c>
      <c r="V14" s="8" t="s">
        <v>53</v>
      </c>
      <c r="W14" s="8"/>
      <c r="X14" s="8" t="s">
        <v>54</v>
      </c>
      <c r="Y14" s="8" t="s">
        <v>55</v>
      </c>
      <c r="Z14" s="8" t="str">
        <f t="shared" si="27"/>
        <v>FACHDT</v>
      </c>
      <c r="AA14" s="8" t="str">
        <f t="shared" si="28"/>
        <v>Change Date</v>
      </c>
      <c r="AB14" s="8"/>
      <c r="AC14" s="8">
        <v>1</v>
      </c>
      <c r="AD14" s="12">
        <f t="shared" ca="1" si="0"/>
        <v>20141217</v>
      </c>
      <c r="AE14" s="10">
        <f t="shared" ca="1" si="1"/>
        <v>142915</v>
      </c>
      <c r="AF14" s="10" t="s">
        <v>56</v>
      </c>
      <c r="AG14" s="8">
        <v>0</v>
      </c>
      <c r="AH14" s="8">
        <v>0</v>
      </c>
      <c r="AI14" s="8"/>
      <c r="AJ14" s="8" t="str">
        <f t="shared" ca="1" si="29"/>
        <v>insert into ZDIC values('JG', '', 'EN', 'S', 'FACHDT', 'Change Date', '', '1', '20141217', '142915', 'SQL', '0', '0', '')</v>
      </c>
      <c r="AK14" s="2" t="s">
        <v>48</v>
      </c>
      <c r="AL14" s="8"/>
      <c r="AM14" s="8"/>
      <c r="AN14" s="13"/>
      <c r="AO14" s="13"/>
      <c r="AP14" s="8"/>
      <c r="AQ14" s="8"/>
      <c r="AR14" s="8"/>
      <c r="AS14" s="12"/>
      <c r="AT14" s="10"/>
      <c r="AU14" s="10"/>
      <c r="AV14" s="8"/>
      <c r="AW14" s="8"/>
      <c r="AX14" s="12"/>
    </row>
    <row r="15" spans="1:50" x14ac:dyDescent="0.25">
      <c r="A15" s="7"/>
      <c r="B15" s="8" t="str">
        <f>VLOOKUP($D$2,[1]Tables!$B$1:$D$65510,2,FALSE)</f>
        <v>FA</v>
      </c>
      <c r="C15" s="8" t="s">
        <v>69</v>
      </c>
      <c r="D15" s="8" t="str">
        <f t="shared" si="18"/>
        <v>FACHTM</v>
      </c>
      <c r="E15" s="8" t="str">
        <f>VLOOKUP($C15,'[1]Data Dictionary'!$B$1:$I$65603,5,FALSE)</f>
        <v>Change Time</v>
      </c>
      <c r="F15" s="8" t="str">
        <f>VLOOKUP($C15,'[1]Data Dictionary'!$B$1:$I$65603,6,FALSE)</f>
        <v>Change Time</v>
      </c>
      <c r="G15" s="8" t="str">
        <f>VLOOKUP($C15,'[1]Data Dictionary'!$B$1:$I$65603,7,FALSE)</f>
        <v>Change Time</v>
      </c>
      <c r="H15" s="8" t="str">
        <f>VLOOKUP($C15,'[1]Data Dictionary'!$B$1:$I$65603,8,FALSE)</f>
        <v>Change Time</v>
      </c>
      <c r="I15" s="8" t="str">
        <f>VLOOKUP($C15,'[1]Data Dictionary'!$B$1:$I$65603,2,FALSE)</f>
        <v>NUMERIC</v>
      </c>
      <c r="J15" s="9" t="str">
        <f>VLOOKUP($C15,'[1]Data Dictionary'!$B$1:$I$65603,3,FALSE)</f>
        <v>6, 0</v>
      </c>
      <c r="K15" s="10"/>
      <c r="L15" s="10" t="str">
        <f t="shared" si="19"/>
        <v xml:space="preserve"> NULL </v>
      </c>
      <c r="M15" s="10" t="str">
        <f t="shared" si="20"/>
        <v xml:space="preserve"> DEFAULT(0) </v>
      </c>
      <c r="N15" s="8" t="str">
        <f t="shared" si="21"/>
        <v>FACHTM NUMERIC(6, 0)  NULL  DEFAULT(0) ,</v>
      </c>
      <c r="O15" s="8" t="str">
        <f t="shared" si="22"/>
        <v>FACHTM NUMBER(6, 0)  DEFAULT(0) ,</v>
      </c>
      <c r="P15" s="9" t="str">
        <f t="shared" si="23"/>
        <v>6</v>
      </c>
      <c r="Q15" s="9" t="str">
        <f t="shared" si="24"/>
        <v xml:space="preserve"> 0</v>
      </c>
      <c r="R15" s="8" t="str">
        <f t="shared" si="25"/>
        <v xml:space="preserve">     A            FACHTM         6  0       COLHDG('Change Time')</v>
      </c>
      <c r="S15" s="8" t="s">
        <v>48</v>
      </c>
      <c r="T15" s="8" t="str">
        <f t="shared" si="26"/>
        <v>EXEC sys.sp_addextendedproperty @name=N'MS_Description', @value=N'Change Time' , @level0type=N'SCHEMA',@level0name=N'dbo', @level1type=N'TABLE',@level1name=N'FACA', @level2type=N'COLUMN',@level2name=N'FACHTM'</v>
      </c>
      <c r="U15" s="11" t="str">
        <f t="shared" si="3"/>
        <v>[DataMember] public  decimal FACHTM { get; set; }</v>
      </c>
      <c r="V15" s="8" t="s">
        <v>53</v>
      </c>
      <c r="W15" s="8"/>
      <c r="X15" s="8" t="s">
        <v>54</v>
      </c>
      <c r="Y15" s="8" t="s">
        <v>55</v>
      </c>
      <c r="Z15" s="8" t="str">
        <f t="shared" si="27"/>
        <v>FACHTM</v>
      </c>
      <c r="AA15" s="8" t="str">
        <f t="shared" si="28"/>
        <v>Change Time</v>
      </c>
      <c r="AB15" s="8"/>
      <c r="AC15" s="8">
        <v>1</v>
      </c>
      <c r="AD15" s="12">
        <f t="shared" ca="1" si="0"/>
        <v>20141217</v>
      </c>
      <c r="AE15" s="10">
        <f t="shared" ca="1" si="1"/>
        <v>142915</v>
      </c>
      <c r="AF15" s="10" t="s">
        <v>56</v>
      </c>
      <c r="AG15" s="8">
        <v>0</v>
      </c>
      <c r="AH15" s="8">
        <v>0</v>
      </c>
      <c r="AI15" s="8"/>
      <c r="AJ15" s="8" t="str">
        <f t="shared" ca="1" si="29"/>
        <v>insert into ZDIC values('JG', '', 'EN', 'S', 'FACHTM', 'Change Time', '', '1', '20141217', '142915', 'SQL', '0', '0', '')</v>
      </c>
      <c r="AK15" s="2" t="s">
        <v>48</v>
      </c>
      <c r="AL15" s="8"/>
      <c r="AM15" s="8"/>
      <c r="AN15" s="13"/>
      <c r="AO15" s="13"/>
      <c r="AP15" s="8"/>
      <c r="AQ15" s="8"/>
      <c r="AR15" s="8"/>
      <c r="AS15" s="12"/>
      <c r="AT15" s="10"/>
      <c r="AU15" s="10"/>
      <c r="AV15" s="8"/>
      <c r="AW15" s="8"/>
      <c r="AX15" s="12"/>
    </row>
    <row r="16" spans="1:50" x14ac:dyDescent="0.25">
      <c r="A16" s="7"/>
      <c r="B16" s="8" t="str">
        <f>VLOOKUP($D$2,[1]Tables!$B$1:$D$65510,2,FALSE)</f>
        <v>FA</v>
      </c>
      <c r="C16" s="8" t="s">
        <v>70</v>
      </c>
      <c r="D16" s="8" t="str">
        <f t="shared" si="18"/>
        <v>FACHUS</v>
      </c>
      <c r="E16" s="8" t="str">
        <f>VLOOKUP($C16,'[1]Data Dictionary'!$B$1:$I$65603,5,FALSE)</f>
        <v>Change User</v>
      </c>
      <c r="F16" s="8" t="str">
        <f>VLOOKUP($C16,'[1]Data Dictionary'!$B$1:$I$65603,6,FALSE)</f>
        <v>Change User</v>
      </c>
      <c r="G16" s="8" t="str">
        <f>VLOOKUP($C16,'[1]Data Dictionary'!$B$1:$I$65603,7,FALSE)</f>
        <v>Change User</v>
      </c>
      <c r="H16" s="8" t="str">
        <f>VLOOKUP($C16,'[1]Data Dictionary'!$B$1:$I$65603,8,FALSE)</f>
        <v>Change User</v>
      </c>
      <c r="I16" s="8" t="str">
        <f>VLOOKUP($C16,'[1]Data Dictionary'!$B$1:$I$65603,2,FALSE)</f>
        <v>VARCHAR</v>
      </c>
      <c r="J16" s="9" t="str">
        <f>VLOOKUP($C16,'[1]Data Dictionary'!$B$1:$I$65603,3,FALSE)</f>
        <v>20</v>
      </c>
      <c r="K16" s="10"/>
      <c r="L16" s="10" t="str">
        <f t="shared" si="19"/>
        <v xml:space="preserve"> NULL </v>
      </c>
      <c r="M16" s="10" t="str">
        <f t="shared" si="20"/>
        <v xml:space="preserve"> DEFAULT('') </v>
      </c>
      <c r="N16" s="8" t="str">
        <f t="shared" si="21"/>
        <v>FACHUS VARCHAR(20)  NULL  DEFAULT('') ,</v>
      </c>
      <c r="O16" s="8" t="str">
        <f t="shared" si="22"/>
        <v>FACHUS VARCHAR2(20) DEFAULT(' '),</v>
      </c>
      <c r="P16" s="9" t="str">
        <f t="shared" si="23"/>
        <v>20</v>
      </c>
      <c r="Q16" s="9" t="str">
        <f t="shared" si="24"/>
        <v/>
      </c>
      <c r="R16" s="8" t="str">
        <f t="shared" si="25"/>
        <v xml:space="preserve">     A            FACHUS        20          COLHDG('Change User')</v>
      </c>
      <c r="S16" s="8" t="s">
        <v>48</v>
      </c>
      <c r="T16" s="8" t="str">
        <f t="shared" si="26"/>
        <v>EXEC sys.sp_addextendedproperty @name=N'MS_Description', @value=N'Change User' , @level0type=N'SCHEMA',@level0name=N'dbo', @level1type=N'TABLE',@level1name=N'FACA', @level2type=N'COLUMN',@level2name=N'FACHUS'</v>
      </c>
      <c r="U16" s="11" t="str">
        <f t="shared" si="3"/>
        <v>[DataMember] public  string FACHUS { get; set; }</v>
      </c>
      <c r="V16" s="8" t="s">
        <v>53</v>
      </c>
      <c r="W16" s="8"/>
      <c r="X16" s="8" t="s">
        <v>54</v>
      </c>
      <c r="Y16" s="8" t="s">
        <v>55</v>
      </c>
      <c r="Z16" s="8" t="str">
        <f t="shared" si="27"/>
        <v>FACHUS</v>
      </c>
      <c r="AA16" s="8" t="str">
        <f t="shared" si="28"/>
        <v>Change User</v>
      </c>
      <c r="AB16" s="8"/>
      <c r="AC16" s="8">
        <v>1</v>
      </c>
      <c r="AD16" s="12">
        <f t="shared" ca="1" si="0"/>
        <v>20141217</v>
      </c>
      <c r="AE16" s="10">
        <f t="shared" ca="1" si="1"/>
        <v>142915</v>
      </c>
      <c r="AF16" s="10" t="s">
        <v>56</v>
      </c>
      <c r="AG16" s="8">
        <v>0</v>
      </c>
      <c r="AH16" s="8">
        <v>0</v>
      </c>
      <c r="AI16" s="8"/>
      <c r="AJ16" s="8" t="str">
        <f t="shared" ca="1" si="29"/>
        <v>insert into ZDIC values('JG', '', 'EN', 'S', 'FACHUS', 'Change User', '', '1', '20141217', '142915', 'SQL', '0', '0', '')</v>
      </c>
      <c r="AK16" s="2" t="s">
        <v>48</v>
      </c>
      <c r="AL16" s="8"/>
      <c r="AM16" s="8"/>
      <c r="AN16" s="13"/>
      <c r="AO16" s="13"/>
      <c r="AP16" s="8"/>
      <c r="AQ16" s="8"/>
      <c r="AR16" s="8"/>
      <c r="AS16" s="12"/>
      <c r="AT16" s="10"/>
      <c r="AU16" s="10"/>
      <c r="AV16" s="8"/>
      <c r="AW16" s="8"/>
      <c r="AX16" s="12"/>
    </row>
    <row r="17" spans="1:50" x14ac:dyDescent="0.25">
      <c r="A17" s="7"/>
      <c r="B17" s="7"/>
      <c r="C17" s="7"/>
      <c r="D17" s="2"/>
      <c r="E17" s="8"/>
      <c r="F17" s="8"/>
      <c r="G17" s="8"/>
      <c r="H17" s="8"/>
      <c r="I17" s="8"/>
      <c r="J17" s="9"/>
      <c r="K17" s="10"/>
      <c r="L17" s="10"/>
      <c r="M17" s="10"/>
      <c r="N17" s="8" t="str">
        <f>CONCATENATE(" CONSTRAINT PK_",$D$2, " PRIMARY KEY CLUSTERED (")</f>
        <v xml:space="preserve"> CONSTRAINT PK_FACA PRIMARY KEY CLUSTERED (</v>
      </c>
      <c r="O17" s="8" t="str">
        <f>CONCATENATE(" CONSTRAINT PK_",$D$2, " PRIMARY KEY (")</f>
        <v xml:space="preserve"> CONSTRAINT PK_FACA PRIMARY KEY (</v>
      </c>
      <c r="P17" s="8" t="s">
        <v>48</v>
      </c>
      <c r="Q17" s="8" t="s">
        <v>48</v>
      </c>
      <c r="R17" s="8" t="s">
        <v>71</v>
      </c>
      <c r="S17" s="8" t="s">
        <v>48</v>
      </c>
      <c r="T17" s="8"/>
      <c r="U17" s="11"/>
      <c r="V17" s="8"/>
      <c r="W17" s="8"/>
      <c r="X17" s="8"/>
      <c r="Y17" s="8"/>
      <c r="Z17" s="8"/>
      <c r="AA17" s="8"/>
      <c r="AB17" s="8"/>
      <c r="AC17" s="8"/>
      <c r="AD17" s="8"/>
      <c r="AE17" s="8"/>
      <c r="AF17" s="8"/>
      <c r="AG17" s="8"/>
      <c r="AH17" s="8"/>
      <c r="AI17" s="8"/>
      <c r="AJ17" s="8"/>
      <c r="AK17" s="8"/>
      <c r="AL17" s="8"/>
      <c r="AM17" s="8"/>
      <c r="AN17" s="13"/>
      <c r="AO17" s="13"/>
      <c r="AP17" s="8"/>
      <c r="AQ17" s="8"/>
      <c r="AR17" s="8"/>
      <c r="AS17" s="12"/>
      <c r="AT17" s="10"/>
      <c r="AU17" s="10"/>
      <c r="AV17" s="8"/>
      <c r="AW17" s="8"/>
      <c r="AX17" s="12"/>
    </row>
    <row r="18" spans="1:50" x14ac:dyDescent="0.25">
      <c r="A18" s="7"/>
      <c r="B18" s="7"/>
      <c r="C18" s="7"/>
      <c r="D18" s="8"/>
      <c r="E18" s="8"/>
      <c r="F18" s="8"/>
      <c r="G18" s="8"/>
      <c r="H18" s="8"/>
      <c r="I18" s="8"/>
      <c r="J18" s="9"/>
      <c r="K18" s="10"/>
      <c r="L18" s="10"/>
      <c r="M18" s="10"/>
      <c r="N18" s="8" t="str">
        <f>$D$3</f>
        <v>FACONO</v>
      </c>
      <c r="O18" s="8" t="str">
        <f>$D$3</f>
        <v>FACONO</v>
      </c>
      <c r="P18" s="8"/>
      <c r="Q18" s="8"/>
      <c r="R18" s="8" t="str">
        <f>CONCATENATE("     A          K ", RIGHT(N18,6))</f>
        <v xml:space="preserve">     A          K FACONO</v>
      </c>
      <c r="S18" s="8" t="s">
        <v>48</v>
      </c>
      <c r="T18" s="8"/>
      <c r="U18" s="11"/>
      <c r="V18" s="8"/>
      <c r="W18" s="8"/>
      <c r="X18" s="8"/>
      <c r="Y18" s="8"/>
      <c r="Z18" s="8"/>
      <c r="AA18" s="8"/>
      <c r="AB18" s="8"/>
      <c r="AC18" s="8"/>
      <c r="AD18" s="8"/>
      <c r="AE18" s="8"/>
      <c r="AF18" s="8"/>
      <c r="AG18" s="8"/>
      <c r="AH18" s="8"/>
      <c r="AI18" s="8"/>
      <c r="AJ18" s="8"/>
      <c r="AK18" s="8"/>
      <c r="AL18" s="8"/>
      <c r="AM18" s="8"/>
      <c r="AN18" s="13"/>
      <c r="AO18" s="13"/>
      <c r="AP18" s="8"/>
      <c r="AQ18" s="8"/>
      <c r="AR18" s="8"/>
      <c r="AS18" s="12"/>
      <c r="AT18" s="10"/>
      <c r="AU18" s="10"/>
      <c r="AV18" s="8"/>
      <c r="AW18" s="8"/>
      <c r="AX18" s="12"/>
    </row>
    <row r="19" spans="1:50" x14ac:dyDescent="0.25">
      <c r="A19" s="7"/>
      <c r="B19" s="7"/>
      <c r="C19" s="7"/>
      <c r="D19" s="8"/>
      <c r="E19" s="8"/>
      <c r="F19" s="8"/>
      <c r="G19" s="8"/>
      <c r="H19" s="8"/>
      <c r="I19" s="8"/>
      <c r="J19" s="9"/>
      <c r="K19" s="10"/>
      <c r="L19" s="10"/>
      <c r="M19" s="10"/>
      <c r="N19" s="8" t="str">
        <f xml:space="preserve"> ", " &amp; $D4</f>
        <v>, FABRNO</v>
      </c>
      <c r="O19" s="8" t="str">
        <f xml:space="preserve"> ", " &amp; $D4</f>
        <v>, FABRNO</v>
      </c>
      <c r="P19" s="8"/>
      <c r="Q19" s="8"/>
      <c r="R19" s="8" t="str">
        <f>CONCATENATE("     A          K ", RIGHT(N19,6))</f>
        <v xml:space="preserve">     A          K FABRNO</v>
      </c>
      <c r="S19" s="8" t="s">
        <v>48</v>
      </c>
      <c r="T19" s="8"/>
      <c r="U19" s="11"/>
      <c r="V19" s="8"/>
      <c r="W19" s="8"/>
      <c r="X19" s="8"/>
      <c r="Y19" s="8"/>
      <c r="Z19" s="8"/>
      <c r="AA19" s="8"/>
      <c r="AB19" s="8"/>
      <c r="AC19" s="8"/>
      <c r="AD19" s="8"/>
      <c r="AE19" s="8"/>
      <c r="AF19" s="8"/>
      <c r="AG19" s="8"/>
      <c r="AH19" s="8"/>
      <c r="AI19" s="8"/>
      <c r="AJ19" s="8"/>
      <c r="AK19" s="8"/>
      <c r="AL19" s="8"/>
      <c r="AM19" s="8"/>
      <c r="AN19" s="13"/>
      <c r="AO19" s="13"/>
      <c r="AP19" s="8"/>
      <c r="AQ19" s="8"/>
      <c r="AR19" s="8"/>
      <c r="AS19" s="12"/>
      <c r="AT19" s="10"/>
      <c r="AU19" s="10"/>
      <c r="AV19" s="8"/>
      <c r="AW19" s="8"/>
      <c r="AX19" s="12"/>
    </row>
    <row r="20" spans="1:50" x14ac:dyDescent="0.25">
      <c r="A20" s="7"/>
      <c r="B20" s="7"/>
      <c r="C20" s="7"/>
      <c r="D20" s="8"/>
      <c r="E20" s="8"/>
      <c r="F20" s="8"/>
      <c r="G20" s="8"/>
      <c r="H20" s="8"/>
      <c r="I20" s="8"/>
      <c r="J20" s="9"/>
      <c r="K20" s="10"/>
      <c r="L20" s="10"/>
      <c r="M20" s="10"/>
      <c r="N20" s="8" t="str">
        <f xml:space="preserve"> ", " &amp; $D5</f>
        <v>, FAACNO</v>
      </c>
      <c r="O20" s="8" t="str">
        <f xml:space="preserve"> ", " &amp; $D5</f>
        <v>, FAACNO</v>
      </c>
      <c r="P20" s="8"/>
      <c r="Q20" s="8"/>
      <c r="R20" s="8" t="str">
        <f>CONCATENATE("     A          K ", RIGHT(N20,6))</f>
        <v xml:space="preserve">     A          K FAACNO</v>
      </c>
      <c r="S20" s="8" t="s">
        <v>48</v>
      </c>
      <c r="T20" s="8"/>
      <c r="U20" s="11"/>
      <c r="V20" s="8"/>
      <c r="W20" s="8"/>
      <c r="X20" s="8"/>
      <c r="Y20" s="8"/>
      <c r="Z20" s="8"/>
      <c r="AA20" s="8"/>
      <c r="AB20" s="8"/>
      <c r="AC20" s="8"/>
      <c r="AD20" s="8"/>
      <c r="AE20" s="8"/>
      <c r="AF20" s="8"/>
      <c r="AG20" s="8"/>
      <c r="AH20" s="8"/>
      <c r="AI20" s="8"/>
      <c r="AJ20" s="8"/>
      <c r="AK20" s="8"/>
      <c r="AL20" s="8"/>
      <c r="AM20" s="8"/>
      <c r="AN20" s="13"/>
      <c r="AO20" s="13"/>
      <c r="AP20" s="8"/>
      <c r="AQ20" s="8"/>
      <c r="AR20" s="8"/>
      <c r="AS20" s="12"/>
      <c r="AT20" s="10"/>
      <c r="AU20" s="10"/>
      <c r="AV20" s="8"/>
      <c r="AW20" s="8"/>
      <c r="AX20" s="12"/>
    </row>
    <row r="21" spans="1:50" x14ac:dyDescent="0.25">
      <c r="A21" s="7"/>
      <c r="B21" s="7"/>
      <c r="C21" s="7"/>
      <c r="D21" s="8"/>
      <c r="E21" s="8"/>
      <c r="F21" s="8"/>
      <c r="G21" s="8"/>
      <c r="H21" s="8"/>
      <c r="I21" s="8"/>
      <c r="J21" s="9"/>
      <c r="K21" s="10"/>
      <c r="L21" s="10"/>
      <c r="M21" s="10"/>
      <c r="N21" s="8" t="s">
        <v>72</v>
      </c>
      <c r="O21" s="8" t="s">
        <v>72</v>
      </c>
      <c r="P21" s="8"/>
      <c r="Q21" s="8"/>
      <c r="R21" s="8"/>
      <c r="S21" s="8" t="s">
        <v>48</v>
      </c>
      <c r="T21" s="8"/>
      <c r="U21" s="11"/>
      <c r="V21" s="8"/>
      <c r="W21" s="8"/>
      <c r="X21" s="8"/>
      <c r="Y21" s="8"/>
      <c r="Z21" s="8"/>
      <c r="AA21" s="8"/>
      <c r="AB21" s="8"/>
      <c r="AC21" s="8"/>
      <c r="AD21" s="8"/>
      <c r="AE21" s="8"/>
      <c r="AF21" s="8"/>
      <c r="AG21" s="8"/>
      <c r="AH21" s="8"/>
      <c r="AI21" s="8"/>
      <c r="AJ21" s="8"/>
      <c r="AK21" s="8"/>
      <c r="AL21" s="8"/>
      <c r="AM21" s="8"/>
      <c r="AN21" s="13"/>
      <c r="AO21" s="13"/>
      <c r="AP21" s="8"/>
      <c r="AQ21" s="8"/>
      <c r="AR21" s="8"/>
      <c r="AS21" s="12"/>
      <c r="AT21" s="10"/>
      <c r="AU21" s="10"/>
      <c r="AV21" s="8"/>
      <c r="AW21" s="8"/>
      <c r="AX21" s="12"/>
    </row>
    <row r="22" spans="1:50" x14ac:dyDescent="0.25">
      <c r="A22" s="8"/>
      <c r="B22" s="8"/>
      <c r="C22" s="8"/>
      <c r="D22" s="8"/>
      <c r="E22" s="8"/>
      <c r="F22" s="8"/>
      <c r="G22" s="8"/>
      <c r="H22" s="8"/>
      <c r="I22" s="8"/>
      <c r="J22" s="9"/>
      <c r="K22" s="8"/>
      <c r="L22" s="8"/>
      <c r="M22" s="8"/>
      <c r="N22" s="8"/>
      <c r="O22" s="8"/>
      <c r="P22" s="8"/>
      <c r="Q22" s="8"/>
      <c r="R22" s="8"/>
      <c r="S22" s="8" t="s">
        <v>48</v>
      </c>
      <c r="T22" s="8"/>
      <c r="U22" s="11"/>
      <c r="V22" s="8"/>
      <c r="W22" s="8"/>
      <c r="X22" s="8"/>
      <c r="Y22" s="8"/>
      <c r="Z22" s="8"/>
      <c r="AA22" s="8"/>
      <c r="AB22" s="8"/>
      <c r="AC22" s="8"/>
      <c r="AD22" s="8"/>
      <c r="AE22" s="8"/>
      <c r="AF22" s="8"/>
      <c r="AG22" s="8"/>
      <c r="AH22" s="8"/>
      <c r="AI22" s="8"/>
      <c r="AJ22" s="8"/>
      <c r="AK22" s="8"/>
      <c r="AL22" s="8"/>
      <c r="AM22" s="8"/>
      <c r="AN22" s="13"/>
      <c r="AO22" s="13"/>
      <c r="AP22" s="8"/>
      <c r="AQ22" s="8"/>
      <c r="AR22" s="8"/>
      <c r="AS22" s="12"/>
      <c r="AT22" s="10"/>
      <c r="AU22" s="10"/>
      <c r="AV22" s="8"/>
      <c r="AW22" s="8"/>
      <c r="AX22" s="12"/>
    </row>
    <row r="23" spans="1:50" x14ac:dyDescent="0.25">
      <c r="A23" s="8"/>
      <c r="B23" s="8"/>
      <c r="C23" s="8"/>
      <c r="D23" s="8"/>
      <c r="E23" s="8"/>
      <c r="F23" s="8"/>
      <c r="G23" s="8"/>
      <c r="H23" s="8"/>
      <c r="I23" s="8"/>
      <c r="J23" s="9"/>
      <c r="K23" s="8"/>
      <c r="L23" s="8"/>
      <c r="M23" s="8"/>
      <c r="N23" s="8"/>
      <c r="O23" s="8"/>
      <c r="P23" s="8"/>
      <c r="Q23" s="8"/>
      <c r="R23" s="8"/>
      <c r="S23" s="8" t="s">
        <v>48</v>
      </c>
      <c r="T23" s="8"/>
      <c r="U23" s="11"/>
      <c r="V23" s="8"/>
      <c r="W23" s="8"/>
      <c r="X23" s="8"/>
      <c r="Y23" s="8"/>
      <c r="Z23" s="8"/>
      <c r="AA23" s="8"/>
      <c r="AB23" s="8"/>
      <c r="AC23" s="8"/>
      <c r="AD23" s="8"/>
      <c r="AE23" s="8"/>
      <c r="AF23" s="8"/>
      <c r="AG23" s="8"/>
      <c r="AH23" s="8"/>
      <c r="AI23" s="8"/>
      <c r="AJ23" s="8"/>
      <c r="AK23" s="8"/>
      <c r="AL23" s="8"/>
      <c r="AM23" s="8"/>
      <c r="AN23" s="13"/>
      <c r="AO23" s="13"/>
      <c r="AP23" s="8"/>
      <c r="AQ23" s="8"/>
      <c r="AR23" s="8"/>
      <c r="AS23" s="12"/>
      <c r="AT23" s="10"/>
      <c r="AU23" s="10"/>
      <c r="AV23" s="8"/>
      <c r="AW23" s="8"/>
      <c r="AX23" s="12"/>
    </row>
    <row r="24" spans="1:50" x14ac:dyDescent="0.25">
      <c r="A24" s="8"/>
      <c r="B24" s="8"/>
      <c r="C24" s="8"/>
      <c r="D24" s="8"/>
      <c r="E24" s="8"/>
      <c r="F24" s="8"/>
      <c r="G24" s="8"/>
      <c r="H24" s="8"/>
      <c r="I24" s="8"/>
      <c r="J24" s="9"/>
      <c r="K24" s="8"/>
      <c r="L24" s="8"/>
      <c r="M24" s="8"/>
      <c r="N24" s="8"/>
      <c r="O24" s="8"/>
      <c r="P24" s="8"/>
      <c r="Q24" s="8"/>
      <c r="R24" s="8"/>
      <c r="S24" s="8" t="s">
        <v>48</v>
      </c>
      <c r="T24" s="8"/>
      <c r="U24" s="11"/>
      <c r="V24" s="8"/>
      <c r="W24" s="8"/>
      <c r="X24" s="8"/>
      <c r="Y24" s="8"/>
      <c r="Z24" s="8"/>
      <c r="AA24" s="8"/>
      <c r="AB24" s="8"/>
      <c r="AC24" s="8"/>
      <c r="AD24" s="8"/>
      <c r="AE24" s="8"/>
      <c r="AF24" s="8"/>
      <c r="AG24" s="8"/>
      <c r="AH24" s="8"/>
      <c r="AI24" s="8"/>
      <c r="AJ24" s="8"/>
      <c r="AK24" s="8"/>
      <c r="AL24" s="8"/>
      <c r="AM24" s="8"/>
      <c r="AN24" s="13"/>
      <c r="AO24" s="13"/>
      <c r="AP24" s="8"/>
      <c r="AQ24" s="8"/>
      <c r="AR24" s="8"/>
      <c r="AS24" s="12"/>
      <c r="AT24" s="10"/>
      <c r="AU24" s="10"/>
      <c r="AV24" s="8"/>
      <c r="AW24" s="8"/>
      <c r="AX24" s="12"/>
    </row>
    <row r="25" spans="1:50" x14ac:dyDescent="0.25">
      <c r="A25" s="8"/>
      <c r="B25" s="8"/>
      <c r="C25" s="8"/>
      <c r="D25" s="8"/>
      <c r="E25" s="8"/>
      <c r="F25" s="8"/>
      <c r="G25" s="8"/>
      <c r="H25" s="8"/>
      <c r="I25" s="8"/>
      <c r="J25" s="9"/>
      <c r="K25" s="8"/>
      <c r="L25" s="8"/>
      <c r="M25" s="8"/>
      <c r="N25" s="8"/>
      <c r="O25" s="8"/>
      <c r="P25" s="8"/>
      <c r="Q25" s="8"/>
      <c r="R25" s="8"/>
      <c r="S25" s="8" t="s">
        <v>48</v>
      </c>
      <c r="T25" s="8"/>
      <c r="U25" s="11"/>
      <c r="V25" s="8"/>
      <c r="W25" s="8"/>
      <c r="X25" s="8"/>
      <c r="Y25" s="8"/>
      <c r="Z25" s="8"/>
      <c r="AA25" s="8"/>
      <c r="AB25" s="8"/>
      <c r="AC25" s="8"/>
      <c r="AD25" s="8"/>
      <c r="AE25" s="8"/>
      <c r="AF25" s="8"/>
      <c r="AG25" s="8"/>
      <c r="AH25" s="8"/>
      <c r="AI25" s="8"/>
      <c r="AJ25" s="8"/>
      <c r="AK25" s="8"/>
      <c r="AL25" s="8"/>
      <c r="AM25" s="8"/>
      <c r="AN25" s="13"/>
      <c r="AO25" s="13"/>
      <c r="AP25" s="8"/>
      <c r="AQ25" s="8"/>
      <c r="AR25" s="8"/>
      <c r="AS25" s="12"/>
      <c r="AT25" s="10"/>
      <c r="AU25" s="10"/>
      <c r="AV25" s="8"/>
      <c r="AW25" s="8"/>
      <c r="AX25" s="12"/>
    </row>
    <row r="26" spans="1:50" x14ac:dyDescent="0.25">
      <c r="A26" s="8"/>
      <c r="B26" s="8"/>
      <c r="C26" s="8"/>
      <c r="D26" s="8"/>
      <c r="E26" s="8"/>
      <c r="F26" s="8"/>
      <c r="G26" s="8"/>
      <c r="H26" s="8"/>
      <c r="I26" s="8"/>
      <c r="J26" s="9"/>
      <c r="K26" s="8"/>
      <c r="L26" s="8"/>
      <c r="M26" s="8"/>
      <c r="N26" s="8"/>
      <c r="O26" s="8"/>
      <c r="P26" s="8"/>
      <c r="Q26" s="8"/>
      <c r="R26" s="8"/>
      <c r="S26" s="8" t="s">
        <v>48</v>
      </c>
      <c r="T26" s="8"/>
      <c r="U26" s="11"/>
      <c r="V26" s="8"/>
      <c r="W26" s="8"/>
      <c r="X26" s="8"/>
      <c r="Y26" s="8"/>
      <c r="Z26" s="8"/>
      <c r="AA26" s="8"/>
      <c r="AB26" s="8"/>
      <c r="AC26" s="8"/>
      <c r="AD26" s="8"/>
      <c r="AE26" s="8"/>
      <c r="AF26" s="8"/>
      <c r="AG26" s="8"/>
      <c r="AH26" s="8"/>
      <c r="AI26" s="8"/>
      <c r="AJ26" s="8"/>
      <c r="AK26" s="8"/>
      <c r="AL26" s="8"/>
      <c r="AM26" s="8"/>
      <c r="AN26" s="13"/>
      <c r="AO26" s="13"/>
      <c r="AP26" s="8"/>
      <c r="AQ26" s="8"/>
      <c r="AR26" s="8"/>
      <c r="AS26" s="12"/>
      <c r="AT26" s="10"/>
      <c r="AU26" s="10"/>
      <c r="AV26" s="8"/>
      <c r="AW26" s="8"/>
      <c r="AX26"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
  <sheetViews>
    <sheetView workbookViewId="0">
      <selection activeCell="D10" sqref="D10"/>
    </sheetView>
  </sheetViews>
  <sheetFormatPr defaultRowHeight="15" x14ac:dyDescent="0.25"/>
  <cols>
    <col min="1" max="1" width="5.85546875" bestFit="1" customWidth="1"/>
    <col min="2" max="2" width="3.140625" bestFit="1" customWidth="1"/>
    <col min="3" max="3" width="6.42578125" bestFit="1" customWidth="1"/>
    <col min="4" max="4" width="9.42578125" customWidth="1"/>
    <col min="5" max="5" width="9" bestFit="1" customWidth="1"/>
    <col min="6" max="6" width="22.7109375" customWidth="1"/>
    <col min="7" max="9" width="4.140625" customWidth="1"/>
    <col min="10" max="10" width="5.5703125" customWidth="1"/>
    <col min="11" max="11" width="3.28515625" bestFit="1" customWidth="1"/>
    <col min="12" max="12" width="10.28515625" bestFit="1" customWidth="1"/>
    <col min="13" max="13" width="12" bestFit="1" customWidth="1"/>
    <col min="14" max="14" width="13" customWidth="1"/>
    <col min="15" max="15" width="24.28515625" customWidth="1"/>
    <col min="16" max="16" width="13" customWidth="1"/>
    <col min="17" max="18" width="5.42578125" customWidth="1"/>
    <col min="19" max="19" width="6.5703125" customWidth="1"/>
    <col min="20" max="20" width="8" bestFit="1" customWidth="1"/>
    <col min="21" max="21" width="20.7109375" customWidth="1"/>
    <col min="22" max="22" width="8.140625" bestFit="1" customWidth="1"/>
    <col min="23" max="24" width="8.42578125" bestFit="1" customWidth="1"/>
    <col min="25" max="25" width="7.28515625" bestFit="1" customWidth="1"/>
    <col min="26" max="26" width="8.7109375" bestFit="1" customWidth="1"/>
    <col min="27" max="27" width="14.85546875" bestFit="1" customWidth="1"/>
    <col min="28" max="28" width="8.5703125" bestFit="1" customWidth="1"/>
    <col min="29" max="29" width="7.5703125" bestFit="1" customWidth="1"/>
    <col min="30" max="30" width="9" bestFit="1" customWidth="1"/>
    <col min="31" max="31" width="8.42578125" bestFit="1" customWidth="1"/>
    <col min="32" max="33" width="8" bestFit="1" customWidth="1"/>
    <col min="34" max="34" width="8.5703125" bestFit="1" customWidth="1"/>
    <col min="35" max="35" width="8.140625" bestFit="1" customWidth="1"/>
    <col min="38" max="40" width="9.5703125" customWidth="1"/>
    <col min="41" max="41" width="24.28515625" customWidth="1"/>
    <col min="42" max="50" width="9.5703125" customWidth="1"/>
  </cols>
  <sheetData>
    <row r="1" spans="1:50" x14ac:dyDescent="0.25">
      <c r="A1" s="1" t="s">
        <v>0</v>
      </c>
      <c r="B1" s="2" t="s">
        <v>1</v>
      </c>
      <c r="C1" s="2" t="s">
        <v>2</v>
      </c>
      <c r="D1" s="2" t="s">
        <v>3</v>
      </c>
      <c r="E1" s="2" t="s">
        <v>4</v>
      </c>
      <c r="F1" s="2" t="s">
        <v>5</v>
      </c>
      <c r="G1" s="2" t="s">
        <v>6</v>
      </c>
      <c r="H1" s="2" t="s">
        <v>7</v>
      </c>
      <c r="I1" s="2" t="s">
        <v>8</v>
      </c>
      <c r="J1" s="3" t="s">
        <v>9</v>
      </c>
      <c r="K1" s="4" t="s">
        <v>10</v>
      </c>
      <c r="L1" s="4" t="s">
        <v>11</v>
      </c>
      <c r="M1" s="4" t="s">
        <v>12</v>
      </c>
      <c r="N1" s="5" t="s">
        <v>13</v>
      </c>
      <c r="O1" s="4" t="str">
        <f>CONCATENATE("drop table " &amp; $D$2)</f>
        <v>drop table FGL1</v>
      </c>
      <c r="P1" s="4" t="s">
        <v>14</v>
      </c>
      <c r="Q1" s="3" t="s">
        <v>9</v>
      </c>
      <c r="R1" s="3" t="s">
        <v>15</v>
      </c>
      <c r="S1" s="4"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c r="AL1" s="2" t="s">
        <v>34</v>
      </c>
      <c r="AM1" s="2" t="s">
        <v>35</v>
      </c>
      <c r="AN1" s="2" t="s">
        <v>36</v>
      </c>
      <c r="AO1" s="2" t="s">
        <v>37</v>
      </c>
      <c r="AP1" s="2" t="s">
        <v>38</v>
      </c>
      <c r="AQ1" s="2" t="s">
        <v>39</v>
      </c>
      <c r="AR1" s="2" t="s">
        <v>40</v>
      </c>
      <c r="AS1" s="2" t="s">
        <v>41</v>
      </c>
      <c r="AT1" s="2" t="s">
        <v>42</v>
      </c>
      <c r="AU1" s="6" t="s">
        <v>43</v>
      </c>
      <c r="AV1" s="6" t="s">
        <v>44</v>
      </c>
      <c r="AW1" s="6" t="s">
        <v>45</v>
      </c>
      <c r="AX1" s="6" t="s">
        <v>46</v>
      </c>
    </row>
    <row r="2" spans="1:50" x14ac:dyDescent="0.25">
      <c r="A2" s="7"/>
      <c r="B2" s="8"/>
      <c r="C2" s="8"/>
      <c r="D2" s="2" t="s">
        <v>47</v>
      </c>
      <c r="E2" s="2" t="str">
        <f>VLOOKUP($D$2,[1]Tables!$B$1:$D$65510,3,FALSE)</f>
        <v>General Ledger Header</v>
      </c>
      <c r="G2" s="8"/>
      <c r="H2" s="8"/>
      <c r="I2" s="8"/>
      <c r="J2" s="9"/>
      <c r="K2" s="10"/>
      <c r="L2" s="10"/>
      <c r="M2" s="10"/>
      <c r="N2" s="11" t="s">
        <v>48</v>
      </c>
      <c r="O2" s="10" t="str">
        <f>CONCATENATE("CREATE TABLE ", $D$2, " (")</f>
        <v>CREATE TABLE FGL1 (</v>
      </c>
      <c r="P2" s="8" t="str">
        <f>CONCATENATE("CREATE TABLE ", $D$2, " (")</f>
        <v>CREATE TABLE FGL1 (</v>
      </c>
      <c r="Q2" s="9" t="s">
        <v>48</v>
      </c>
      <c r="R2" s="9"/>
      <c r="S2" s="8" t="str">
        <f>CONCATENATE("     A          R ", D2, "R")</f>
        <v xml:space="preserve">     A          R FGL1R</v>
      </c>
      <c r="T2" s="8" t="s">
        <v>48</v>
      </c>
      <c r="U2" s="8"/>
      <c r="V2" s="8"/>
      <c r="W2" s="8"/>
      <c r="X2" s="8"/>
      <c r="Y2" s="8"/>
      <c r="Z2" s="8"/>
      <c r="AA2" s="8"/>
      <c r="AB2" s="8"/>
      <c r="AC2" s="8"/>
      <c r="AD2" s="8"/>
      <c r="AE2" s="8"/>
      <c r="AF2" s="8"/>
      <c r="AG2" s="8"/>
      <c r="AH2" s="8"/>
      <c r="AI2" s="8"/>
      <c r="AJ2" s="8"/>
      <c r="AK2" s="2" t="s">
        <v>48</v>
      </c>
      <c r="AL2" s="8" t="s">
        <v>49</v>
      </c>
      <c r="AM2" s="8" t="s">
        <v>49</v>
      </c>
      <c r="AN2" s="8" t="s">
        <v>49</v>
      </c>
      <c r="AO2" s="8" t="s">
        <v>50</v>
      </c>
      <c r="AP2" s="8" t="s">
        <v>49</v>
      </c>
      <c r="AQ2" s="8" t="s">
        <v>49</v>
      </c>
      <c r="AR2" s="8" t="s">
        <v>50</v>
      </c>
      <c r="AS2" s="8" t="s">
        <v>50</v>
      </c>
      <c r="AT2" s="8" t="s">
        <v>50</v>
      </c>
      <c r="AU2" t="s">
        <v>49</v>
      </c>
      <c r="AV2" t="s">
        <v>50</v>
      </c>
      <c r="AW2" t="s">
        <v>50</v>
      </c>
      <c r="AX2" t="s">
        <v>49</v>
      </c>
    </row>
    <row r="3" spans="1:50" x14ac:dyDescent="0.25">
      <c r="A3" s="7"/>
      <c r="B3" s="8" t="str">
        <f>VLOOKUP($D$2,[1]Tables!$B$1:$D$65510,2,FALSE)</f>
        <v>FG</v>
      </c>
      <c r="C3" s="8" t="s">
        <v>51</v>
      </c>
      <c r="D3" s="8" t="str">
        <f>B3 &amp; C3</f>
        <v>FGCONO</v>
      </c>
      <c r="E3" s="8" t="str">
        <f>VLOOKUP($C3,'[1]Data Dictionary'!$B$1:$I$65603,2,FALSE)</f>
        <v>VARCHAR</v>
      </c>
      <c r="F3" s="8" t="str">
        <f>VLOOKUP($C3,'[1]Data Dictionary'!$B$1:$I$65603,5,FALSE)</f>
        <v>Company Code</v>
      </c>
      <c r="G3" s="8" t="str">
        <f>VLOOKUP($C3,'[1]Data Dictionary'!$B$1:$I$65603,6,FALSE)</f>
        <v>Company Code</v>
      </c>
      <c r="H3" s="8" t="str">
        <f>VLOOKUP($C3,'[1]Data Dictionary'!$B$1:$I$65603,7,FALSE)</f>
        <v>Company Code</v>
      </c>
      <c r="I3" s="8" t="str">
        <f>VLOOKUP($C3,'[1]Data Dictionary'!$B$1:$I$65603,8,FALSE)</f>
        <v>Company Code</v>
      </c>
      <c r="J3" s="9" t="str">
        <f>VLOOKUP($C3,'[1]Data Dictionary'!$B$1:$I$65603,3,FALSE)</f>
        <v>10</v>
      </c>
      <c r="K3" s="10" t="s">
        <v>52</v>
      </c>
      <c r="L3" s="10" t="str">
        <f>IF(K3="", " NULL ", " NOT NULL ")</f>
        <v xml:space="preserve"> NOT NULL </v>
      </c>
      <c r="M3" s="10" t="str">
        <f t="shared" ref="M3:M16" si="0">IF(E3="NUMERIC", " DEFAULT(0) ", IF(E3="DATETIME", "", " DEFAULT('') "))</f>
        <v xml:space="preserve"> DEFAULT('') </v>
      </c>
      <c r="N3" s="11" t="str">
        <f>CONCATENATE("[DataMember] public ", IF(E3="VARCHAR", " string ", " decimal "),D3, " { get; set; }")</f>
        <v>[DataMember] public  string FGCONO { get; set; }</v>
      </c>
      <c r="O3" s="8" t="str">
        <f t="shared" ref="O3:O16" si="1">CONCATENATE(D3, " ", E3, IF(E3="DATETIME", "",CONCATENATE("(", J3, ") ")), L3, M3,",")</f>
        <v>FGCONO VARCHAR(10)  NOT NULL  DEFAULT('') ,</v>
      </c>
      <c r="P3" s="8" t="str">
        <f t="shared" ref="P3:P16" si="2">CONCATENATE(D3, " ",IF(E3="VARCHAR", "VARCHAR2",IF(E3="NUMERIC", "NUMBER", E3)), IF(E3="DATETIME", "",CONCATENATE("(", J3, ") ")), IF(TRIM(K3)&lt;&gt;"", L3,IF(TRIM(M3)="DEFAULT('')", "DEFAULT(' ')", M3)), ",")</f>
        <v>FGCONO VARCHAR2(10)  NOT NULL ,</v>
      </c>
      <c r="Q3" s="9" t="str">
        <f t="shared" ref="Q3:Q16" si="3">IF(E3="VARCHAR",J3,LEFT(J3,FIND(",",J3)-1))</f>
        <v>10</v>
      </c>
      <c r="R3" s="9" t="str">
        <f t="shared" ref="R3:R16" si="4">IF(E3="VARCHAR","",RIGHT(J3,LEN(J3)-FIND(",",J3)))</f>
        <v/>
      </c>
      <c r="S3" s="8" t="str">
        <f t="shared" ref="S3:S16" si="5">CONCATENATE("     A            ", D3, RIGHT("          "&amp;Q3,10),RIGHT("   "&amp;R3,3),"       COLHDG('", LEFT(F3,20), "')")</f>
        <v xml:space="preserve">     A            FGCONO        10          COLHDG('Company Code')</v>
      </c>
      <c r="T3" s="8" t="s">
        <v>48</v>
      </c>
      <c r="U3" s="8" t="str">
        <f t="shared" ref="U3:U16" si="6">CONCATENATE("EXEC sys.sp_addextendedproperty @name=N'MS_Description', @value=N'", F3, "' , @level0type=N'SCHEMA',@level0name=N'dbo', @level1type=N'TABLE',@level1name=N'", $D$2, "', @level2type=N'COLUMN',@level2name=N'", D3, "'")</f>
        <v>EXEC sys.sp_addextendedproperty @name=N'MS_Description', @value=N'Company Code' , @level0type=N'SCHEMA',@level0name=N'dbo', @level1type=N'TABLE',@level1name=N'FGL1', @level2type=N'COLUMN',@level2name=N'FGCONO'</v>
      </c>
      <c r="V3" s="8" t="s">
        <v>53</v>
      </c>
      <c r="W3" s="8"/>
      <c r="X3" s="8" t="s">
        <v>54</v>
      </c>
      <c r="Y3" s="8" t="s">
        <v>55</v>
      </c>
      <c r="Z3" s="8" t="str">
        <f t="shared" ref="Z3:Z16" si="7">D3</f>
        <v>FGCONO</v>
      </c>
      <c r="AA3" s="8" t="str">
        <f t="shared" ref="AA3:AA16" si="8">IF(AND(X3="EN",Y3="S"),F3, IF(AND(X3="ID", Y3="S"),G3, IF(AND(X3="EN", Y3="R"),H3,I3)))</f>
        <v>Company Code</v>
      </c>
      <c r="AB3" s="8"/>
      <c r="AC3" s="8">
        <v>1</v>
      </c>
      <c r="AD3" s="12">
        <f t="shared" ref="AD3:AD16" ca="1" si="9">YEAR(NOW())*10000+MONTH(NOW())*100+DAY(NOW())</f>
        <v>20141217</v>
      </c>
      <c r="AE3" s="10">
        <f t="shared" ref="AE3:AE16" ca="1" si="10">HOUR(NOW())*10000+MINUTE(NOW())*100+SECOND(NOW())</f>
        <v>142915</v>
      </c>
      <c r="AF3" s="10" t="s">
        <v>56</v>
      </c>
      <c r="AG3" s="8">
        <v>0</v>
      </c>
      <c r="AH3" s="8">
        <v>0</v>
      </c>
      <c r="AI3" s="8"/>
      <c r="AJ3" s="8" t="str">
        <f ca="1">CONCATENATE("insert into ZDIC values('",V3, "', '",W3, "', '",X3, "', '",Y3, "', '",Z3, "', '",AA3, "', '",AB3, "', '",AC3, "', '",AD3, "', '",AE3, "', '",AF3, "', '",AG3, "', '",AH3, "', '",AI3, "')")</f>
        <v>insert into ZDIC values('JG', '', 'EN', 'S', 'FGCONO', 'Company Code', '', '1', '20141217', '142915', 'SQL', '0', '0', '')</v>
      </c>
      <c r="AK3" s="2" t="s">
        <v>48</v>
      </c>
      <c r="AL3" s="8" t="str">
        <f ca="1">IF(UPPER(AL2)="VARCHAR",CONCATENATE(","",'"",",SUBSTITUTE(CELL("address",AL7),"$",""),",""'"""),CONCATENATE(","","",",SUBSTITUTE(CELL("address",AL7),"$",""),","))</f>
        <v>,",'",AL7,"'"</v>
      </c>
      <c r="AM3" s="8" t="str">
        <f t="shared" ref="AM3:AX3" ca="1" si="11">IF(UPPER(AM2)="VARCHAR",CONCATENATE(","",'"",",SUBSTITUTE(CELL("address",AM7),"$",""),",""'"""),CONCATENATE(","","",",SUBSTITUTE(CELL("address",AM7),"$",""),","))</f>
        <v>,",'",AM7,"'"</v>
      </c>
      <c r="AN3" s="8" t="str">
        <f t="shared" ca="1" si="11"/>
        <v>,",'",AN7,"'"</v>
      </c>
      <c r="AO3" s="8" t="str">
        <f t="shared" ca="1" si="11"/>
        <v>,",",AO7,</v>
      </c>
      <c r="AP3" s="8" t="str">
        <f t="shared" ca="1" si="11"/>
        <v>,",'",AP7,"'"</v>
      </c>
      <c r="AQ3" s="8" t="str">
        <f t="shared" ca="1" si="11"/>
        <v>,",'",AQ7,"'"</v>
      </c>
      <c r="AR3" s="8" t="str">
        <f t="shared" ca="1" si="11"/>
        <v>,",",AR7,</v>
      </c>
      <c r="AS3" s="8" t="str">
        <f t="shared" ca="1" si="11"/>
        <v>,",",AS7,</v>
      </c>
      <c r="AT3" s="8" t="str">
        <f t="shared" ca="1" si="11"/>
        <v>,",",AT7,</v>
      </c>
      <c r="AU3" s="8" t="str">
        <f t="shared" ca="1" si="11"/>
        <v>,",'",AU7,"'"</v>
      </c>
      <c r="AV3" s="8" t="str">
        <f t="shared" ca="1" si="11"/>
        <v>,",",AV7,</v>
      </c>
      <c r="AW3" s="8" t="str">
        <f t="shared" ca="1" si="11"/>
        <v>,",",AW7,</v>
      </c>
      <c r="AX3" s="8" t="str">
        <f t="shared" ca="1" si="11"/>
        <v>,",'",AX7,"'"</v>
      </c>
    </row>
    <row r="4" spans="1:50" x14ac:dyDescent="0.25">
      <c r="A4" s="7"/>
      <c r="B4" s="8" t="str">
        <f>VLOOKUP($D$2,[1]Tables!$B$1:$D$65510,2,FALSE)</f>
        <v>FG</v>
      </c>
      <c r="C4" s="8" t="s">
        <v>57</v>
      </c>
      <c r="D4" s="8" t="str">
        <f>B4 &amp; C4</f>
        <v>FGBRNO</v>
      </c>
      <c r="E4" s="8" t="str">
        <f>VLOOKUP($C4,'[1]Data Dictionary'!$B$1:$I$65603,2,FALSE)</f>
        <v>VARCHAR</v>
      </c>
      <c r="F4" s="8" t="str">
        <f>VLOOKUP($C4,'[1]Data Dictionary'!$B$1:$I$65603,5,FALSE)</f>
        <v>Branch Code</v>
      </c>
      <c r="G4" s="8" t="str">
        <f>VLOOKUP($C4,'[1]Data Dictionary'!$B$1:$I$65603,6,FALSE)</f>
        <v>Branch Code</v>
      </c>
      <c r="H4" s="8" t="str">
        <f>VLOOKUP($C4,'[1]Data Dictionary'!$B$1:$I$65603,7,FALSE)</f>
        <v>Branch Code</v>
      </c>
      <c r="I4" s="8" t="str">
        <f>VLOOKUP($C4,'[1]Data Dictionary'!$B$1:$I$65603,8,FALSE)</f>
        <v>Branch Code</v>
      </c>
      <c r="J4" s="9" t="str">
        <f>VLOOKUP($C4,'[1]Data Dictionary'!$B$1:$I$65603,3,FALSE)</f>
        <v>10</v>
      </c>
      <c r="K4" s="10" t="s">
        <v>58</v>
      </c>
      <c r="L4" s="10" t="str">
        <f>IF(K4="", " NULL ", " NOT NULL ")</f>
        <v xml:space="preserve"> NOT NULL </v>
      </c>
      <c r="M4" s="10" t="str">
        <f t="shared" si="0"/>
        <v xml:space="preserve"> DEFAULT('') </v>
      </c>
      <c r="N4" s="11" t="str">
        <f t="shared" ref="N4:N16" si="12">CONCATENATE("[DataMember] public ", IF(E4="VARCHAR", " string ", " decimal "),D4, " { get; set; }")</f>
        <v>[DataMember] public  string FGBRNO { get; set; }</v>
      </c>
      <c r="O4" s="8" t="str">
        <f t="shared" si="1"/>
        <v>FGBRNO VARCHAR(10)  NOT NULL  DEFAULT('') ,</v>
      </c>
      <c r="P4" s="8" t="str">
        <f t="shared" si="2"/>
        <v>FGBRNO VARCHAR2(10)  NOT NULL ,</v>
      </c>
      <c r="Q4" s="9" t="str">
        <f t="shared" si="3"/>
        <v>10</v>
      </c>
      <c r="R4" s="9" t="str">
        <f t="shared" si="4"/>
        <v/>
      </c>
      <c r="S4" s="8" t="str">
        <f t="shared" si="5"/>
        <v xml:space="preserve">     A            FGBRNO        10          COLHDG('Branch Code')</v>
      </c>
      <c r="T4" s="8" t="s">
        <v>48</v>
      </c>
      <c r="U4" s="8" t="str">
        <f t="shared" si="6"/>
        <v>EXEC sys.sp_addextendedproperty @name=N'MS_Description', @value=N'Branch Code' , @level0type=N'SCHEMA',@level0name=N'dbo', @level1type=N'TABLE',@level1name=N'FGL1', @level2type=N'COLUMN',@level2name=N'FGBRNO'</v>
      </c>
      <c r="V4" s="8" t="s">
        <v>53</v>
      </c>
      <c r="W4" s="8"/>
      <c r="X4" s="8" t="s">
        <v>54</v>
      </c>
      <c r="Y4" s="8" t="s">
        <v>55</v>
      </c>
      <c r="Z4" s="8" t="str">
        <f t="shared" si="7"/>
        <v>FGBRNO</v>
      </c>
      <c r="AA4" s="8" t="str">
        <f t="shared" si="8"/>
        <v>Branch Code</v>
      </c>
      <c r="AB4" s="8"/>
      <c r="AC4" s="8">
        <v>1</v>
      </c>
      <c r="AD4" s="12">
        <f t="shared" ca="1" si="9"/>
        <v>20141217</v>
      </c>
      <c r="AE4" s="10">
        <f t="shared" ca="1" si="10"/>
        <v>142915</v>
      </c>
      <c r="AF4" s="10" t="s">
        <v>56</v>
      </c>
      <c r="AG4" s="8">
        <v>0</v>
      </c>
      <c r="AH4" s="8">
        <v>0</v>
      </c>
      <c r="AI4" s="8"/>
      <c r="AJ4" s="8" t="str">
        <f ca="1">CONCATENATE("insert into ZDIC values('",V4, "', '",W4, "', '",X4, "', '",Y4, "', '",Z4, "', '",AA4, "', '",AB4, "', '",AC4, "', '",AD4, "', '",AE4, "', '",AF4, "', '",AG4, "', '",AH4, "', '",AI4, "')")</f>
        <v>insert into ZDIC values('JG', '', 'EN', 'S', 'FGBRNO', 'Branch Code', '', '1', '20141217', '142915', 'SQL', '0', '0', '')</v>
      </c>
      <c r="AK4" s="2" t="s">
        <v>48</v>
      </c>
      <c r="AL4" s="8" t="str">
        <f ca="1">IF(RIGHT(AL1,4)="CHUS",CONCATENATE("=CONCATENATE(""INSERT INTO "",",CELL("address",$D$2),","" VALUES(""",CONCATENATE(AK4,AL3),","")"")"),IF(RIGHT(AL1,4)="CONO",CONCATENATE(AK4,SUBSTITUTE(AL3,",'","'")),CONCATENATE(AK4,AL3)))</f>
        <v xml:space="preserve"> ,"'",AL7,"'"</v>
      </c>
      <c r="AM4" s="8" t="str">
        <f t="shared" ref="AM4:AX4" ca="1" si="13">IF(RIGHT(AM1,4)="CHUS",CONCATENATE("=CONCATENATE(""INSERT INTO "",",CELL("address",$D$2),","" VALUES(""",CONCATENATE(AL4,AM3),","")"")"),IF(RIGHT(AM1,4)="CONO",CONCATENATE(AL4,SUBSTITUTE(AM3,",'","'")),CONCATENATE(AL4,AM3)))</f>
        <v xml:space="preserve"> ,"'",AL7,"'",",'",AM7,"'"</v>
      </c>
      <c r="AN4" s="8" t="str">
        <f t="shared" ca="1" si="13"/>
        <v xml:space="preserve"> ,"'",AL7,"'",",'",AM7,"'",",'",AN7,"'"</v>
      </c>
      <c r="AO4" s="8" t="str">
        <f t="shared" ca="1" si="13"/>
        <v xml:space="preserve"> ,"'",AL7,"'",",'",AM7,"'",",'",AN7,"'",",",AO7,</v>
      </c>
      <c r="AP4" s="8" t="str">
        <f t="shared" ca="1" si="13"/>
        <v xml:space="preserve"> ,"'",AL7,"'",",'",AM7,"'",",'",AN7,"'",",",AO7,,",'",AP7,"'"</v>
      </c>
      <c r="AQ4" s="8" t="str">
        <f t="shared" ca="1" si="13"/>
        <v xml:space="preserve"> ,"'",AL7,"'",",'",AM7,"'",",'",AN7,"'",",",AO7,,",'",AP7,"'",",'",AQ7,"'"</v>
      </c>
      <c r="AR4" s="8" t="str">
        <f t="shared" ca="1" si="13"/>
        <v xml:space="preserve"> ,"'",AL7,"'",",'",AM7,"'",",'",AN7,"'",",",AO7,,",'",AP7,"'",",'",AQ7,"'",",",AR7,</v>
      </c>
      <c r="AS4" s="8" t="str">
        <f t="shared" ca="1" si="13"/>
        <v xml:space="preserve"> ,"'",AL7,"'",",'",AM7,"'",",'",AN7,"'",",",AO7,,",'",AP7,"'",",'",AQ7,"'",",",AR7,,",",AS7,</v>
      </c>
      <c r="AT4" s="8" t="str">
        <f t="shared" ca="1" si="13"/>
        <v xml:space="preserve"> ,"'",AL7,"'",",'",AM7,"'",",'",AN7,"'",",",AO7,,",'",AP7,"'",",'",AQ7,"'",",",AR7,,",",AS7,,",",AT7,</v>
      </c>
      <c r="AU4" s="8" t="str">
        <f t="shared" ca="1" si="13"/>
        <v xml:space="preserve"> ,"'",AL7,"'",",'",AM7,"'",",'",AN7,"'",",",AO7,,",'",AP7,"'",",'",AQ7,"'",",",AR7,,",",AS7,,",",AT7,,",'",AU7,"'"</v>
      </c>
      <c r="AV4" s="8" t="str">
        <f t="shared" ca="1" si="13"/>
        <v xml:space="preserve"> ,"'",AL7,"'",",'",AM7,"'",",'",AN7,"'",",",AO7,,",'",AP7,"'",",'",AQ7,"'",",",AR7,,",",AS7,,",",AT7,,",'",AU7,"'",",",AV7,</v>
      </c>
      <c r="AW4" s="8" t="str">
        <f t="shared" ca="1" si="13"/>
        <v xml:space="preserve"> ,"'",AL7,"'",",'",AM7,"'",",'",AN7,"'",",",AO7,,",'",AP7,"'",",'",AQ7,"'",",",AR7,,",",AS7,,",",AT7,,",'",AU7,"'",",",AV7,,",",AW7,</v>
      </c>
      <c r="AX4" s="8" t="str">
        <f t="shared" ca="1" si="13"/>
        <v>=CONCATENATE("INSERT INTO ",$D$2," VALUES(" ,"'",AL7,"'",",'",AM7,"'",",'",AN7,"'",",",AO7,,",'",AP7,"'",",'",AQ7,"'",",",AR7,,",",AS7,,",",AT7,,",'",AU7,"'",",",AV7,,",",AW7,,",'",AX7,"'",")")</v>
      </c>
    </row>
    <row r="5" spans="1:50" x14ac:dyDescent="0.25">
      <c r="A5" s="7"/>
      <c r="B5" s="8" t="str">
        <f>VLOOKUP($D$2,[1]Tables!$B$1:$D$65510,2,FALSE)</f>
        <v>FG</v>
      </c>
      <c r="C5" s="8" t="s">
        <v>59</v>
      </c>
      <c r="D5" s="8" t="str">
        <f>B5 &amp; C5</f>
        <v>FGGLDN</v>
      </c>
      <c r="E5" s="8" t="str">
        <f>VLOOKUP($C5,'[1]Data Dictionary'!$B$1:$I$65603,2,FALSE)</f>
        <v>VARCHAR</v>
      </c>
      <c r="F5" s="8" t="str">
        <f>VLOOKUP($C5,'[1]Data Dictionary'!$B$1:$I$65603,5,FALSE)</f>
        <v>General Ledger No.</v>
      </c>
      <c r="G5" s="8" t="str">
        <f>VLOOKUP($C5,'[1]Data Dictionary'!$B$1:$I$65603,6,FALSE)</f>
        <v>General Ledger No.</v>
      </c>
      <c r="H5" s="8" t="str">
        <f>VLOOKUP($C5,'[1]Data Dictionary'!$B$1:$I$65603,7,FALSE)</f>
        <v>General Ledger No.</v>
      </c>
      <c r="I5" s="8" t="str">
        <f>VLOOKUP($C5,'[1]Data Dictionary'!$B$1:$I$65603,8,FALSE)</f>
        <v>General Ledger No.</v>
      </c>
      <c r="J5" s="9">
        <f>VLOOKUP($C5,'[1]Data Dictionary'!$B$1:$I$65603,3,FALSE)</f>
        <v>30</v>
      </c>
      <c r="K5" s="10" t="s">
        <v>60</v>
      </c>
      <c r="L5" s="10" t="str">
        <f>IF(K5="", " NULL ", " NOT NULL ")</f>
        <v xml:space="preserve"> NOT NULL </v>
      </c>
      <c r="M5" s="10" t="str">
        <f t="shared" si="0"/>
        <v xml:space="preserve"> DEFAULT('') </v>
      </c>
      <c r="N5" s="11" t="str">
        <f t="shared" si="12"/>
        <v>[DataMember] public  string FGGLDN { get; set; }</v>
      </c>
      <c r="O5" s="8" t="str">
        <f t="shared" si="1"/>
        <v>FGGLDN VARCHAR(30)  NOT NULL  DEFAULT('') ,</v>
      </c>
      <c r="P5" s="8" t="str">
        <f t="shared" si="2"/>
        <v>FGGLDN VARCHAR2(30)  NOT NULL ,</v>
      </c>
      <c r="Q5" s="9">
        <f t="shared" si="3"/>
        <v>30</v>
      </c>
      <c r="R5" s="9" t="str">
        <f t="shared" si="4"/>
        <v/>
      </c>
      <c r="S5" s="8" t="str">
        <f t="shared" si="5"/>
        <v xml:space="preserve">     A            FGGLDN        30          COLHDG('General Ledger No.')</v>
      </c>
      <c r="T5" s="8" t="s">
        <v>48</v>
      </c>
      <c r="U5" s="8" t="str">
        <f t="shared" si="6"/>
        <v>EXEC sys.sp_addextendedproperty @name=N'MS_Description', @value=N'General Ledger No.' , @level0type=N'SCHEMA',@level0name=N'dbo', @level1type=N'TABLE',@level1name=N'FGL1', @level2type=N'COLUMN',@level2name=N'FGGLDN'</v>
      </c>
      <c r="V5" s="8" t="s">
        <v>53</v>
      </c>
      <c r="W5" s="8"/>
      <c r="X5" s="8" t="s">
        <v>54</v>
      </c>
      <c r="Y5" s="8" t="s">
        <v>55</v>
      </c>
      <c r="Z5" s="8" t="str">
        <f t="shared" si="7"/>
        <v>FGGLDN</v>
      </c>
      <c r="AA5" s="8" t="str">
        <f t="shared" si="8"/>
        <v>General Ledger No.</v>
      </c>
      <c r="AB5" s="8"/>
      <c r="AC5" s="8">
        <v>1</v>
      </c>
      <c r="AD5" s="12">
        <f t="shared" ca="1" si="9"/>
        <v>20141217</v>
      </c>
      <c r="AE5" s="10">
        <f t="shared" ca="1" si="10"/>
        <v>142915</v>
      </c>
      <c r="AF5" s="10" t="s">
        <v>56</v>
      </c>
      <c r="AG5" s="8">
        <v>0</v>
      </c>
      <c r="AH5" s="8">
        <v>0</v>
      </c>
      <c r="AI5" s="8"/>
      <c r="AJ5" s="8" t="str">
        <f ca="1">CONCATENATE("insert into ZDIC values('",V5, "', '",W5, "', '",X5, "', '",Y5, "', '",Z5, "', '",AA5, "', '",AB5, "', '",AC5, "', '",AD5, "', '",AE5, "', '",AF5, "', '",AG5, "', '",AH5, "', '",AI5, "')")</f>
        <v>insert into ZDIC values('JG', '', 'EN', 'S', 'FGGLDN', 'General Ledger No.', '', '1', '20141217', '142915', 'SQL', '0', '0', '')</v>
      </c>
      <c r="AK5" s="2" t="s">
        <v>48</v>
      </c>
      <c r="AL5" s="8"/>
      <c r="AM5" s="8"/>
      <c r="AN5" s="8"/>
      <c r="AO5" s="8"/>
      <c r="AP5" s="8"/>
      <c r="AQ5" s="8"/>
      <c r="AR5" s="8"/>
      <c r="AS5" s="8"/>
      <c r="AT5" s="8"/>
      <c r="AU5" s="8"/>
      <c r="AV5" s="8"/>
      <c r="AW5" s="8"/>
      <c r="AX5" s="8"/>
    </row>
    <row r="6" spans="1:50" x14ac:dyDescent="0.25">
      <c r="A6" s="7"/>
      <c r="B6" s="8" t="str">
        <f>VLOOKUP($D$2,[1]Tables!$B$1:$D$65510,2,FALSE)</f>
        <v>FG</v>
      </c>
      <c r="C6" s="8" t="s">
        <v>138</v>
      </c>
      <c r="D6" s="8" t="str">
        <f>B6 &amp; C6</f>
        <v>FGDCTY</v>
      </c>
      <c r="E6" s="8" t="str">
        <f>VLOOKUP($C6,'[1]Data Dictionary'!$B$1:$I$65603,2,FALSE)</f>
        <v>VARCHAR</v>
      </c>
      <c r="F6" s="8" t="str">
        <f>VLOOKUP($C6,'[1]Data Dictionary'!$B$1:$I$65603,5,FALSE)</f>
        <v>Document Type</v>
      </c>
      <c r="G6" s="8" t="str">
        <f>VLOOKUP($C6,'[1]Data Dictionary'!$B$1:$I$65603,6,FALSE)</f>
        <v>Document Type</v>
      </c>
      <c r="H6" s="8" t="str">
        <f>VLOOKUP($C6,'[1]Data Dictionary'!$B$1:$I$65603,7,FALSE)</f>
        <v>Document Type</v>
      </c>
      <c r="I6" s="8" t="str">
        <f>VLOOKUP($C6,'[1]Data Dictionary'!$B$1:$I$65603,8,FALSE)</f>
        <v>Document Type</v>
      </c>
      <c r="J6" s="9" t="str">
        <f>VLOOKUP($C6,'[1]Data Dictionary'!$B$1:$I$65603,3,FALSE)</f>
        <v>10</v>
      </c>
      <c r="K6" s="10"/>
      <c r="L6" s="10" t="str">
        <f>IF(K6="", " NULL ", " NOT NULL ")</f>
        <v xml:space="preserve"> NULL </v>
      </c>
      <c r="M6" s="10" t="str">
        <f t="shared" ref="M6" si="14">IF(E6="NUMERIC", " DEFAULT(0) ", IF(E6="DATETIME", "", " DEFAULT('') "))</f>
        <v xml:space="preserve"> DEFAULT('') </v>
      </c>
      <c r="N6" s="11" t="str">
        <f t="shared" ref="N6" si="15">CONCATENATE("[DataMember] public ", IF(E6="VARCHAR", " string ", " decimal "),D6, " { get; set; }")</f>
        <v>[DataMember] public  string FGDCTY { get; set; }</v>
      </c>
      <c r="O6" s="8" t="str">
        <f t="shared" ref="O6" si="16">CONCATENATE(D6, " ", E6, IF(E6="DATETIME", "",CONCATENATE("(", J6, ") ")), L6, M6,",")</f>
        <v>FGDCTY VARCHAR(10)  NULL  DEFAULT('') ,</v>
      </c>
      <c r="P6" s="8" t="str">
        <f t="shared" ref="P6" si="17">CONCATENATE(D6, " ",IF(E6="VARCHAR", "VARCHAR2",IF(E6="NUMERIC", "NUMBER", E6)), IF(E6="DATETIME", "",CONCATENATE("(", J6, ") ")), IF(TRIM(K6)&lt;&gt;"", L6,IF(TRIM(M6)="DEFAULT('')", "DEFAULT(' ')", M6)), ",")</f>
        <v>FGDCTY VARCHAR2(10) DEFAULT(' '),</v>
      </c>
      <c r="Q6" s="9" t="str">
        <f t="shared" ref="Q6" si="18">IF(E6="VARCHAR",J6,LEFT(J6,FIND(",",J6)-1))</f>
        <v>10</v>
      </c>
      <c r="R6" s="9" t="str">
        <f t="shared" ref="R6" si="19">IF(E6="VARCHAR","",RIGHT(J6,LEN(J6)-FIND(",",J6)))</f>
        <v/>
      </c>
      <c r="S6" s="8" t="str">
        <f t="shared" ref="S6" si="20">CONCATENATE("     A            ", D6, RIGHT("          "&amp;Q6,10),RIGHT("   "&amp;R6,3),"       COLHDG('", LEFT(F6,20), "')")</f>
        <v xml:space="preserve">     A            FGDCTY        10          COLHDG('Document Type')</v>
      </c>
      <c r="T6" s="8" t="s">
        <v>48</v>
      </c>
      <c r="U6" s="8" t="str">
        <f t="shared" ref="U6" si="21">CONCATENATE("EXEC sys.sp_addextendedproperty @name=N'MS_Description', @value=N'", F6, "' , @level0type=N'SCHEMA',@level0name=N'dbo', @level1type=N'TABLE',@level1name=N'", $D$2, "', @level2type=N'COLUMN',@level2name=N'", D6, "'")</f>
        <v>EXEC sys.sp_addextendedproperty @name=N'MS_Description', @value=N'Document Type' , @level0type=N'SCHEMA',@level0name=N'dbo', @level1type=N'TABLE',@level1name=N'FGL1', @level2type=N'COLUMN',@level2name=N'FGDCTY'</v>
      </c>
      <c r="V6" s="8" t="s">
        <v>53</v>
      </c>
      <c r="W6" s="8"/>
      <c r="X6" s="8" t="s">
        <v>54</v>
      </c>
      <c r="Y6" s="8" t="s">
        <v>55</v>
      </c>
      <c r="Z6" s="8" t="str">
        <f t="shared" ref="Z6" si="22">D6</f>
        <v>FGDCTY</v>
      </c>
      <c r="AA6" s="8" t="str">
        <f t="shared" ref="AA6" si="23">IF(AND(X6="EN",Y6="S"),F6, IF(AND(X6="ID", Y6="S"),G6, IF(AND(X6="EN", Y6="R"),H6,I6)))</f>
        <v>Document Type</v>
      </c>
      <c r="AB6" s="8"/>
      <c r="AC6" s="8">
        <v>1</v>
      </c>
      <c r="AD6" s="12">
        <f t="shared" ca="1" si="9"/>
        <v>20141217</v>
      </c>
      <c r="AE6" s="10">
        <f t="shared" ca="1" si="10"/>
        <v>142915</v>
      </c>
      <c r="AF6" s="10" t="s">
        <v>56</v>
      </c>
      <c r="AG6" s="8">
        <v>0</v>
      </c>
      <c r="AH6" s="8">
        <v>0</v>
      </c>
      <c r="AI6" s="8"/>
      <c r="AJ6" s="8" t="str">
        <f ca="1">CONCATENATE("insert into ZDIC values('",V6, "', '",W6, "', '",X6, "', '",Y6, "', '",Z6, "', '",AA6, "', '",AB6, "', '",AC6, "', '",AD6, "', '",AE6, "', '",AF6, "', '",AG6, "', '",AH6, "', '",AI6, "')")</f>
        <v>insert into ZDIC values('JG', '', 'EN', 'S', 'FGDCTY', 'Document Type', '', '1', '20141217', '142915', 'SQL', '0', '0', '')</v>
      </c>
      <c r="AK6" s="2" t="s">
        <v>48</v>
      </c>
      <c r="AL6" s="8"/>
      <c r="AM6" s="8"/>
      <c r="AN6" s="8"/>
      <c r="AO6" s="8"/>
      <c r="AP6" s="8"/>
      <c r="AQ6" s="8"/>
      <c r="AR6" s="8"/>
      <c r="AS6" s="8"/>
      <c r="AT6" s="8"/>
      <c r="AU6" s="8"/>
      <c r="AV6" s="8"/>
      <c r="AW6" s="8"/>
      <c r="AX6" s="8"/>
    </row>
    <row r="7" spans="1:50" x14ac:dyDescent="0.25">
      <c r="A7" s="7"/>
      <c r="B7" s="8" t="str">
        <f>VLOOKUP($D$2,[1]Tables!$B$1:$D$65510,2,FALSE)</f>
        <v>FG</v>
      </c>
      <c r="C7" s="8" t="s">
        <v>61</v>
      </c>
      <c r="D7" s="8" t="str">
        <f>B7 &amp; C7</f>
        <v>FGGLDT</v>
      </c>
      <c r="E7" s="8" t="str">
        <f>VLOOKUP($C7,'[1]Data Dictionary'!$B$1:$I$65603,2,FALSE)</f>
        <v>NUMERIC</v>
      </c>
      <c r="F7" s="8" t="str">
        <f>VLOOKUP($C7,'[1]Data Dictionary'!$B$1:$I$65603,5,FALSE)</f>
        <v>Date</v>
      </c>
      <c r="G7" s="8" t="str">
        <f>VLOOKUP($C7,'[1]Data Dictionary'!$B$1:$I$65603,6,FALSE)</f>
        <v>Date</v>
      </c>
      <c r="H7" s="8" t="str">
        <f>VLOOKUP($C7,'[1]Data Dictionary'!$B$1:$I$65603,7,FALSE)</f>
        <v>Date</v>
      </c>
      <c r="I7" s="8" t="str">
        <f>VLOOKUP($C7,'[1]Data Dictionary'!$B$1:$I$65603,8,FALSE)</f>
        <v>Date</v>
      </c>
      <c r="J7" s="9" t="str">
        <f>VLOOKUP($C7,'[1]Data Dictionary'!$B$1:$I$65603,3,FALSE)</f>
        <v>8, 0</v>
      </c>
      <c r="K7" s="10"/>
      <c r="L7" s="10" t="str">
        <f>IF(K7="", " NULL ", " NOT NULL ")</f>
        <v xml:space="preserve"> NULL </v>
      </c>
      <c r="M7" s="10" t="str">
        <f t="shared" si="0"/>
        <v xml:space="preserve"> DEFAULT(0) </v>
      </c>
      <c r="N7" s="11" t="str">
        <f t="shared" si="12"/>
        <v>[DataMember] public  decimal FGGLDT { get; set; }</v>
      </c>
      <c r="O7" s="8" t="str">
        <f t="shared" si="1"/>
        <v>FGGLDT NUMERIC(8, 0)  NULL  DEFAULT(0) ,</v>
      </c>
      <c r="P7" s="8" t="str">
        <f t="shared" si="2"/>
        <v>FGGLDT NUMBER(8, 0)  DEFAULT(0) ,</v>
      </c>
      <c r="Q7" s="9" t="str">
        <f t="shared" si="3"/>
        <v>8</v>
      </c>
      <c r="R7" s="9" t="str">
        <f t="shared" si="4"/>
        <v xml:space="preserve"> 0</v>
      </c>
      <c r="S7" s="8" t="str">
        <f t="shared" si="5"/>
        <v xml:space="preserve">     A            FGGLDT         8  0       COLHDG('Date')</v>
      </c>
      <c r="T7" s="8" t="s">
        <v>48</v>
      </c>
      <c r="U7" s="8" t="str">
        <f t="shared" si="6"/>
        <v>EXEC sys.sp_addextendedproperty @name=N'MS_Description', @value=N'Date' , @level0type=N'SCHEMA',@level0name=N'dbo', @level1type=N'TABLE',@level1name=N'FGL1', @level2type=N'COLUMN',@level2name=N'FGGLDT'</v>
      </c>
      <c r="V7" s="8" t="s">
        <v>53</v>
      </c>
      <c r="W7" s="8"/>
      <c r="X7" s="8" t="s">
        <v>54</v>
      </c>
      <c r="Y7" s="8" t="s">
        <v>55</v>
      </c>
      <c r="Z7" s="8" t="str">
        <f t="shared" si="7"/>
        <v>FGGLDT</v>
      </c>
      <c r="AA7" s="8" t="str">
        <f t="shared" si="8"/>
        <v>Date</v>
      </c>
      <c r="AB7" s="8"/>
      <c r="AC7" s="8">
        <v>1</v>
      </c>
      <c r="AD7" s="12">
        <f t="shared" ca="1" si="9"/>
        <v>20141217</v>
      </c>
      <c r="AE7" s="10">
        <f t="shared" ca="1" si="10"/>
        <v>142915</v>
      </c>
      <c r="AF7" s="10" t="s">
        <v>56</v>
      </c>
      <c r="AG7" s="8">
        <v>0</v>
      </c>
      <c r="AH7" s="8">
        <v>0</v>
      </c>
      <c r="AI7" s="8"/>
      <c r="AJ7" s="8" t="str">
        <f ca="1">CONCATENATE("insert into ZDIC values('",V7, "', '",W7, "', '",X7, "', '",Y7, "', '",Z7, "', '",AA7, "', '",AB7, "', '",AC7, "', '",AD7, "', '",AE7, "', '",AF7, "', '",AG7, "', '",AH7, "', '",AI7, "')")</f>
        <v>insert into ZDIC values('JG', '', 'EN', 'S', 'FGGLDT', 'Date', '', '1', '20141217', '142915', 'SQL', '0', '0', '')</v>
      </c>
      <c r="AK7" s="2" t="s">
        <v>48</v>
      </c>
      <c r="AL7" s="8"/>
      <c r="AM7" s="8"/>
      <c r="AN7" s="13"/>
      <c r="AO7" s="13"/>
      <c r="AP7" s="8"/>
      <c r="AQ7" s="8"/>
      <c r="AR7" s="8"/>
      <c r="AS7" s="12"/>
      <c r="AT7" s="10"/>
      <c r="AU7" s="10"/>
      <c r="AV7" s="8"/>
      <c r="AW7" s="8"/>
      <c r="AX7" s="12"/>
    </row>
    <row r="8" spans="1:50" x14ac:dyDescent="0.25">
      <c r="A8" s="7"/>
      <c r="B8" s="8" t="str">
        <f>VLOOKUP($D$2,[1]Tables!$B$1:$D$65510,2,FALSE)</f>
        <v>FG</v>
      </c>
      <c r="C8" s="8" t="s">
        <v>62</v>
      </c>
      <c r="D8" s="8" t="str">
        <f t="shared" ref="D8:D16" si="24">B8 &amp; C8</f>
        <v>FGREMA</v>
      </c>
      <c r="E8" s="8" t="str">
        <f>VLOOKUP($C8,'[1]Data Dictionary'!$B$1:$I$65603,2,FALSE)</f>
        <v>VARCHAR</v>
      </c>
      <c r="F8" s="8" t="str">
        <f>VLOOKUP($C8,'[1]Data Dictionary'!$B$1:$I$65603,5,FALSE)</f>
        <v>Remark</v>
      </c>
      <c r="G8" s="8" t="str">
        <f>VLOOKUP($C8,'[1]Data Dictionary'!$B$1:$I$65603,6,FALSE)</f>
        <v>Remark</v>
      </c>
      <c r="H8" s="8" t="str">
        <f>VLOOKUP($C8,'[1]Data Dictionary'!$B$1:$I$65603,7,FALSE)</f>
        <v>Remark</v>
      </c>
      <c r="I8" s="8" t="str">
        <f>VLOOKUP($C8,'[1]Data Dictionary'!$B$1:$I$65603,8,FALSE)</f>
        <v>Remark</v>
      </c>
      <c r="J8" s="9" t="str">
        <f>VLOOKUP($C8,'[1]Data Dictionary'!$B$1:$I$65603,3,FALSE)</f>
        <v>100</v>
      </c>
      <c r="K8" s="10"/>
      <c r="L8" s="10" t="str">
        <f t="shared" ref="L8:L16" si="25">IF(K8="", " NULL ", " NOT NULL ")</f>
        <v xml:space="preserve"> NULL </v>
      </c>
      <c r="M8" s="10" t="str">
        <f t="shared" si="0"/>
        <v xml:space="preserve"> DEFAULT('') </v>
      </c>
      <c r="N8" s="11" t="str">
        <f t="shared" si="12"/>
        <v>[DataMember] public  string FGREMA { get; set; }</v>
      </c>
      <c r="O8" s="8" t="str">
        <f t="shared" si="1"/>
        <v>FGREMA VARCHAR(100)  NULL  DEFAULT('') ,</v>
      </c>
      <c r="P8" s="8" t="str">
        <f t="shared" si="2"/>
        <v>FGREMA VARCHAR2(100) DEFAULT(' '),</v>
      </c>
      <c r="Q8" s="9" t="str">
        <f t="shared" si="3"/>
        <v>100</v>
      </c>
      <c r="R8" s="9" t="str">
        <f t="shared" si="4"/>
        <v/>
      </c>
      <c r="S8" s="8" t="str">
        <f t="shared" si="5"/>
        <v xml:space="preserve">     A            FGREMA       100          COLHDG('Remark')</v>
      </c>
      <c r="T8" s="8" t="s">
        <v>48</v>
      </c>
      <c r="U8" s="8" t="str">
        <f t="shared" si="6"/>
        <v>EXEC sys.sp_addextendedproperty @name=N'MS_Description', @value=N'Remark' , @level0type=N'SCHEMA',@level0name=N'dbo', @level1type=N'TABLE',@level1name=N'FGL1', @level2type=N'COLUMN',@level2name=N'FGREMA'</v>
      </c>
      <c r="V8" s="8" t="s">
        <v>53</v>
      </c>
      <c r="W8" s="8"/>
      <c r="X8" s="8" t="s">
        <v>54</v>
      </c>
      <c r="Y8" s="8" t="s">
        <v>55</v>
      </c>
      <c r="Z8" s="8" t="str">
        <f t="shared" si="7"/>
        <v>FGREMA</v>
      </c>
      <c r="AA8" s="8" t="str">
        <f t="shared" si="8"/>
        <v>Remark</v>
      </c>
      <c r="AB8" s="8"/>
      <c r="AC8" s="8">
        <v>1</v>
      </c>
      <c r="AD8" s="12">
        <f t="shared" ca="1" si="9"/>
        <v>20141217</v>
      </c>
      <c r="AE8" s="10">
        <f t="shared" ca="1" si="10"/>
        <v>142915</v>
      </c>
      <c r="AF8" s="10" t="s">
        <v>56</v>
      </c>
      <c r="AG8" s="8">
        <v>0</v>
      </c>
      <c r="AH8" s="8">
        <v>0</v>
      </c>
      <c r="AI8" s="8"/>
      <c r="AJ8" s="8" t="str">
        <f t="shared" ref="AJ8:AJ16" ca="1" si="26">CONCATENATE("insert into ZDIC values('",V8, "', '",W8, "', '",X8, "', '",Y8, "', '",Z8, "', '",AA8, "', '",AB8, "', '",AC8, "', '",AD8, "', '",AE8, "', '",AF8, "', '",AG8, "', '",AH8, "', '",AI8, "')")</f>
        <v>insert into ZDIC values('JG', '', 'EN', 'S', 'FGREMA', 'Remark', '', '1', '20141217', '142915', 'SQL', '0', '0', '')</v>
      </c>
      <c r="AK8" s="2" t="s">
        <v>48</v>
      </c>
      <c r="AL8" s="8"/>
      <c r="AM8" s="8"/>
      <c r="AN8" s="13"/>
      <c r="AO8" s="13"/>
      <c r="AP8" s="8"/>
      <c r="AQ8" s="8"/>
      <c r="AR8" s="8"/>
      <c r="AS8" s="12"/>
      <c r="AT8" s="10"/>
      <c r="AU8" s="10"/>
      <c r="AV8" s="8"/>
      <c r="AW8" s="8"/>
      <c r="AX8" s="12"/>
    </row>
    <row r="9" spans="1:50" x14ac:dyDescent="0.25">
      <c r="A9" s="7"/>
      <c r="B9" s="8" t="str">
        <f>VLOOKUP($D$2,[1]Tables!$B$1:$D$65510,2,FALSE)</f>
        <v>FG</v>
      </c>
      <c r="C9" s="8" t="s">
        <v>63</v>
      </c>
      <c r="D9" s="8" t="str">
        <f t="shared" si="24"/>
        <v>FGDCST</v>
      </c>
      <c r="E9" s="8" t="str">
        <f>VLOOKUP($C9,'[1]Data Dictionary'!$B$1:$I$65603,2,FALSE)</f>
        <v>VARCHAR</v>
      </c>
      <c r="F9" s="8" t="str">
        <f>VLOOKUP($C9,'[1]Data Dictionary'!$B$1:$I$65603,5,FALSE)</f>
        <v>Document Status</v>
      </c>
      <c r="G9" s="8" t="str">
        <f>VLOOKUP($C9,'[1]Data Dictionary'!$B$1:$I$65603,6,FALSE)</f>
        <v>Document Status</v>
      </c>
      <c r="H9" s="8" t="str">
        <f>VLOOKUP($C9,'[1]Data Dictionary'!$B$1:$I$65603,7,FALSE)</f>
        <v>Document Status</v>
      </c>
      <c r="I9" s="8" t="str">
        <f>VLOOKUP($C9,'[1]Data Dictionary'!$B$1:$I$65603,8,FALSE)</f>
        <v>Document Status</v>
      </c>
      <c r="J9" s="9" t="str">
        <f>VLOOKUP($C9,'[1]Data Dictionary'!$B$1:$I$65603,3,FALSE)</f>
        <v>10</v>
      </c>
      <c r="K9" s="10"/>
      <c r="L9" s="10" t="str">
        <f t="shared" si="25"/>
        <v xml:space="preserve"> NULL </v>
      </c>
      <c r="M9" s="10" t="str">
        <f t="shared" si="0"/>
        <v xml:space="preserve"> DEFAULT('') </v>
      </c>
      <c r="N9" s="11" t="str">
        <f t="shared" si="12"/>
        <v>[DataMember] public  string FGDCST { get; set; }</v>
      </c>
      <c r="O9" s="8" t="str">
        <f t="shared" si="1"/>
        <v>FGDCST VARCHAR(10)  NULL  DEFAULT('') ,</v>
      </c>
      <c r="P9" s="8" t="str">
        <f t="shared" si="2"/>
        <v>FGDCST VARCHAR2(10) DEFAULT(' '),</v>
      </c>
      <c r="Q9" s="9" t="str">
        <f t="shared" si="3"/>
        <v>10</v>
      </c>
      <c r="R9" s="9" t="str">
        <f t="shared" si="4"/>
        <v/>
      </c>
      <c r="S9" s="8" t="str">
        <f t="shared" si="5"/>
        <v xml:space="preserve">     A            FGDCST        10          COLHDG('Document Status')</v>
      </c>
      <c r="T9" s="8" t="s">
        <v>48</v>
      </c>
      <c r="U9" s="8" t="str">
        <f t="shared" si="6"/>
        <v>EXEC sys.sp_addextendedproperty @name=N'MS_Description', @value=N'Document Status' , @level0type=N'SCHEMA',@level0name=N'dbo', @level1type=N'TABLE',@level1name=N'FGL1', @level2type=N'COLUMN',@level2name=N'FGDCST'</v>
      </c>
      <c r="V9" s="8" t="s">
        <v>53</v>
      </c>
      <c r="W9" s="8"/>
      <c r="X9" s="8" t="s">
        <v>54</v>
      </c>
      <c r="Y9" s="8" t="s">
        <v>55</v>
      </c>
      <c r="Z9" s="8" t="str">
        <f t="shared" si="7"/>
        <v>FGDCST</v>
      </c>
      <c r="AA9" s="8" t="str">
        <f t="shared" si="8"/>
        <v>Document Status</v>
      </c>
      <c r="AB9" s="8"/>
      <c r="AC9" s="8">
        <v>1</v>
      </c>
      <c r="AD9" s="12">
        <f t="shared" ca="1" si="9"/>
        <v>20141217</v>
      </c>
      <c r="AE9" s="10">
        <f t="shared" ca="1" si="10"/>
        <v>142915</v>
      </c>
      <c r="AF9" s="10" t="s">
        <v>56</v>
      </c>
      <c r="AG9" s="8">
        <v>0</v>
      </c>
      <c r="AH9" s="8">
        <v>0</v>
      </c>
      <c r="AI9" s="8"/>
      <c r="AJ9" s="8" t="str">
        <f t="shared" ca="1" si="26"/>
        <v>insert into ZDIC values('JG', '', 'EN', 'S', 'FGDCST', 'Document Status', '', '1', '20141217', '142915', 'SQL', '0', '0', '')</v>
      </c>
      <c r="AK9" s="2" t="s">
        <v>48</v>
      </c>
      <c r="AL9" s="8"/>
      <c r="AM9" s="8"/>
      <c r="AN9" s="13"/>
      <c r="AO9" s="13"/>
      <c r="AP9" s="8"/>
      <c r="AQ9" s="8"/>
      <c r="AR9" s="8"/>
      <c r="AS9" s="12"/>
      <c r="AT9" s="10"/>
      <c r="AU9" s="10"/>
      <c r="AV9" s="8"/>
      <c r="AW9" s="8"/>
      <c r="AX9" s="12"/>
    </row>
    <row r="10" spans="1:50" x14ac:dyDescent="0.25">
      <c r="A10" s="7"/>
      <c r="B10" s="8" t="str">
        <f>VLOOKUP($D$2,[1]Tables!$B$1:$D$65510,2,FALSE)</f>
        <v>FG</v>
      </c>
      <c r="C10" s="8" t="s">
        <v>64</v>
      </c>
      <c r="D10" s="8" t="str">
        <f t="shared" si="24"/>
        <v>FGRCST</v>
      </c>
      <c r="E10" s="8" t="str">
        <f>VLOOKUP($C10,'[1]Data Dictionary'!$B$1:$I$65603,2,FALSE)</f>
        <v>NUMERIC</v>
      </c>
      <c r="F10" s="8" t="str">
        <f>VLOOKUP($C10,'[1]Data Dictionary'!$B$1:$I$65603,5,FALSE)</f>
        <v>Record Status</v>
      </c>
      <c r="G10" s="8" t="str">
        <f>VLOOKUP($C10,'[1]Data Dictionary'!$B$1:$I$65603,6,FALSE)</f>
        <v>Record Status</v>
      </c>
      <c r="H10" s="8" t="str">
        <f>VLOOKUP($C10,'[1]Data Dictionary'!$B$1:$I$65603,7,FALSE)</f>
        <v>Record Status</v>
      </c>
      <c r="I10" s="8" t="str">
        <f>VLOOKUP($C10,'[1]Data Dictionary'!$B$1:$I$65603,8,FALSE)</f>
        <v>Record Status</v>
      </c>
      <c r="J10" s="9" t="str">
        <f>VLOOKUP($C10,'[1]Data Dictionary'!$B$1:$I$65603,3,FALSE)</f>
        <v>1, 0</v>
      </c>
      <c r="K10" s="10"/>
      <c r="L10" s="10" t="str">
        <f t="shared" si="25"/>
        <v xml:space="preserve"> NULL </v>
      </c>
      <c r="M10" s="10" t="str">
        <f t="shared" si="0"/>
        <v xml:space="preserve"> DEFAULT(0) </v>
      </c>
      <c r="N10" s="11" t="str">
        <f t="shared" si="12"/>
        <v>[DataMember] public  decimal FGRCST { get; set; }</v>
      </c>
      <c r="O10" s="8" t="str">
        <f t="shared" si="1"/>
        <v>FGRCST NUMERIC(1, 0)  NULL  DEFAULT(0) ,</v>
      </c>
      <c r="P10" s="8" t="str">
        <f t="shared" si="2"/>
        <v>FGRCST NUMBER(1, 0)  DEFAULT(0) ,</v>
      </c>
      <c r="Q10" s="9" t="str">
        <f t="shared" si="3"/>
        <v>1</v>
      </c>
      <c r="R10" s="9" t="str">
        <f t="shared" si="4"/>
        <v xml:space="preserve"> 0</v>
      </c>
      <c r="S10" s="8" t="str">
        <f t="shared" si="5"/>
        <v xml:space="preserve">     A            FGRCST         1  0       COLHDG('Record Status')</v>
      </c>
      <c r="T10" s="8" t="s">
        <v>48</v>
      </c>
      <c r="U10" s="8" t="str">
        <f t="shared" si="6"/>
        <v>EXEC sys.sp_addextendedproperty @name=N'MS_Description', @value=N'Record Status' , @level0type=N'SCHEMA',@level0name=N'dbo', @level1type=N'TABLE',@level1name=N'FGL1', @level2type=N'COLUMN',@level2name=N'FGRCST'</v>
      </c>
      <c r="V10" s="8" t="s">
        <v>53</v>
      </c>
      <c r="W10" s="8"/>
      <c r="X10" s="8" t="s">
        <v>54</v>
      </c>
      <c r="Y10" s="8" t="s">
        <v>55</v>
      </c>
      <c r="Z10" s="8" t="str">
        <f t="shared" si="7"/>
        <v>FGRCST</v>
      </c>
      <c r="AA10" s="8" t="str">
        <f t="shared" si="8"/>
        <v>Record Status</v>
      </c>
      <c r="AB10" s="8"/>
      <c r="AC10" s="8">
        <v>1</v>
      </c>
      <c r="AD10" s="12">
        <f t="shared" ca="1" si="9"/>
        <v>20141217</v>
      </c>
      <c r="AE10" s="10">
        <f t="shared" ca="1" si="10"/>
        <v>142915</v>
      </c>
      <c r="AF10" s="10" t="s">
        <v>56</v>
      </c>
      <c r="AG10" s="8">
        <v>0</v>
      </c>
      <c r="AH10" s="8">
        <v>0</v>
      </c>
      <c r="AI10" s="8"/>
      <c r="AJ10" s="8" t="str">
        <f t="shared" ca="1" si="26"/>
        <v>insert into ZDIC values('JG', '', 'EN', 'S', 'FGRCST', 'Record Status', '', '1', '20141217', '142915', 'SQL', '0', '0', '')</v>
      </c>
      <c r="AK10" s="2" t="s">
        <v>48</v>
      </c>
      <c r="AL10" s="8"/>
      <c r="AM10" s="8"/>
      <c r="AN10" s="13"/>
      <c r="AO10" s="13"/>
      <c r="AP10" s="8"/>
      <c r="AQ10" s="8"/>
      <c r="AR10" s="8"/>
      <c r="AS10" s="12"/>
      <c r="AT10" s="10"/>
      <c r="AU10" s="10"/>
      <c r="AV10" s="8"/>
      <c r="AW10" s="8"/>
      <c r="AX10" s="12"/>
    </row>
    <row r="11" spans="1:50" x14ac:dyDescent="0.25">
      <c r="A11" s="7"/>
      <c r="B11" s="8" t="str">
        <f>VLOOKUP($D$2,[1]Tables!$B$1:$D$65510,2,FALSE)</f>
        <v>FG</v>
      </c>
      <c r="C11" s="8" t="s">
        <v>65</v>
      </c>
      <c r="D11" s="8" t="str">
        <f t="shared" si="24"/>
        <v>FGCRDT</v>
      </c>
      <c r="E11" s="8" t="str">
        <f>VLOOKUP($C11,'[1]Data Dictionary'!$B$1:$I$65603,2,FALSE)</f>
        <v>NUMERIC</v>
      </c>
      <c r="F11" s="8" t="str">
        <f>VLOOKUP($C11,'[1]Data Dictionary'!$B$1:$I$65603,5,FALSE)</f>
        <v>Create Date</v>
      </c>
      <c r="G11" s="8" t="str">
        <f>VLOOKUP($C11,'[1]Data Dictionary'!$B$1:$I$65603,6,FALSE)</f>
        <v>Create Date</v>
      </c>
      <c r="H11" s="8" t="str">
        <f>VLOOKUP($C11,'[1]Data Dictionary'!$B$1:$I$65603,7,FALSE)</f>
        <v>Create Date</v>
      </c>
      <c r="I11" s="8" t="str">
        <f>VLOOKUP($C11,'[1]Data Dictionary'!$B$1:$I$65603,8,FALSE)</f>
        <v>Create Date</v>
      </c>
      <c r="J11" s="9" t="str">
        <f>VLOOKUP($C11,'[1]Data Dictionary'!$B$1:$I$65603,3,FALSE)</f>
        <v>8, 0</v>
      </c>
      <c r="K11" s="10"/>
      <c r="L11" s="10" t="str">
        <f t="shared" si="25"/>
        <v xml:space="preserve"> NULL </v>
      </c>
      <c r="M11" s="10" t="str">
        <f t="shared" si="0"/>
        <v xml:space="preserve"> DEFAULT(0) </v>
      </c>
      <c r="N11" s="11" t="str">
        <f t="shared" si="12"/>
        <v>[DataMember] public  decimal FGCRDT { get; set; }</v>
      </c>
      <c r="O11" s="8" t="str">
        <f t="shared" si="1"/>
        <v>FGCRDT NUMERIC(8, 0)  NULL  DEFAULT(0) ,</v>
      </c>
      <c r="P11" s="8" t="str">
        <f t="shared" si="2"/>
        <v>FGCRDT NUMBER(8, 0)  DEFAULT(0) ,</v>
      </c>
      <c r="Q11" s="9" t="str">
        <f t="shared" si="3"/>
        <v>8</v>
      </c>
      <c r="R11" s="9" t="str">
        <f t="shared" si="4"/>
        <v xml:space="preserve"> 0</v>
      </c>
      <c r="S11" s="8" t="str">
        <f t="shared" si="5"/>
        <v xml:space="preserve">     A            FGCRDT         8  0       COLHDG('Create Date')</v>
      </c>
      <c r="T11" s="8" t="s">
        <v>48</v>
      </c>
      <c r="U11" s="8" t="str">
        <f t="shared" si="6"/>
        <v>EXEC sys.sp_addextendedproperty @name=N'MS_Description', @value=N'Create Date' , @level0type=N'SCHEMA',@level0name=N'dbo', @level1type=N'TABLE',@level1name=N'FGL1', @level2type=N'COLUMN',@level2name=N'FGCRDT'</v>
      </c>
      <c r="V11" s="8" t="s">
        <v>53</v>
      </c>
      <c r="W11" s="8"/>
      <c r="X11" s="8" t="s">
        <v>54</v>
      </c>
      <c r="Y11" s="8" t="s">
        <v>55</v>
      </c>
      <c r="Z11" s="8" t="str">
        <f t="shared" si="7"/>
        <v>FGCRDT</v>
      </c>
      <c r="AA11" s="8" t="str">
        <f t="shared" si="8"/>
        <v>Create Date</v>
      </c>
      <c r="AB11" s="8"/>
      <c r="AC11" s="8">
        <v>1</v>
      </c>
      <c r="AD11" s="12">
        <f t="shared" ca="1" si="9"/>
        <v>20141217</v>
      </c>
      <c r="AE11" s="10">
        <f t="shared" ca="1" si="10"/>
        <v>142915</v>
      </c>
      <c r="AF11" s="10" t="s">
        <v>56</v>
      </c>
      <c r="AG11" s="8">
        <v>0</v>
      </c>
      <c r="AH11" s="8">
        <v>0</v>
      </c>
      <c r="AI11" s="8"/>
      <c r="AJ11" s="8" t="str">
        <f t="shared" ca="1" si="26"/>
        <v>insert into ZDIC values('JG', '', 'EN', 'S', 'FGCRDT', 'Create Date', '', '1', '20141217', '142915', 'SQL', '0', '0', '')</v>
      </c>
      <c r="AK11" s="2" t="s">
        <v>48</v>
      </c>
      <c r="AL11" s="8"/>
      <c r="AM11" s="8"/>
      <c r="AN11" s="13"/>
      <c r="AO11" s="13"/>
      <c r="AP11" s="8"/>
      <c r="AQ11" s="8"/>
      <c r="AR11" s="8"/>
      <c r="AS11" s="12"/>
      <c r="AT11" s="10"/>
      <c r="AU11" s="10"/>
      <c r="AV11" s="8"/>
      <c r="AW11" s="8"/>
      <c r="AX11" s="12"/>
    </row>
    <row r="12" spans="1:50" x14ac:dyDescent="0.25">
      <c r="A12" s="7"/>
      <c r="B12" s="8" t="str">
        <f>VLOOKUP($D$2,[1]Tables!$B$1:$D$65510,2,FALSE)</f>
        <v>FG</v>
      </c>
      <c r="C12" s="8" t="s">
        <v>66</v>
      </c>
      <c r="D12" s="8" t="str">
        <f t="shared" si="24"/>
        <v>FGCRTM</v>
      </c>
      <c r="E12" s="8" t="str">
        <f>VLOOKUP($C12,'[1]Data Dictionary'!$B$1:$I$65603,2,FALSE)</f>
        <v>NUMERIC</v>
      </c>
      <c r="F12" s="8" t="str">
        <f>VLOOKUP($C12,'[1]Data Dictionary'!$B$1:$I$65603,5,FALSE)</f>
        <v>Create Time</v>
      </c>
      <c r="G12" s="8" t="str">
        <f>VLOOKUP($C12,'[1]Data Dictionary'!$B$1:$I$65603,6,FALSE)</f>
        <v>Create Time</v>
      </c>
      <c r="H12" s="8" t="str">
        <f>VLOOKUP($C12,'[1]Data Dictionary'!$B$1:$I$65603,7,FALSE)</f>
        <v>Create Time</v>
      </c>
      <c r="I12" s="8" t="str">
        <f>VLOOKUP($C12,'[1]Data Dictionary'!$B$1:$I$65603,8,FALSE)</f>
        <v>Create Time</v>
      </c>
      <c r="J12" s="9" t="str">
        <f>VLOOKUP($C12,'[1]Data Dictionary'!$B$1:$I$65603,3,FALSE)</f>
        <v>6, 0</v>
      </c>
      <c r="K12" s="10"/>
      <c r="L12" s="10" t="str">
        <f t="shared" si="25"/>
        <v xml:space="preserve"> NULL </v>
      </c>
      <c r="M12" s="10" t="str">
        <f t="shared" si="0"/>
        <v xml:space="preserve"> DEFAULT(0) </v>
      </c>
      <c r="N12" s="11" t="str">
        <f t="shared" si="12"/>
        <v>[DataMember] public  decimal FGCRTM { get; set; }</v>
      </c>
      <c r="O12" s="8" t="str">
        <f t="shared" si="1"/>
        <v>FGCRTM NUMERIC(6, 0)  NULL  DEFAULT(0) ,</v>
      </c>
      <c r="P12" s="8" t="str">
        <f t="shared" si="2"/>
        <v>FGCRTM NUMBER(6, 0)  DEFAULT(0) ,</v>
      </c>
      <c r="Q12" s="9" t="str">
        <f t="shared" si="3"/>
        <v>6</v>
      </c>
      <c r="R12" s="9" t="str">
        <f t="shared" si="4"/>
        <v xml:space="preserve"> 0</v>
      </c>
      <c r="S12" s="8" t="str">
        <f t="shared" si="5"/>
        <v xml:space="preserve">     A            FGCRTM         6  0       COLHDG('Create Time')</v>
      </c>
      <c r="T12" s="8" t="s">
        <v>48</v>
      </c>
      <c r="U12" s="8" t="str">
        <f t="shared" si="6"/>
        <v>EXEC sys.sp_addextendedproperty @name=N'MS_Description', @value=N'Create Time' , @level0type=N'SCHEMA',@level0name=N'dbo', @level1type=N'TABLE',@level1name=N'FGL1', @level2type=N'COLUMN',@level2name=N'FGCRTM'</v>
      </c>
      <c r="V12" s="8" t="s">
        <v>53</v>
      </c>
      <c r="W12" s="8"/>
      <c r="X12" s="8" t="s">
        <v>54</v>
      </c>
      <c r="Y12" s="8" t="s">
        <v>55</v>
      </c>
      <c r="Z12" s="8" t="str">
        <f t="shared" si="7"/>
        <v>FGCRTM</v>
      </c>
      <c r="AA12" s="8" t="str">
        <f t="shared" si="8"/>
        <v>Create Time</v>
      </c>
      <c r="AB12" s="8"/>
      <c r="AC12" s="8">
        <v>1</v>
      </c>
      <c r="AD12" s="12">
        <f t="shared" ca="1" si="9"/>
        <v>20141217</v>
      </c>
      <c r="AE12" s="10">
        <f t="shared" ca="1" si="10"/>
        <v>142915</v>
      </c>
      <c r="AF12" s="10" t="s">
        <v>56</v>
      </c>
      <c r="AG12" s="8">
        <v>0</v>
      </c>
      <c r="AH12" s="8">
        <v>0</v>
      </c>
      <c r="AI12" s="8"/>
      <c r="AJ12" s="8" t="str">
        <f t="shared" ca="1" si="26"/>
        <v>insert into ZDIC values('JG', '', 'EN', 'S', 'FGCRTM', 'Create Time', '', '1', '20141217', '142915', 'SQL', '0', '0', '')</v>
      </c>
      <c r="AK12" s="2" t="s">
        <v>48</v>
      </c>
      <c r="AL12" s="8"/>
      <c r="AM12" s="8"/>
      <c r="AN12" s="13"/>
      <c r="AO12" s="13"/>
      <c r="AP12" s="8"/>
      <c r="AQ12" s="8"/>
      <c r="AR12" s="8"/>
      <c r="AS12" s="12"/>
      <c r="AT12" s="10"/>
      <c r="AU12" s="10"/>
      <c r="AV12" s="8"/>
      <c r="AW12" s="8"/>
      <c r="AX12" s="12"/>
    </row>
    <row r="13" spans="1:50" x14ac:dyDescent="0.25">
      <c r="A13" s="7"/>
      <c r="B13" s="8" t="str">
        <f>VLOOKUP($D$2,[1]Tables!$B$1:$D$65510,2,FALSE)</f>
        <v>FG</v>
      </c>
      <c r="C13" s="8" t="s">
        <v>67</v>
      </c>
      <c r="D13" s="8" t="str">
        <f t="shared" si="24"/>
        <v>FGCRUS</v>
      </c>
      <c r="E13" s="8" t="str">
        <f>VLOOKUP($C13,'[1]Data Dictionary'!$B$1:$I$65603,2,FALSE)</f>
        <v>VARCHAR</v>
      </c>
      <c r="F13" s="8" t="str">
        <f>VLOOKUP($C13,'[1]Data Dictionary'!$B$1:$I$65603,5,FALSE)</f>
        <v>Create User</v>
      </c>
      <c r="G13" s="8" t="str">
        <f>VLOOKUP($C13,'[1]Data Dictionary'!$B$1:$I$65603,6,FALSE)</f>
        <v>Create User</v>
      </c>
      <c r="H13" s="8" t="str">
        <f>VLOOKUP($C13,'[1]Data Dictionary'!$B$1:$I$65603,7,FALSE)</f>
        <v>Create User</v>
      </c>
      <c r="I13" s="8" t="str">
        <f>VLOOKUP($C13,'[1]Data Dictionary'!$B$1:$I$65603,8,FALSE)</f>
        <v>Create User</v>
      </c>
      <c r="J13" s="9" t="str">
        <f>VLOOKUP($C13,'[1]Data Dictionary'!$B$1:$I$65603,3,FALSE)</f>
        <v>20</v>
      </c>
      <c r="K13" s="10"/>
      <c r="L13" s="10" t="str">
        <f t="shared" si="25"/>
        <v xml:space="preserve"> NULL </v>
      </c>
      <c r="M13" s="10" t="str">
        <f t="shared" si="0"/>
        <v xml:space="preserve"> DEFAULT('') </v>
      </c>
      <c r="N13" s="11" t="str">
        <f t="shared" si="12"/>
        <v>[DataMember] public  string FGCRUS { get; set; }</v>
      </c>
      <c r="O13" s="8" t="str">
        <f t="shared" si="1"/>
        <v>FGCRUS VARCHAR(20)  NULL  DEFAULT('') ,</v>
      </c>
      <c r="P13" s="8" t="str">
        <f t="shared" si="2"/>
        <v>FGCRUS VARCHAR2(20) DEFAULT(' '),</v>
      </c>
      <c r="Q13" s="9" t="str">
        <f t="shared" si="3"/>
        <v>20</v>
      </c>
      <c r="R13" s="9" t="str">
        <f t="shared" si="4"/>
        <v/>
      </c>
      <c r="S13" s="8" t="str">
        <f t="shared" si="5"/>
        <v xml:space="preserve">     A            FGCRUS        20          COLHDG('Create User')</v>
      </c>
      <c r="T13" s="8" t="s">
        <v>48</v>
      </c>
      <c r="U13" s="8" t="str">
        <f t="shared" si="6"/>
        <v>EXEC sys.sp_addextendedproperty @name=N'MS_Description', @value=N'Create User' , @level0type=N'SCHEMA',@level0name=N'dbo', @level1type=N'TABLE',@level1name=N'FGL1', @level2type=N'COLUMN',@level2name=N'FGCRUS'</v>
      </c>
      <c r="V13" s="8" t="s">
        <v>53</v>
      </c>
      <c r="W13" s="8"/>
      <c r="X13" s="8" t="s">
        <v>54</v>
      </c>
      <c r="Y13" s="8" t="s">
        <v>55</v>
      </c>
      <c r="Z13" s="8" t="str">
        <f t="shared" si="7"/>
        <v>FGCRUS</v>
      </c>
      <c r="AA13" s="8" t="str">
        <f t="shared" si="8"/>
        <v>Create User</v>
      </c>
      <c r="AB13" s="8"/>
      <c r="AC13" s="8">
        <v>1</v>
      </c>
      <c r="AD13" s="12">
        <f t="shared" ca="1" si="9"/>
        <v>20141217</v>
      </c>
      <c r="AE13" s="10">
        <f t="shared" ca="1" si="10"/>
        <v>142915</v>
      </c>
      <c r="AF13" s="10" t="s">
        <v>56</v>
      </c>
      <c r="AG13" s="8">
        <v>0</v>
      </c>
      <c r="AH13" s="8">
        <v>0</v>
      </c>
      <c r="AI13" s="8"/>
      <c r="AJ13" s="8" t="str">
        <f t="shared" ca="1" si="26"/>
        <v>insert into ZDIC values('JG', '', 'EN', 'S', 'FGCRUS', 'Create User', '', '1', '20141217', '142915', 'SQL', '0', '0', '')</v>
      </c>
      <c r="AK13" s="2" t="s">
        <v>48</v>
      </c>
      <c r="AL13" s="8"/>
      <c r="AM13" s="8"/>
      <c r="AN13" s="13"/>
      <c r="AO13" s="13"/>
      <c r="AP13" s="8"/>
      <c r="AQ13" s="8"/>
      <c r="AR13" s="8"/>
      <c r="AS13" s="12"/>
      <c r="AT13" s="10"/>
      <c r="AU13" s="10"/>
      <c r="AV13" s="8"/>
      <c r="AW13" s="8"/>
      <c r="AX13" s="12"/>
    </row>
    <row r="14" spans="1:50" x14ac:dyDescent="0.25">
      <c r="A14" s="7"/>
      <c r="B14" s="8" t="str">
        <f>VLOOKUP($D$2,[1]Tables!$B$1:$D$65510,2,FALSE)</f>
        <v>FG</v>
      </c>
      <c r="C14" s="8" t="s">
        <v>68</v>
      </c>
      <c r="D14" s="8" t="str">
        <f t="shared" si="24"/>
        <v>FGCHDT</v>
      </c>
      <c r="E14" s="8" t="str">
        <f>VLOOKUP($C14,'[1]Data Dictionary'!$B$1:$I$65603,2,FALSE)</f>
        <v>NUMERIC</v>
      </c>
      <c r="F14" s="8" t="str">
        <f>VLOOKUP($C14,'[1]Data Dictionary'!$B$1:$I$65603,5,FALSE)</f>
        <v>Change Date</v>
      </c>
      <c r="G14" s="8" t="str">
        <f>VLOOKUP($C14,'[1]Data Dictionary'!$B$1:$I$65603,6,FALSE)</f>
        <v>Change Date</v>
      </c>
      <c r="H14" s="8" t="str">
        <f>VLOOKUP($C14,'[1]Data Dictionary'!$B$1:$I$65603,7,FALSE)</f>
        <v>Change Date</v>
      </c>
      <c r="I14" s="8" t="str">
        <f>VLOOKUP($C14,'[1]Data Dictionary'!$B$1:$I$65603,8,FALSE)</f>
        <v>Change Date</v>
      </c>
      <c r="J14" s="9" t="str">
        <f>VLOOKUP($C14,'[1]Data Dictionary'!$B$1:$I$65603,3,FALSE)</f>
        <v>8, 0</v>
      </c>
      <c r="K14" s="10"/>
      <c r="L14" s="10" t="str">
        <f t="shared" si="25"/>
        <v xml:space="preserve"> NULL </v>
      </c>
      <c r="M14" s="10" t="str">
        <f t="shared" si="0"/>
        <v xml:space="preserve"> DEFAULT(0) </v>
      </c>
      <c r="N14" s="11" t="str">
        <f t="shared" si="12"/>
        <v>[DataMember] public  decimal FGCHDT { get; set; }</v>
      </c>
      <c r="O14" s="8" t="str">
        <f t="shared" si="1"/>
        <v>FGCHDT NUMERIC(8, 0)  NULL  DEFAULT(0) ,</v>
      </c>
      <c r="P14" s="8" t="str">
        <f t="shared" si="2"/>
        <v>FGCHDT NUMBER(8, 0)  DEFAULT(0) ,</v>
      </c>
      <c r="Q14" s="9" t="str">
        <f t="shared" si="3"/>
        <v>8</v>
      </c>
      <c r="R14" s="9" t="str">
        <f t="shared" si="4"/>
        <v xml:space="preserve"> 0</v>
      </c>
      <c r="S14" s="8" t="str">
        <f t="shared" si="5"/>
        <v xml:space="preserve">     A            FGCHDT         8  0       COLHDG('Change Date')</v>
      </c>
      <c r="T14" s="8" t="s">
        <v>48</v>
      </c>
      <c r="U14" s="8" t="str">
        <f t="shared" si="6"/>
        <v>EXEC sys.sp_addextendedproperty @name=N'MS_Description', @value=N'Change Date' , @level0type=N'SCHEMA',@level0name=N'dbo', @level1type=N'TABLE',@level1name=N'FGL1', @level2type=N'COLUMN',@level2name=N'FGCHDT'</v>
      </c>
      <c r="V14" s="8" t="s">
        <v>53</v>
      </c>
      <c r="W14" s="8"/>
      <c r="X14" s="8" t="s">
        <v>54</v>
      </c>
      <c r="Y14" s="8" t="s">
        <v>55</v>
      </c>
      <c r="Z14" s="8" t="str">
        <f t="shared" si="7"/>
        <v>FGCHDT</v>
      </c>
      <c r="AA14" s="8" t="str">
        <f t="shared" si="8"/>
        <v>Change Date</v>
      </c>
      <c r="AB14" s="8"/>
      <c r="AC14" s="8">
        <v>1</v>
      </c>
      <c r="AD14" s="12">
        <f t="shared" ca="1" si="9"/>
        <v>20141217</v>
      </c>
      <c r="AE14" s="10">
        <f t="shared" ca="1" si="10"/>
        <v>142915</v>
      </c>
      <c r="AF14" s="10" t="s">
        <v>56</v>
      </c>
      <c r="AG14" s="8">
        <v>0</v>
      </c>
      <c r="AH14" s="8">
        <v>0</v>
      </c>
      <c r="AI14" s="8"/>
      <c r="AJ14" s="8" t="str">
        <f t="shared" ca="1" si="26"/>
        <v>insert into ZDIC values('JG', '', 'EN', 'S', 'FGCHDT', 'Change Date', '', '1', '20141217', '142915', 'SQL', '0', '0', '')</v>
      </c>
      <c r="AK14" s="2" t="s">
        <v>48</v>
      </c>
      <c r="AL14" s="8"/>
      <c r="AM14" s="8"/>
      <c r="AN14" s="13"/>
      <c r="AO14" s="13"/>
      <c r="AP14" s="8"/>
      <c r="AQ14" s="8"/>
      <c r="AR14" s="8"/>
      <c r="AS14" s="12"/>
      <c r="AT14" s="10"/>
      <c r="AU14" s="10"/>
      <c r="AV14" s="8"/>
      <c r="AW14" s="8"/>
      <c r="AX14" s="12"/>
    </row>
    <row r="15" spans="1:50" x14ac:dyDescent="0.25">
      <c r="A15" s="7"/>
      <c r="B15" s="8" t="str">
        <f>VLOOKUP($D$2,[1]Tables!$B$1:$D$65510,2,FALSE)</f>
        <v>FG</v>
      </c>
      <c r="C15" s="8" t="s">
        <v>69</v>
      </c>
      <c r="D15" s="8" t="str">
        <f t="shared" si="24"/>
        <v>FGCHTM</v>
      </c>
      <c r="E15" s="8" t="str">
        <f>VLOOKUP($C15,'[1]Data Dictionary'!$B$1:$I$65603,2,FALSE)</f>
        <v>NUMERIC</v>
      </c>
      <c r="F15" s="8" t="str">
        <f>VLOOKUP($C15,'[1]Data Dictionary'!$B$1:$I$65603,5,FALSE)</f>
        <v>Change Time</v>
      </c>
      <c r="G15" s="8" t="str">
        <f>VLOOKUP($C15,'[1]Data Dictionary'!$B$1:$I$65603,6,FALSE)</f>
        <v>Change Time</v>
      </c>
      <c r="H15" s="8" t="str">
        <f>VLOOKUP($C15,'[1]Data Dictionary'!$B$1:$I$65603,7,FALSE)</f>
        <v>Change Time</v>
      </c>
      <c r="I15" s="8" t="str">
        <f>VLOOKUP($C15,'[1]Data Dictionary'!$B$1:$I$65603,8,FALSE)</f>
        <v>Change Time</v>
      </c>
      <c r="J15" s="9" t="str">
        <f>VLOOKUP($C15,'[1]Data Dictionary'!$B$1:$I$65603,3,FALSE)</f>
        <v>6, 0</v>
      </c>
      <c r="K15" s="10"/>
      <c r="L15" s="10" t="str">
        <f t="shared" si="25"/>
        <v xml:space="preserve"> NULL </v>
      </c>
      <c r="M15" s="10" t="str">
        <f t="shared" si="0"/>
        <v xml:space="preserve"> DEFAULT(0) </v>
      </c>
      <c r="N15" s="11" t="str">
        <f t="shared" si="12"/>
        <v>[DataMember] public  decimal FGCHTM { get; set; }</v>
      </c>
      <c r="O15" s="8" t="str">
        <f t="shared" si="1"/>
        <v>FGCHTM NUMERIC(6, 0)  NULL  DEFAULT(0) ,</v>
      </c>
      <c r="P15" s="8" t="str">
        <f t="shared" si="2"/>
        <v>FGCHTM NUMBER(6, 0)  DEFAULT(0) ,</v>
      </c>
      <c r="Q15" s="9" t="str">
        <f t="shared" si="3"/>
        <v>6</v>
      </c>
      <c r="R15" s="9" t="str">
        <f t="shared" si="4"/>
        <v xml:space="preserve"> 0</v>
      </c>
      <c r="S15" s="8" t="str">
        <f t="shared" si="5"/>
        <v xml:space="preserve">     A            FGCHTM         6  0       COLHDG('Change Time')</v>
      </c>
      <c r="T15" s="8" t="s">
        <v>48</v>
      </c>
      <c r="U15" s="8" t="str">
        <f t="shared" si="6"/>
        <v>EXEC sys.sp_addextendedproperty @name=N'MS_Description', @value=N'Change Time' , @level0type=N'SCHEMA',@level0name=N'dbo', @level1type=N'TABLE',@level1name=N'FGL1', @level2type=N'COLUMN',@level2name=N'FGCHTM'</v>
      </c>
      <c r="V15" s="8" t="s">
        <v>53</v>
      </c>
      <c r="W15" s="8"/>
      <c r="X15" s="8" t="s">
        <v>54</v>
      </c>
      <c r="Y15" s="8" t="s">
        <v>55</v>
      </c>
      <c r="Z15" s="8" t="str">
        <f t="shared" si="7"/>
        <v>FGCHTM</v>
      </c>
      <c r="AA15" s="8" t="str">
        <f t="shared" si="8"/>
        <v>Change Time</v>
      </c>
      <c r="AB15" s="8"/>
      <c r="AC15" s="8">
        <v>1</v>
      </c>
      <c r="AD15" s="12">
        <f t="shared" ca="1" si="9"/>
        <v>20141217</v>
      </c>
      <c r="AE15" s="10">
        <f t="shared" ca="1" si="10"/>
        <v>142915</v>
      </c>
      <c r="AF15" s="10" t="s">
        <v>56</v>
      </c>
      <c r="AG15" s="8">
        <v>0</v>
      </c>
      <c r="AH15" s="8">
        <v>0</v>
      </c>
      <c r="AI15" s="8"/>
      <c r="AJ15" s="8" t="str">
        <f t="shared" ca="1" si="26"/>
        <v>insert into ZDIC values('JG', '', 'EN', 'S', 'FGCHTM', 'Change Time', '', '1', '20141217', '142915', 'SQL', '0', '0', '')</v>
      </c>
      <c r="AK15" s="2" t="s">
        <v>48</v>
      </c>
      <c r="AL15" s="8"/>
      <c r="AM15" s="8"/>
      <c r="AN15" s="13"/>
      <c r="AO15" s="13"/>
      <c r="AP15" s="8"/>
      <c r="AQ15" s="8"/>
      <c r="AR15" s="8"/>
      <c r="AS15" s="12"/>
      <c r="AT15" s="10"/>
      <c r="AU15" s="10"/>
      <c r="AV15" s="8"/>
      <c r="AW15" s="8"/>
      <c r="AX15" s="12"/>
    </row>
    <row r="16" spans="1:50" x14ac:dyDescent="0.25">
      <c r="A16" s="7"/>
      <c r="B16" s="8" t="str">
        <f>VLOOKUP($D$2,[1]Tables!$B$1:$D$65510,2,FALSE)</f>
        <v>FG</v>
      </c>
      <c r="C16" s="8" t="s">
        <v>70</v>
      </c>
      <c r="D16" s="8" t="str">
        <f t="shared" si="24"/>
        <v>FGCHUS</v>
      </c>
      <c r="E16" s="8" t="str">
        <f>VLOOKUP($C16,'[1]Data Dictionary'!$B$1:$I$65603,2,FALSE)</f>
        <v>VARCHAR</v>
      </c>
      <c r="F16" s="8" t="str">
        <f>VLOOKUP($C16,'[1]Data Dictionary'!$B$1:$I$65603,5,FALSE)</f>
        <v>Change User</v>
      </c>
      <c r="G16" s="8" t="str">
        <f>VLOOKUP($C16,'[1]Data Dictionary'!$B$1:$I$65603,6,FALSE)</f>
        <v>Change User</v>
      </c>
      <c r="H16" s="8" t="str">
        <f>VLOOKUP($C16,'[1]Data Dictionary'!$B$1:$I$65603,7,FALSE)</f>
        <v>Change User</v>
      </c>
      <c r="I16" s="8" t="str">
        <f>VLOOKUP($C16,'[1]Data Dictionary'!$B$1:$I$65603,8,FALSE)</f>
        <v>Change User</v>
      </c>
      <c r="J16" s="9" t="str">
        <f>VLOOKUP($C16,'[1]Data Dictionary'!$B$1:$I$65603,3,FALSE)</f>
        <v>20</v>
      </c>
      <c r="K16" s="10"/>
      <c r="L16" s="10" t="str">
        <f t="shared" si="25"/>
        <v xml:space="preserve"> NULL </v>
      </c>
      <c r="M16" s="10" t="str">
        <f t="shared" si="0"/>
        <v xml:space="preserve"> DEFAULT('') </v>
      </c>
      <c r="N16" s="11" t="str">
        <f t="shared" si="12"/>
        <v>[DataMember] public  string FGCHUS { get; set; }</v>
      </c>
      <c r="O16" s="8" t="str">
        <f t="shared" si="1"/>
        <v>FGCHUS VARCHAR(20)  NULL  DEFAULT('') ,</v>
      </c>
      <c r="P16" s="8" t="str">
        <f t="shared" si="2"/>
        <v>FGCHUS VARCHAR2(20) DEFAULT(' '),</v>
      </c>
      <c r="Q16" s="9" t="str">
        <f t="shared" si="3"/>
        <v>20</v>
      </c>
      <c r="R16" s="9" t="str">
        <f t="shared" si="4"/>
        <v/>
      </c>
      <c r="S16" s="8" t="str">
        <f t="shared" si="5"/>
        <v xml:space="preserve">     A            FGCHUS        20          COLHDG('Change User')</v>
      </c>
      <c r="T16" s="8" t="s">
        <v>48</v>
      </c>
      <c r="U16" s="8" t="str">
        <f t="shared" si="6"/>
        <v>EXEC sys.sp_addextendedproperty @name=N'MS_Description', @value=N'Change User' , @level0type=N'SCHEMA',@level0name=N'dbo', @level1type=N'TABLE',@level1name=N'FGL1', @level2type=N'COLUMN',@level2name=N'FGCHUS'</v>
      </c>
      <c r="V16" s="8" t="s">
        <v>53</v>
      </c>
      <c r="W16" s="8"/>
      <c r="X16" s="8" t="s">
        <v>54</v>
      </c>
      <c r="Y16" s="8" t="s">
        <v>55</v>
      </c>
      <c r="Z16" s="8" t="str">
        <f t="shared" si="7"/>
        <v>FGCHUS</v>
      </c>
      <c r="AA16" s="8" t="str">
        <f t="shared" si="8"/>
        <v>Change User</v>
      </c>
      <c r="AB16" s="8"/>
      <c r="AC16" s="8">
        <v>1</v>
      </c>
      <c r="AD16" s="12">
        <f t="shared" ca="1" si="9"/>
        <v>20141217</v>
      </c>
      <c r="AE16" s="10">
        <f t="shared" ca="1" si="10"/>
        <v>142915</v>
      </c>
      <c r="AF16" s="10" t="s">
        <v>56</v>
      </c>
      <c r="AG16" s="8">
        <v>0</v>
      </c>
      <c r="AH16" s="8">
        <v>0</v>
      </c>
      <c r="AI16" s="8"/>
      <c r="AJ16" s="8" t="str">
        <f t="shared" ca="1" si="26"/>
        <v>insert into ZDIC values('JG', '', 'EN', 'S', 'FGCHUS', 'Change User', '', '1', '20141217', '142915', 'SQL', '0', '0', '')</v>
      </c>
      <c r="AK16" s="2" t="s">
        <v>48</v>
      </c>
      <c r="AL16" s="8"/>
      <c r="AM16" s="8"/>
      <c r="AN16" s="13"/>
      <c r="AO16" s="13"/>
      <c r="AP16" s="8"/>
      <c r="AQ16" s="8"/>
      <c r="AR16" s="8"/>
      <c r="AS16" s="12"/>
      <c r="AT16" s="10"/>
      <c r="AU16" s="10"/>
      <c r="AV16" s="8"/>
      <c r="AW16" s="8"/>
      <c r="AX16" s="12"/>
    </row>
    <row r="17" spans="1:50" x14ac:dyDescent="0.25">
      <c r="A17" s="7"/>
      <c r="B17" s="7"/>
      <c r="C17" s="7"/>
      <c r="D17" s="2"/>
      <c r="E17" s="8"/>
      <c r="F17" s="8"/>
      <c r="G17" s="8"/>
      <c r="H17" s="8"/>
      <c r="I17" s="8"/>
      <c r="J17" s="9"/>
      <c r="K17" s="10"/>
      <c r="L17" s="10"/>
      <c r="M17" s="10"/>
      <c r="N17" s="11"/>
      <c r="O17" s="8" t="str">
        <f>CONCATENATE(" CONSTRAINT PK_",$D$2, " PRIMARY KEY CLUSTERED (")</f>
        <v xml:space="preserve"> CONSTRAINT PK_FGL1 PRIMARY KEY CLUSTERED (</v>
      </c>
      <c r="P17" s="8" t="str">
        <f>CONCATENATE(" CONSTRAINT PK_",$D$2, " PRIMARY KEY (")</f>
        <v xml:space="preserve"> CONSTRAINT PK_FGL1 PRIMARY KEY (</v>
      </c>
      <c r="Q17" s="8" t="s">
        <v>48</v>
      </c>
      <c r="R17" s="8" t="s">
        <v>48</v>
      </c>
      <c r="S17" s="8" t="s">
        <v>71</v>
      </c>
      <c r="T17" s="8" t="s">
        <v>48</v>
      </c>
      <c r="U17" s="8"/>
      <c r="V17" s="8"/>
      <c r="W17" s="8"/>
      <c r="X17" s="8"/>
      <c r="Y17" s="8"/>
      <c r="Z17" s="8"/>
      <c r="AA17" s="8"/>
      <c r="AB17" s="8"/>
      <c r="AC17" s="8"/>
      <c r="AD17" s="8"/>
      <c r="AE17" s="8"/>
      <c r="AF17" s="8"/>
      <c r="AG17" s="8"/>
      <c r="AH17" s="8"/>
      <c r="AI17" s="8"/>
      <c r="AJ17" s="8"/>
      <c r="AK17" s="8"/>
      <c r="AL17" s="8"/>
      <c r="AM17" s="8"/>
      <c r="AN17" s="13"/>
      <c r="AO17" s="13"/>
      <c r="AP17" s="8"/>
      <c r="AQ17" s="8"/>
      <c r="AR17" s="8"/>
      <c r="AS17" s="12"/>
      <c r="AT17" s="10"/>
      <c r="AU17" s="10"/>
      <c r="AV17" s="8"/>
      <c r="AW17" s="8"/>
      <c r="AX17" s="12"/>
    </row>
    <row r="18" spans="1:50" x14ac:dyDescent="0.25">
      <c r="A18" s="7"/>
      <c r="B18" s="7"/>
      <c r="C18" s="7"/>
      <c r="D18" s="8"/>
      <c r="E18" s="8"/>
      <c r="F18" s="8"/>
      <c r="G18" s="8"/>
      <c r="H18" s="8"/>
      <c r="I18" s="8"/>
      <c r="J18" s="9"/>
      <c r="K18" s="10"/>
      <c r="L18" s="10"/>
      <c r="M18" s="10"/>
      <c r="N18" s="11"/>
      <c r="O18" s="8" t="str">
        <f>$D$3</f>
        <v>FGCONO</v>
      </c>
      <c r="P18" s="8" t="str">
        <f>$D$3</f>
        <v>FGCONO</v>
      </c>
      <c r="Q18" s="8"/>
      <c r="R18" s="8"/>
      <c r="S18" s="8" t="str">
        <f>CONCATENATE("     A          K ", RIGHT(O18,6))</f>
        <v xml:space="preserve">     A          K FGCONO</v>
      </c>
      <c r="T18" s="8" t="s">
        <v>48</v>
      </c>
      <c r="U18" s="8"/>
      <c r="V18" s="8"/>
      <c r="W18" s="8"/>
      <c r="X18" s="8"/>
      <c r="Y18" s="8"/>
      <c r="Z18" s="8"/>
      <c r="AA18" s="8"/>
      <c r="AB18" s="8"/>
      <c r="AC18" s="8"/>
      <c r="AD18" s="8"/>
      <c r="AE18" s="8"/>
      <c r="AF18" s="8"/>
      <c r="AG18" s="8"/>
      <c r="AH18" s="8"/>
      <c r="AI18" s="8"/>
      <c r="AJ18" s="8"/>
      <c r="AK18" s="8"/>
      <c r="AL18" s="8"/>
      <c r="AM18" s="8"/>
      <c r="AN18" s="13"/>
      <c r="AO18" s="13"/>
      <c r="AP18" s="8"/>
      <c r="AQ18" s="8"/>
      <c r="AR18" s="8"/>
      <c r="AS18" s="12"/>
      <c r="AT18" s="10"/>
      <c r="AU18" s="10"/>
      <c r="AV18" s="8"/>
      <c r="AW18" s="8"/>
      <c r="AX18" s="12"/>
    </row>
    <row r="19" spans="1:50" x14ac:dyDescent="0.25">
      <c r="A19" s="7"/>
      <c r="B19" s="7"/>
      <c r="C19" s="7"/>
      <c r="D19" s="8"/>
      <c r="E19" s="8"/>
      <c r="F19" s="8"/>
      <c r="G19" s="8"/>
      <c r="H19" s="8"/>
      <c r="I19" s="8"/>
      <c r="J19" s="9"/>
      <c r="K19" s="10"/>
      <c r="L19" s="10"/>
      <c r="M19" s="10"/>
      <c r="N19" s="11"/>
      <c r="O19" s="8" t="str">
        <f xml:space="preserve"> ", " &amp; $D$4</f>
        <v>, FGBRNO</v>
      </c>
      <c r="P19" s="8" t="str">
        <f xml:space="preserve"> ", " &amp; $D$4</f>
        <v>, FGBRNO</v>
      </c>
      <c r="Q19" s="8"/>
      <c r="R19" s="8"/>
      <c r="S19" s="8" t="str">
        <f>CONCATENATE("     A          K ", RIGHT(O19,6))</f>
        <v xml:space="preserve">     A          K FGBRNO</v>
      </c>
      <c r="T19" s="8" t="s">
        <v>48</v>
      </c>
      <c r="U19" s="8"/>
      <c r="V19" s="8"/>
      <c r="W19" s="8"/>
      <c r="X19" s="8"/>
      <c r="Y19" s="8"/>
      <c r="Z19" s="8"/>
      <c r="AA19" s="8"/>
      <c r="AB19" s="8"/>
      <c r="AC19" s="8"/>
      <c r="AD19" s="8"/>
      <c r="AE19" s="8"/>
      <c r="AF19" s="8"/>
      <c r="AG19" s="8"/>
      <c r="AH19" s="8"/>
      <c r="AI19" s="8"/>
      <c r="AJ19" s="8"/>
      <c r="AK19" s="8"/>
      <c r="AL19" s="8"/>
      <c r="AM19" s="8"/>
      <c r="AN19" s="13"/>
      <c r="AO19" s="13"/>
      <c r="AP19" s="8"/>
      <c r="AQ19" s="8"/>
      <c r="AR19" s="8"/>
      <c r="AS19" s="12"/>
      <c r="AT19" s="10"/>
      <c r="AU19" s="10"/>
      <c r="AV19" s="8"/>
      <c r="AW19" s="8"/>
      <c r="AX19" s="12"/>
    </row>
    <row r="20" spans="1:50" x14ac:dyDescent="0.25">
      <c r="A20" s="7"/>
      <c r="B20" s="7"/>
      <c r="C20" s="7"/>
      <c r="D20" s="8"/>
      <c r="E20" s="8"/>
      <c r="F20" s="8"/>
      <c r="G20" s="8"/>
      <c r="H20" s="8"/>
      <c r="I20" s="8"/>
      <c r="J20" s="9"/>
      <c r="K20" s="10"/>
      <c r="L20" s="10"/>
      <c r="M20" s="10"/>
      <c r="N20" s="11"/>
      <c r="O20" s="8" t="str">
        <f xml:space="preserve"> ", " &amp; $D$5</f>
        <v>, FGGLDN</v>
      </c>
      <c r="P20" s="8" t="str">
        <f xml:space="preserve"> ", " &amp; $D$5</f>
        <v>, FGGLDN</v>
      </c>
      <c r="Q20" s="8"/>
      <c r="R20" s="8"/>
      <c r="S20" s="8" t="str">
        <f>CONCATENATE("     A          K ", RIGHT(O20,6))</f>
        <v xml:space="preserve">     A          K FGGLDN</v>
      </c>
      <c r="T20" s="8" t="s">
        <v>48</v>
      </c>
      <c r="U20" s="8"/>
      <c r="V20" s="8"/>
      <c r="W20" s="8"/>
      <c r="X20" s="8"/>
      <c r="Y20" s="8"/>
      <c r="Z20" s="8"/>
      <c r="AA20" s="8"/>
      <c r="AB20" s="8"/>
      <c r="AC20" s="8"/>
      <c r="AD20" s="8"/>
      <c r="AE20" s="8"/>
      <c r="AF20" s="8"/>
      <c r="AG20" s="8"/>
      <c r="AH20" s="8"/>
      <c r="AI20" s="8"/>
      <c r="AJ20" s="8"/>
      <c r="AK20" s="8"/>
      <c r="AL20" s="8"/>
      <c r="AM20" s="8"/>
      <c r="AN20" s="13"/>
      <c r="AO20" s="13"/>
      <c r="AP20" s="8"/>
      <c r="AQ20" s="8"/>
      <c r="AR20" s="8"/>
      <c r="AS20" s="12"/>
      <c r="AT20" s="10"/>
      <c r="AU20" s="10"/>
      <c r="AV20" s="8"/>
      <c r="AW20" s="8"/>
      <c r="AX20" s="12"/>
    </row>
    <row r="21" spans="1:50" x14ac:dyDescent="0.25">
      <c r="A21" s="7"/>
      <c r="B21" s="7"/>
      <c r="C21" s="7"/>
      <c r="D21" s="8"/>
      <c r="E21" s="8"/>
      <c r="F21" s="8"/>
      <c r="G21" s="8"/>
      <c r="H21" s="8"/>
      <c r="I21" s="8"/>
      <c r="J21" s="9"/>
      <c r="K21" s="10"/>
      <c r="L21" s="10"/>
      <c r="M21" s="10"/>
      <c r="N21" s="11" t="s">
        <v>48</v>
      </c>
      <c r="O21" s="8" t="s">
        <v>72</v>
      </c>
      <c r="P21" s="8" t="s">
        <v>72</v>
      </c>
      <c r="Q21" s="8"/>
      <c r="R21" s="8"/>
      <c r="S21" s="8"/>
      <c r="T21" s="8" t="s">
        <v>48</v>
      </c>
      <c r="U21" s="8"/>
      <c r="V21" s="8"/>
      <c r="W21" s="8"/>
      <c r="X21" s="8"/>
      <c r="Y21" s="8"/>
      <c r="Z21" s="8"/>
      <c r="AA21" s="8"/>
      <c r="AB21" s="8"/>
      <c r="AC21" s="8"/>
      <c r="AD21" s="8"/>
      <c r="AE21" s="8"/>
      <c r="AF21" s="8"/>
      <c r="AG21" s="8"/>
      <c r="AH21" s="8"/>
      <c r="AI21" s="8"/>
      <c r="AJ21" s="8"/>
      <c r="AK21" s="8"/>
      <c r="AL21" s="8"/>
      <c r="AM21" s="8"/>
      <c r="AN21" s="13"/>
      <c r="AO21" s="13"/>
      <c r="AP21" s="8"/>
      <c r="AQ21" s="8"/>
      <c r="AR21" s="8"/>
      <c r="AS21" s="12"/>
      <c r="AT21" s="10"/>
      <c r="AU21" s="10"/>
      <c r="AV21" s="8"/>
      <c r="AW21" s="8"/>
      <c r="AX21" s="12"/>
    </row>
    <row r="22" spans="1:50" x14ac:dyDescent="0.25">
      <c r="A22" s="8"/>
      <c r="B22" s="8"/>
      <c r="C22" s="8"/>
      <c r="D22" s="8"/>
      <c r="E22" s="8"/>
      <c r="F22" s="8"/>
      <c r="G22" s="8"/>
      <c r="H22" s="8"/>
      <c r="I22" s="8"/>
      <c r="J22" s="9"/>
      <c r="K22" s="8"/>
      <c r="L22" s="8"/>
      <c r="M22" s="8"/>
      <c r="N22" s="11" t="s">
        <v>48</v>
      </c>
      <c r="O22" s="8"/>
      <c r="P22" s="8"/>
      <c r="Q22" s="8"/>
      <c r="R22" s="8"/>
      <c r="S22" s="8"/>
      <c r="T22" s="8" t="s">
        <v>48</v>
      </c>
      <c r="U22" s="8"/>
      <c r="V22" s="8"/>
      <c r="W22" s="8"/>
      <c r="X22" s="8"/>
      <c r="Y22" s="8"/>
      <c r="Z22" s="8"/>
      <c r="AA22" s="8"/>
      <c r="AB22" s="8"/>
      <c r="AC22" s="8"/>
      <c r="AD22" s="8"/>
      <c r="AE22" s="8"/>
      <c r="AF22" s="8"/>
      <c r="AG22" s="8"/>
      <c r="AH22" s="8"/>
      <c r="AI22" s="8"/>
      <c r="AJ22" s="8"/>
      <c r="AK22" s="8"/>
      <c r="AL22" s="8"/>
      <c r="AM22" s="8"/>
      <c r="AN22" s="13"/>
      <c r="AO22" s="13"/>
      <c r="AP22" s="8"/>
      <c r="AQ22" s="8"/>
      <c r="AR22" s="8"/>
      <c r="AS22" s="12"/>
      <c r="AT22" s="10"/>
      <c r="AU22" s="10"/>
      <c r="AV22" s="8"/>
      <c r="AW22" s="8"/>
      <c r="AX22" s="12"/>
    </row>
    <row r="23" spans="1:50" x14ac:dyDescent="0.25">
      <c r="A23" s="8"/>
      <c r="B23" s="8"/>
      <c r="C23" s="8"/>
      <c r="D23" s="8"/>
      <c r="E23" s="8"/>
      <c r="F23" s="8"/>
      <c r="G23" s="8"/>
      <c r="H23" s="8"/>
      <c r="I23" s="8"/>
      <c r="J23" s="9"/>
      <c r="K23" s="8"/>
      <c r="L23" s="8"/>
      <c r="M23" s="8"/>
      <c r="N23" s="11"/>
      <c r="O23" s="8"/>
      <c r="P23" s="8"/>
      <c r="Q23" s="8"/>
      <c r="R23" s="8"/>
      <c r="S23" s="8"/>
      <c r="T23" s="8" t="s">
        <v>48</v>
      </c>
      <c r="U23" s="8"/>
      <c r="V23" s="8"/>
      <c r="W23" s="8"/>
      <c r="X23" s="8"/>
      <c r="Y23" s="8"/>
      <c r="Z23" s="8"/>
      <c r="AA23" s="8"/>
      <c r="AB23" s="8"/>
      <c r="AC23" s="8"/>
      <c r="AD23" s="8"/>
      <c r="AE23" s="8"/>
      <c r="AF23" s="8"/>
      <c r="AG23" s="8"/>
      <c r="AH23" s="8"/>
      <c r="AI23" s="8"/>
      <c r="AJ23" s="8"/>
      <c r="AK23" s="8"/>
      <c r="AL23" s="8"/>
      <c r="AM23" s="8"/>
      <c r="AN23" s="13"/>
      <c r="AO23" s="13"/>
      <c r="AP23" s="8"/>
      <c r="AQ23" s="8"/>
      <c r="AR23" s="8"/>
      <c r="AS23" s="12"/>
      <c r="AT23" s="10"/>
      <c r="AU23" s="10"/>
      <c r="AV23" s="8"/>
      <c r="AW23" s="8"/>
      <c r="AX23" s="12"/>
    </row>
    <row r="24" spans="1:50" x14ac:dyDescent="0.25">
      <c r="A24" s="8"/>
      <c r="B24" s="8"/>
      <c r="C24" s="8"/>
      <c r="D24" s="8"/>
      <c r="E24" s="8"/>
      <c r="F24" s="8"/>
      <c r="G24" s="8"/>
      <c r="H24" s="8"/>
      <c r="I24" s="8"/>
      <c r="J24" s="9"/>
      <c r="K24" s="8"/>
      <c r="L24" s="8"/>
      <c r="M24" s="8"/>
      <c r="N24" s="11" t="s">
        <v>48</v>
      </c>
      <c r="O24" s="8"/>
      <c r="P24" s="8"/>
      <c r="Q24" s="8"/>
      <c r="R24" s="8"/>
      <c r="S24" s="8"/>
      <c r="T24" s="8" t="s">
        <v>48</v>
      </c>
      <c r="U24" s="8"/>
      <c r="V24" s="8"/>
      <c r="W24" s="8"/>
      <c r="X24" s="8"/>
      <c r="Y24" s="8"/>
      <c r="Z24" s="8"/>
      <c r="AA24" s="8"/>
      <c r="AB24" s="8"/>
      <c r="AC24" s="8"/>
      <c r="AD24" s="8"/>
      <c r="AE24" s="8"/>
      <c r="AF24" s="8"/>
      <c r="AG24" s="8"/>
      <c r="AH24" s="8"/>
      <c r="AI24" s="8"/>
      <c r="AJ24" s="8"/>
      <c r="AK24" s="8"/>
      <c r="AL24" s="8"/>
      <c r="AM24" s="8"/>
      <c r="AN24" s="13"/>
      <c r="AO24" s="13"/>
      <c r="AP24" s="8"/>
      <c r="AQ24" s="8"/>
      <c r="AR24" s="8"/>
      <c r="AS24" s="12"/>
      <c r="AT24" s="10"/>
      <c r="AU24" s="10"/>
      <c r="AV24" s="8"/>
      <c r="AW24" s="8"/>
      <c r="AX24" s="12"/>
    </row>
    <row r="25" spans="1:50" x14ac:dyDescent="0.25">
      <c r="A25" s="8"/>
      <c r="B25" s="8"/>
      <c r="C25" s="8"/>
      <c r="D25" s="8"/>
      <c r="E25" s="8"/>
      <c r="F25" s="8"/>
      <c r="G25" s="8"/>
      <c r="H25" s="8"/>
      <c r="I25" s="8"/>
      <c r="J25" s="9"/>
      <c r="K25" s="8"/>
      <c r="L25" s="8"/>
      <c r="M25" s="8"/>
      <c r="N25" s="11" t="s">
        <v>48</v>
      </c>
      <c r="O25" s="8"/>
      <c r="P25" s="8"/>
      <c r="Q25" s="8"/>
      <c r="R25" s="8"/>
      <c r="S25" s="8"/>
      <c r="T25" s="8" t="s">
        <v>48</v>
      </c>
      <c r="U25" s="8"/>
      <c r="V25" s="8"/>
      <c r="W25" s="8"/>
      <c r="X25" s="8"/>
      <c r="Y25" s="8"/>
      <c r="Z25" s="8"/>
      <c r="AA25" s="8"/>
      <c r="AB25" s="8"/>
      <c r="AC25" s="8"/>
      <c r="AD25" s="8"/>
      <c r="AE25" s="8"/>
      <c r="AF25" s="8"/>
      <c r="AG25" s="8"/>
      <c r="AH25" s="8"/>
      <c r="AI25" s="8"/>
      <c r="AJ25" s="8"/>
      <c r="AK25" s="8"/>
      <c r="AL25" s="8"/>
      <c r="AM25" s="8"/>
      <c r="AN25" s="13"/>
      <c r="AO25" s="13"/>
      <c r="AP25" s="8"/>
      <c r="AQ25" s="8"/>
      <c r="AR25" s="8"/>
      <c r="AS25" s="12"/>
      <c r="AT25" s="10"/>
      <c r="AU25" s="10"/>
      <c r="AV25" s="8"/>
      <c r="AW25" s="8"/>
      <c r="AX25" s="12"/>
    </row>
    <row r="26" spans="1:50" x14ac:dyDescent="0.25">
      <c r="A26" s="8"/>
      <c r="B26" s="8"/>
      <c r="C26" s="8"/>
      <c r="D26" s="8"/>
      <c r="E26" s="8"/>
      <c r="F26" s="8"/>
      <c r="G26" s="8"/>
      <c r="H26" s="8"/>
      <c r="I26" s="8"/>
      <c r="J26" s="9"/>
      <c r="K26" s="8"/>
      <c r="L26" s="8"/>
      <c r="M26" s="8"/>
      <c r="N26" s="11"/>
      <c r="O26" s="8"/>
      <c r="P26" s="8"/>
      <c r="Q26" s="8"/>
      <c r="R26" s="8"/>
      <c r="S26" s="8"/>
      <c r="T26" s="8" t="s">
        <v>48</v>
      </c>
      <c r="U26" s="8"/>
      <c r="V26" s="8"/>
      <c r="W26" s="8"/>
      <c r="X26" s="8"/>
      <c r="Y26" s="8"/>
      <c r="Z26" s="8"/>
      <c r="AA26" s="8"/>
      <c r="AB26" s="8"/>
      <c r="AC26" s="8"/>
      <c r="AD26" s="8"/>
      <c r="AE26" s="8"/>
      <c r="AF26" s="8"/>
      <c r="AG26" s="8"/>
      <c r="AH26" s="8"/>
      <c r="AI26" s="8"/>
      <c r="AJ26" s="8"/>
      <c r="AK26" s="8"/>
      <c r="AL26" s="8"/>
      <c r="AM26" s="8"/>
      <c r="AN26" s="13"/>
      <c r="AO26" s="13"/>
      <c r="AP26" s="8"/>
      <c r="AQ26" s="8"/>
      <c r="AR26" s="8"/>
      <c r="AS26" s="12"/>
      <c r="AT26" s="10"/>
      <c r="AU26" s="10"/>
      <c r="AV26" s="8"/>
      <c r="AW26" s="8"/>
      <c r="AX2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topLeftCell="L1" workbookViewId="0">
      <selection activeCell="O1" sqref="O1:O24"/>
    </sheetView>
  </sheetViews>
  <sheetFormatPr defaultRowHeight="15" x14ac:dyDescent="0.25"/>
  <sheetData>
    <row r="1" spans="1:53" x14ac:dyDescent="0.25">
      <c r="A1" s="1" t="s">
        <v>0</v>
      </c>
      <c r="B1" s="2" t="s">
        <v>1</v>
      </c>
      <c r="C1" s="2" t="s">
        <v>2</v>
      </c>
      <c r="D1" s="2" t="s">
        <v>3</v>
      </c>
      <c r="E1" s="2" t="s">
        <v>4</v>
      </c>
      <c r="F1" s="2" t="s">
        <v>5</v>
      </c>
      <c r="G1" s="2" t="s">
        <v>6</v>
      </c>
      <c r="H1" s="2" t="s">
        <v>7</v>
      </c>
      <c r="I1" s="2" t="s">
        <v>8</v>
      </c>
      <c r="J1" s="3" t="s">
        <v>9</v>
      </c>
      <c r="K1" s="4" t="s">
        <v>10</v>
      </c>
      <c r="L1" s="4" t="s">
        <v>11</v>
      </c>
      <c r="M1" s="5" t="s">
        <v>13</v>
      </c>
      <c r="N1" s="4" t="s">
        <v>12</v>
      </c>
      <c r="O1" s="4" t="str">
        <f>CONCATENATE("drop table " &amp; $D$2)</f>
        <v>drop table FGL2</v>
      </c>
      <c r="P1" s="4" t="s">
        <v>14</v>
      </c>
      <c r="Q1" s="3" t="s">
        <v>9</v>
      </c>
      <c r="R1" s="3" t="s">
        <v>15</v>
      </c>
      <c r="S1" s="4"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c r="AL1" s="2" t="s">
        <v>88</v>
      </c>
      <c r="AM1" s="2" t="s">
        <v>89</v>
      </c>
      <c r="AN1" s="2" t="s">
        <v>90</v>
      </c>
      <c r="AO1" s="2" t="s">
        <v>91</v>
      </c>
      <c r="AP1" s="2" t="s">
        <v>92</v>
      </c>
      <c r="AQ1" s="2" t="s">
        <v>93</v>
      </c>
      <c r="AR1" s="2" t="s">
        <v>94</v>
      </c>
      <c r="AS1" s="2" t="s">
        <v>95</v>
      </c>
      <c r="AT1" s="2" t="s">
        <v>96</v>
      </c>
      <c r="AU1" s="2" t="s">
        <v>97</v>
      </c>
      <c r="AV1" s="2" t="s">
        <v>98</v>
      </c>
      <c r="AW1" s="2" t="s">
        <v>99</v>
      </c>
      <c r="AX1" s="2" t="s">
        <v>100</v>
      </c>
      <c r="AY1" s="2" t="s">
        <v>101</v>
      </c>
      <c r="AZ1" s="2" t="s">
        <v>102</v>
      </c>
      <c r="BA1" s="2" t="s">
        <v>103</v>
      </c>
    </row>
    <row r="2" spans="1:53" x14ac:dyDescent="0.25">
      <c r="A2" s="7"/>
      <c r="B2" s="8"/>
      <c r="C2" s="8"/>
      <c r="D2" s="2" t="s">
        <v>104</v>
      </c>
      <c r="E2" s="8"/>
      <c r="F2" s="2" t="str">
        <f>VLOOKUP($D$2,[1]Tables!$B$1:$D$65510,3,FALSE)</f>
        <v>General Ledger Line</v>
      </c>
      <c r="G2" s="8"/>
      <c r="H2" s="8"/>
      <c r="I2" s="8"/>
      <c r="J2" s="9"/>
      <c r="K2" s="10"/>
      <c r="L2" s="10"/>
      <c r="M2" s="11" t="s">
        <v>48</v>
      </c>
      <c r="N2" s="10"/>
      <c r="O2" s="10" t="str">
        <f>CONCATENATE("CREATE TABLE ", $D$2, " (")</f>
        <v>CREATE TABLE FGL2 (</v>
      </c>
      <c r="P2" s="8" t="str">
        <f>CONCATENATE("CREATE TABLE ", $D$2, " (")</f>
        <v>CREATE TABLE FGL2 (</v>
      </c>
      <c r="Q2" s="9" t="s">
        <v>48</v>
      </c>
      <c r="R2" s="9"/>
      <c r="S2" s="8" t="str">
        <f>CONCATENATE("     A          R ", D2, "R")</f>
        <v xml:space="preserve">     A          R FGL2R</v>
      </c>
      <c r="T2" s="8" t="s">
        <v>48</v>
      </c>
      <c r="U2" s="8"/>
      <c r="V2" s="8"/>
      <c r="W2" s="8"/>
      <c r="X2" s="8"/>
      <c r="Y2" s="8"/>
      <c r="Z2" s="8"/>
      <c r="AA2" s="8"/>
      <c r="AB2" s="8"/>
      <c r="AC2" s="8"/>
      <c r="AD2" s="8"/>
      <c r="AE2" s="8"/>
      <c r="AF2" s="8"/>
      <c r="AG2" s="8"/>
      <c r="AH2" s="8"/>
      <c r="AI2" s="8"/>
      <c r="AJ2" s="8"/>
      <c r="AK2" s="2" t="s">
        <v>48</v>
      </c>
      <c r="AL2" t="s">
        <v>49</v>
      </c>
      <c r="AM2" t="s">
        <v>49</v>
      </c>
      <c r="AN2" t="s">
        <v>49</v>
      </c>
      <c r="AO2" t="s">
        <v>50</v>
      </c>
      <c r="AP2" t="s">
        <v>49</v>
      </c>
      <c r="AQ2" t="s">
        <v>49</v>
      </c>
      <c r="AR2" t="s">
        <v>50</v>
      </c>
      <c r="AS2" t="s">
        <v>50</v>
      </c>
      <c r="AT2" t="s">
        <v>49</v>
      </c>
      <c r="AU2" t="s">
        <v>50</v>
      </c>
      <c r="AV2" t="s">
        <v>50</v>
      </c>
      <c r="AW2" t="s">
        <v>50</v>
      </c>
      <c r="AX2" t="s">
        <v>49</v>
      </c>
      <c r="AY2" t="s">
        <v>50</v>
      </c>
      <c r="AZ2" t="s">
        <v>50</v>
      </c>
      <c r="BA2" t="s">
        <v>49</v>
      </c>
    </row>
    <row r="3" spans="1:53" x14ac:dyDescent="0.25">
      <c r="A3" s="7"/>
      <c r="B3" s="8" t="str">
        <f>VLOOKUP($D$2,[1]Tables!$B$1:$D$65510,2,FALSE)</f>
        <v>FH</v>
      </c>
      <c r="C3" s="8" t="s">
        <v>51</v>
      </c>
      <c r="D3" s="8" t="str">
        <f>B3 &amp; C3</f>
        <v>FHCONO</v>
      </c>
      <c r="E3" s="8" t="str">
        <f>VLOOKUP($C3,'[1]Data Dictionary'!$B$1:$I$65603,2,FALSE)</f>
        <v>VARCHAR</v>
      </c>
      <c r="F3" s="8" t="str">
        <f>VLOOKUP($C3,'[1]Data Dictionary'!$B$1:$I$65603,5,FALSE)</f>
        <v>Company Code</v>
      </c>
      <c r="G3" s="8" t="str">
        <f>VLOOKUP($C3,'[1]Data Dictionary'!$B$1:$I$65603,6,FALSE)</f>
        <v>Company Code</v>
      </c>
      <c r="H3" s="8" t="str">
        <f>VLOOKUP($C3,'[1]Data Dictionary'!$B$1:$I$65603,7,FALSE)</f>
        <v>Company Code</v>
      </c>
      <c r="I3" s="8" t="str">
        <f>VLOOKUP($C3,'[1]Data Dictionary'!$B$1:$I$65603,8,FALSE)</f>
        <v>Company Code</v>
      </c>
      <c r="J3" s="9" t="str">
        <f>VLOOKUP($C3,'[1]Data Dictionary'!$B$1:$I$65603,3,FALSE)</f>
        <v>10</v>
      </c>
      <c r="K3" s="10" t="s">
        <v>52</v>
      </c>
      <c r="L3" s="10" t="str">
        <f>IF(K3="", " NULL ", " NOT NULL ")</f>
        <v xml:space="preserve"> NOT NULL </v>
      </c>
      <c r="M3" s="11" t="str">
        <f>CONCATENATE("[DataMember] public ", IF(E3="VARCHAR", " string ", " decimal "),D3, " { get; set; }")</f>
        <v>[DataMember] public  string FHCONO { get; set; }</v>
      </c>
      <c r="N3" s="10" t="str">
        <f t="shared" ref="N3:N18" si="0">IF(E3="NUMERIC", " DEFAULT(0) ", IF(E3="DATETIME", "", " DEFAULT('') "))</f>
        <v xml:space="preserve"> DEFAULT('') </v>
      </c>
      <c r="O3" s="8" t="str">
        <f t="shared" ref="O3:O18" si="1">CONCATENATE(D3, " ", E3, IF(E3="DATETIME", "",CONCATENATE("(", J3, ") ")), L3, N3,",")</f>
        <v>FHCONO VARCHAR(10)  NOT NULL  DEFAULT('') ,</v>
      </c>
      <c r="P3" s="8" t="str">
        <f t="shared" ref="P3:P18" si="2">CONCATENATE(D3, " ",IF(E3="VARCHAR", "VARCHAR2",IF(E3="NUMERIC", "NUMBER", E3)), IF(E3="DATETIME", "",CONCATENATE("(", J3, ") ")), IF(TRIM(K3)&lt;&gt;"", L3,IF(TRIM(N3)="DEFAULT('')", "DEFAULT(' ')", N3)), ",")</f>
        <v>FHCONO VARCHAR2(10)  NOT NULL ,</v>
      </c>
      <c r="Q3" s="9" t="str">
        <f t="shared" ref="Q3:Q18" si="3">IF(E3="VARCHAR",J3,LEFT(J3,FIND(",",J3)-1))</f>
        <v>10</v>
      </c>
      <c r="R3" s="9" t="str">
        <f t="shared" ref="R3:R18" si="4">IF(E3="VARCHAR","",RIGHT(J3,LEN(J3)-FIND(",",J3)))</f>
        <v/>
      </c>
      <c r="S3" s="8" t="str">
        <f t="shared" ref="S3:S18" si="5">CONCATENATE("     A            ", D3, RIGHT("          "&amp;Q3,10),RIGHT("   "&amp;R3,3),"       COLHDG('", LEFT(F3,20), "')")</f>
        <v xml:space="preserve">     A            FHCONO        10          COLHDG('Company Code')</v>
      </c>
      <c r="T3" s="8" t="s">
        <v>48</v>
      </c>
      <c r="U3" s="8" t="str">
        <f t="shared" ref="U3:U18" si="6">CONCATENATE("EXEC sys.sp_addextendedproperty @name=N'MS_Description', @value=N'", F3, "' , @level0type=N'SCHEMA',@level0name=N'dbo', @level1type=N'TABLE',@level1name=N'", $D$2, "', @level2type=N'COLUMN',@level2name=N'", D3, "'")</f>
        <v>EXEC sys.sp_addextendedproperty @name=N'MS_Description', @value=N'Company Code' , @level0type=N'SCHEMA',@level0name=N'dbo', @level1type=N'TABLE',@level1name=N'FGL2', @level2type=N'COLUMN',@level2name=N'FHCONO'</v>
      </c>
      <c r="V3" s="8" t="s">
        <v>53</v>
      </c>
      <c r="W3" s="8"/>
      <c r="X3" s="8" t="s">
        <v>54</v>
      </c>
      <c r="Y3" s="8" t="s">
        <v>55</v>
      </c>
      <c r="Z3" s="8" t="str">
        <f t="shared" ref="Z3:Z18" si="7">D3</f>
        <v>FHCONO</v>
      </c>
      <c r="AA3" s="8" t="str">
        <f t="shared" ref="AA3:AA18" si="8">IF(AND(X3="EN",Y3="S"),F3, IF(AND(X3="ID", Y3="S"),G3, IF(AND(X3="EN", Y3="R"),H3,I3)))</f>
        <v>Company Code</v>
      </c>
      <c r="AB3" s="8"/>
      <c r="AC3" s="8">
        <v>1</v>
      </c>
      <c r="AD3" s="12">
        <f t="shared" ref="AD3:AD18" ca="1" si="9">YEAR(NOW())*10000+MONTH(NOW())*100+DAY(NOW())</f>
        <v>20141217</v>
      </c>
      <c r="AE3" s="10">
        <f t="shared" ref="AE3:AE18" ca="1" si="10">HOUR(NOW())*10000+MINUTE(NOW())*100+SECOND(NOW())</f>
        <v>142915</v>
      </c>
      <c r="AF3" s="10" t="s">
        <v>56</v>
      </c>
      <c r="AG3" s="8">
        <v>0</v>
      </c>
      <c r="AH3" s="8">
        <v>0</v>
      </c>
      <c r="AI3" s="8"/>
      <c r="AJ3" s="8" t="str">
        <f ca="1">CONCATENATE("insert into ZDIC values('",V3, "', '",W3, "', '",X3, "', '",Y3, "', '",Z3, "', '",AA3, "', '",AB3, "', '",AC3, "', '",AD3, "', '",AE3, "', '",AF3, "', '",AG3, "', '",AH3, "', '",AI3, "')")</f>
        <v>insert into ZDIC values('JG', '', 'EN', 'S', 'FHCONO', 'Company Code', '', '1', '20141217', '142915', 'SQL', '0', '0', '')</v>
      </c>
      <c r="AK3" s="2" t="s">
        <v>48</v>
      </c>
      <c r="AL3" s="8" t="str">
        <f t="shared" ref="AL3:AX3" ca="1" si="11">IF(UPPER(AL2)="VARCHAR",CONCATENATE(","",'"",",SUBSTITUTE(CELL("address",AL6),"$",""),",""'"""),CONCATENATE(","","",",SUBSTITUTE(CELL("address",AL6),"$",""),","))</f>
        <v>,",'",AL6,"'"</v>
      </c>
      <c r="AM3" s="8" t="str">
        <f t="shared" ca="1" si="11"/>
        <v>,",'",AM6,"'"</v>
      </c>
      <c r="AN3" s="8" t="str">
        <f t="shared" ca="1" si="11"/>
        <v>,",'",AN6,"'"</v>
      </c>
      <c r="AO3" s="8" t="str">
        <f t="shared" ca="1" si="11"/>
        <v>,",",AO6,</v>
      </c>
      <c r="AP3" s="8" t="str">
        <f t="shared" ca="1" si="11"/>
        <v>,",'",AP6,"'"</v>
      </c>
      <c r="AQ3" s="8" t="str">
        <f t="shared" ca="1" si="11"/>
        <v>,",'",AQ6,"'"</v>
      </c>
      <c r="AR3" s="8" t="str">
        <f t="shared" ca="1" si="11"/>
        <v>,",",AR6,</v>
      </c>
      <c r="AS3" s="8" t="str">
        <f t="shared" ca="1" si="11"/>
        <v>,",",AS6,</v>
      </c>
      <c r="AT3" s="8" t="str">
        <f t="shared" ca="1" si="11"/>
        <v>,",'",AT6,"'"</v>
      </c>
      <c r="AU3" s="8" t="str">
        <f t="shared" ca="1" si="11"/>
        <v>,",",AU6,</v>
      </c>
      <c r="AV3" s="8" t="str">
        <f t="shared" ca="1" si="11"/>
        <v>,",",AV6,</v>
      </c>
      <c r="AW3" s="8" t="str">
        <f t="shared" ca="1" si="11"/>
        <v>,",",AW6,</v>
      </c>
      <c r="AX3" s="8" t="str">
        <f t="shared" ca="1" si="11"/>
        <v>,",'",AX6,"'"</v>
      </c>
      <c r="AY3" s="8"/>
    </row>
    <row r="4" spans="1:53" x14ac:dyDescent="0.25">
      <c r="A4" s="7"/>
      <c r="B4" s="8" t="str">
        <f>VLOOKUP($D$2,[1]Tables!$B$1:$D$65510,2,FALSE)</f>
        <v>FH</v>
      </c>
      <c r="C4" s="8" t="s">
        <v>57</v>
      </c>
      <c r="D4" s="8" t="str">
        <f t="shared" ref="D4:D18" si="12">B4 &amp; C4</f>
        <v>FHBRNO</v>
      </c>
      <c r="E4" s="8" t="str">
        <f>VLOOKUP($C4,'[1]Data Dictionary'!$B$1:$I$65603,2,FALSE)</f>
        <v>VARCHAR</v>
      </c>
      <c r="F4" s="8" t="str">
        <f>VLOOKUP($C4,'[1]Data Dictionary'!$B$1:$I$65603,5,FALSE)</f>
        <v>Branch Code</v>
      </c>
      <c r="G4" s="8" t="str">
        <f>VLOOKUP($C4,'[1]Data Dictionary'!$B$1:$I$65603,6,FALSE)</f>
        <v>Branch Code</v>
      </c>
      <c r="H4" s="8" t="str">
        <f>VLOOKUP($C4,'[1]Data Dictionary'!$B$1:$I$65603,7,FALSE)</f>
        <v>Branch Code</v>
      </c>
      <c r="I4" s="8" t="str">
        <f>VLOOKUP($C4,'[1]Data Dictionary'!$B$1:$I$65603,8,FALSE)</f>
        <v>Branch Code</v>
      </c>
      <c r="J4" s="9" t="str">
        <f>VLOOKUP($C4,'[1]Data Dictionary'!$B$1:$I$65603,3,FALSE)</f>
        <v>10</v>
      </c>
      <c r="K4" s="10" t="s">
        <v>58</v>
      </c>
      <c r="L4" s="10" t="str">
        <f t="shared" ref="L4:L6" si="13">IF(K4="", " NULL ", " NOT NULL ")</f>
        <v xml:space="preserve"> NOT NULL </v>
      </c>
      <c r="M4" s="11" t="str">
        <f t="shared" ref="M4:M18" si="14">CONCATENATE("[DataMember] public ", IF(E4="VARCHAR", " string ", " decimal "),D4, " { get; set; }")</f>
        <v>[DataMember] public  string FHBRNO { get; set; }</v>
      </c>
      <c r="N4" s="10" t="str">
        <f t="shared" si="0"/>
        <v xml:space="preserve"> DEFAULT('') </v>
      </c>
      <c r="O4" s="8" t="str">
        <f t="shared" si="1"/>
        <v>FHBRNO VARCHAR(10)  NOT NULL  DEFAULT('') ,</v>
      </c>
      <c r="P4" s="8" t="str">
        <f t="shared" si="2"/>
        <v>FHBRNO VARCHAR2(10)  NOT NULL ,</v>
      </c>
      <c r="Q4" s="9" t="str">
        <f t="shared" si="3"/>
        <v>10</v>
      </c>
      <c r="R4" s="9" t="str">
        <f t="shared" si="4"/>
        <v/>
      </c>
      <c r="S4" s="8" t="str">
        <f t="shared" si="5"/>
        <v xml:space="preserve">     A            FHBRNO        10          COLHDG('Branch Code')</v>
      </c>
      <c r="T4" s="8" t="s">
        <v>48</v>
      </c>
      <c r="U4" s="8" t="str">
        <f t="shared" si="6"/>
        <v>EXEC sys.sp_addextendedproperty @name=N'MS_Description', @value=N'Branch Code' , @level0type=N'SCHEMA',@level0name=N'dbo', @level1type=N'TABLE',@level1name=N'FGL2', @level2type=N'COLUMN',@level2name=N'FHBRNO'</v>
      </c>
      <c r="V4" s="8" t="s">
        <v>53</v>
      </c>
      <c r="W4" s="8"/>
      <c r="X4" s="8" t="s">
        <v>54</v>
      </c>
      <c r="Y4" s="8" t="s">
        <v>55</v>
      </c>
      <c r="Z4" s="8" t="str">
        <f t="shared" si="7"/>
        <v>FHBRNO</v>
      </c>
      <c r="AA4" s="8" t="str">
        <f t="shared" si="8"/>
        <v>Branch Code</v>
      </c>
      <c r="AB4" s="8"/>
      <c r="AC4" s="8">
        <v>1</v>
      </c>
      <c r="AD4" s="12">
        <f t="shared" ca="1" si="9"/>
        <v>20141217</v>
      </c>
      <c r="AE4" s="10">
        <f t="shared" ca="1" si="10"/>
        <v>142915</v>
      </c>
      <c r="AF4" s="10" t="s">
        <v>56</v>
      </c>
      <c r="AG4" s="8">
        <v>0</v>
      </c>
      <c r="AH4" s="8">
        <v>0</v>
      </c>
      <c r="AI4" s="8"/>
      <c r="AJ4" s="8" t="str">
        <f ca="1">CONCATENATE("insert into ZDIC values('",V4, "', '",W4, "', '",X4, "', '",Y4, "', '",Z4, "', '",AA4, "', '",AB4, "', '",AC4, "', '",AD4, "', '",AE4, "', '",AF4, "', '",AG4, "', '",AH4, "', '",AI4, "')")</f>
        <v>insert into ZDIC values('JG', '', 'EN', 'S', 'FHBRNO', 'Branch Code', '', '1', '20141217', '142915', 'SQL', '0', '0', '')</v>
      </c>
      <c r="AK4" s="2" t="s">
        <v>48</v>
      </c>
      <c r="AL4" s="8" t="str">
        <f ca="1">IF(RIGHT(AL1,4)="CHUS",CONCATENATE("=CONCATENATE(""INSERT INTO "",",CELL("address",$D$2),","" VALUES(""",CONCATENATE(AK4,AL3),","")"")"),IF(RIGHT(AL1,4)="CONO",CONCATENATE(AK4,SUBSTITUTE(AL3,",'","'")),CONCATENATE(AK4,AL3)))</f>
        <v xml:space="preserve"> ,"'",AL6,"'"</v>
      </c>
      <c r="AM4" s="8" t="str">
        <f t="shared" ref="AM4:AX4" ca="1" si="15">IF(RIGHT(AM1,4)="CHUS",CONCATENATE("=CONCATENATE(""INSERT INTO "",",CELL("address",$D$2),","" VALUES(""",CONCATENATE(AL4,AM3),","")"")"),IF(RIGHT(AM1,4)="CONO",CONCATENATE(AL4,SUBSTITUTE(AM3,",'","'")),CONCATENATE(AL4,AM3)))</f>
        <v xml:space="preserve"> ,"'",AL6,"'",",'",AM6,"'"</v>
      </c>
      <c r="AN4" s="8" t="str">
        <f t="shared" ca="1" si="15"/>
        <v xml:space="preserve"> ,"'",AL6,"'",",'",AM6,"'",",'",AN6,"'"</v>
      </c>
      <c r="AO4" s="8" t="str">
        <f t="shared" ca="1" si="15"/>
        <v xml:space="preserve"> ,"'",AL6,"'",",'",AM6,"'",",'",AN6,"'",",",AO6,</v>
      </c>
      <c r="AP4" s="8" t="str">
        <f t="shared" ca="1" si="15"/>
        <v xml:space="preserve"> ,"'",AL6,"'",",'",AM6,"'",",'",AN6,"'",",",AO6,,",'",AP6,"'"</v>
      </c>
      <c r="AQ4" s="8" t="str">
        <f t="shared" ca="1" si="15"/>
        <v xml:space="preserve"> ,"'",AL6,"'",",'",AM6,"'",",'",AN6,"'",",",AO6,,",'",AP6,"'",",'",AQ6,"'"</v>
      </c>
      <c r="AR4" s="8" t="str">
        <f t="shared" ca="1" si="15"/>
        <v xml:space="preserve"> ,"'",AL6,"'",",'",AM6,"'",",'",AN6,"'",",",AO6,,",'",AP6,"'",",'",AQ6,"'",",",AR6,</v>
      </c>
      <c r="AS4" s="8" t="str">
        <f t="shared" ca="1" si="15"/>
        <v xml:space="preserve"> ,"'",AL6,"'",",'",AM6,"'",",'",AN6,"'",",",AO6,,",'",AP6,"'",",'",AQ6,"'",",",AR6,,",",AS6,</v>
      </c>
      <c r="AT4" s="8" t="str">
        <f t="shared" ca="1" si="15"/>
        <v xml:space="preserve"> ,"'",AL6,"'",",'",AM6,"'",",'",AN6,"'",",",AO6,,",'",AP6,"'",",'",AQ6,"'",",",AR6,,",",AS6,,",'",AT6,"'"</v>
      </c>
      <c r="AU4" s="8" t="str">
        <f t="shared" ca="1" si="15"/>
        <v xml:space="preserve"> ,"'",AL6,"'",",'",AM6,"'",",'",AN6,"'",",",AO6,,",'",AP6,"'",",'",AQ6,"'",",",AR6,,",",AS6,,",'",AT6,"'",",",AU6,</v>
      </c>
      <c r="AV4" s="8" t="str">
        <f t="shared" ca="1" si="15"/>
        <v xml:space="preserve"> ,"'",AL6,"'",",'",AM6,"'",",'",AN6,"'",",",AO6,,",'",AP6,"'",",'",AQ6,"'",",",AR6,,",",AS6,,",'",AT6,"'",",",AU6,,",",AV6,</v>
      </c>
      <c r="AW4" s="8" t="str">
        <f t="shared" ca="1" si="15"/>
        <v xml:space="preserve"> ,"'",AL6,"'",",'",AM6,"'",",'",AN6,"'",",",AO6,,",'",AP6,"'",",'",AQ6,"'",",",AR6,,",",AS6,,",'",AT6,"'",",",AU6,,",",AV6,,",",AW6,</v>
      </c>
      <c r="AX4" s="8" t="str">
        <f t="shared" ca="1" si="15"/>
        <v xml:space="preserve"> ,"'",AL6,"'",",'",AM6,"'",",'",AN6,"'",",",AO6,,",'",AP6,"'",",'",AQ6,"'",",",AR6,,",",AS6,,",'",AT6,"'",",",AU6,,",",AV6,,",",AW6,,",'",AX6,"'"</v>
      </c>
      <c r="AY4" s="8"/>
    </row>
    <row r="5" spans="1:53" x14ac:dyDescent="0.25">
      <c r="A5" s="7"/>
      <c r="B5" s="8" t="str">
        <f>VLOOKUP($D$2,[1]Tables!$B$1:$D$65510,2,FALSE)</f>
        <v>FH</v>
      </c>
      <c r="C5" s="8" t="s">
        <v>59</v>
      </c>
      <c r="D5" s="8" t="str">
        <f t="shared" si="12"/>
        <v>FHGLDN</v>
      </c>
      <c r="E5" s="8" t="str">
        <f>VLOOKUP($C5,'[1]Data Dictionary'!$B$1:$I$65603,2,FALSE)</f>
        <v>VARCHAR</v>
      </c>
      <c r="F5" s="8" t="str">
        <f>VLOOKUP($C5,'[1]Data Dictionary'!$B$1:$I$65603,5,FALSE)</f>
        <v>General Ledger No.</v>
      </c>
      <c r="G5" s="8" t="str">
        <f>VLOOKUP($C5,'[1]Data Dictionary'!$B$1:$I$65603,6,FALSE)</f>
        <v>General Ledger No.</v>
      </c>
      <c r="H5" s="8" t="str">
        <f>VLOOKUP($C5,'[1]Data Dictionary'!$B$1:$I$65603,7,FALSE)</f>
        <v>General Ledger No.</v>
      </c>
      <c r="I5" s="8" t="str">
        <f>VLOOKUP($C5,'[1]Data Dictionary'!$B$1:$I$65603,8,FALSE)</f>
        <v>General Ledger No.</v>
      </c>
      <c r="J5" s="9">
        <f>VLOOKUP($C5,'[1]Data Dictionary'!$B$1:$I$65603,3,FALSE)</f>
        <v>30</v>
      </c>
      <c r="K5" s="10" t="s">
        <v>60</v>
      </c>
      <c r="L5" s="10" t="str">
        <f t="shared" si="13"/>
        <v xml:space="preserve"> NOT NULL </v>
      </c>
      <c r="M5" s="11" t="str">
        <f t="shared" si="14"/>
        <v>[DataMember] public  string FHGLDN { get; set; }</v>
      </c>
      <c r="N5" s="10" t="str">
        <f t="shared" si="0"/>
        <v xml:space="preserve"> DEFAULT('') </v>
      </c>
      <c r="O5" s="8" t="str">
        <f t="shared" si="1"/>
        <v>FHGLDN VARCHAR(30)  NOT NULL  DEFAULT('') ,</v>
      </c>
      <c r="P5" s="8" t="str">
        <f t="shared" si="2"/>
        <v>FHGLDN VARCHAR2(30)  NOT NULL ,</v>
      </c>
      <c r="Q5" s="9">
        <f t="shared" si="3"/>
        <v>30</v>
      </c>
      <c r="R5" s="9" t="str">
        <f t="shared" si="4"/>
        <v/>
      </c>
      <c r="S5" s="8" t="str">
        <f t="shared" si="5"/>
        <v xml:space="preserve">     A            FHGLDN        30          COLHDG('General Ledger No.')</v>
      </c>
      <c r="T5" s="8" t="s">
        <v>48</v>
      </c>
      <c r="U5" s="8" t="str">
        <f t="shared" si="6"/>
        <v>EXEC sys.sp_addextendedproperty @name=N'MS_Description', @value=N'General Ledger No.' , @level0type=N'SCHEMA',@level0name=N'dbo', @level1type=N'TABLE',@level1name=N'FGL2', @level2type=N'COLUMN',@level2name=N'FHGLDN'</v>
      </c>
      <c r="V5" s="8" t="s">
        <v>53</v>
      </c>
      <c r="W5" s="8"/>
      <c r="X5" s="8" t="s">
        <v>54</v>
      </c>
      <c r="Y5" s="8" t="s">
        <v>55</v>
      </c>
      <c r="Z5" s="8" t="str">
        <f t="shared" si="7"/>
        <v>FHGLDN</v>
      </c>
      <c r="AA5" s="8" t="str">
        <f t="shared" si="8"/>
        <v>General Ledger No.</v>
      </c>
      <c r="AB5" s="8"/>
      <c r="AC5" s="8">
        <v>1</v>
      </c>
      <c r="AD5" s="12">
        <f t="shared" ca="1" si="9"/>
        <v>20141217</v>
      </c>
      <c r="AE5" s="10">
        <f t="shared" ca="1" si="10"/>
        <v>142915</v>
      </c>
      <c r="AF5" s="10" t="s">
        <v>56</v>
      </c>
      <c r="AG5" s="8">
        <v>0</v>
      </c>
      <c r="AH5" s="8">
        <v>0</v>
      </c>
      <c r="AI5" s="8"/>
      <c r="AJ5" s="8" t="str">
        <f ca="1">CONCATENATE("insert into ZDIC values('",V5, "', '",W5, "', '",X5, "', '",Y5, "', '",Z5, "', '",AA5, "', '",AB5, "', '",AC5, "', '",AD5, "', '",AE5, "', '",AF5, "', '",AG5, "', '",AH5, "', '",AI5, "')")</f>
        <v>insert into ZDIC values('JG', '', 'EN', 'S', 'FHGLDN', 'General Ledger No.', '', '1', '20141217', '142915', 'SQL', '0', '0', '')</v>
      </c>
      <c r="AK5" s="2" t="s">
        <v>48</v>
      </c>
      <c r="AL5" s="8"/>
      <c r="AM5" s="8"/>
      <c r="AN5" s="8"/>
      <c r="AO5" s="8"/>
      <c r="AP5" s="8"/>
      <c r="AQ5" s="8"/>
      <c r="AR5" s="8"/>
      <c r="AS5" s="8"/>
      <c r="AT5" s="8"/>
      <c r="AU5" s="8"/>
      <c r="AV5" s="8"/>
      <c r="AW5" s="8"/>
      <c r="AX5" s="8"/>
      <c r="AY5" s="8"/>
    </row>
    <row r="6" spans="1:53" x14ac:dyDescent="0.25">
      <c r="A6" s="7"/>
      <c r="B6" s="8" t="str">
        <f>VLOOKUP($D$2,[1]Tables!$B$1:$D$65510,2,FALSE)</f>
        <v>FH</v>
      </c>
      <c r="C6" s="8" t="s">
        <v>105</v>
      </c>
      <c r="D6" s="8" t="str">
        <f t="shared" si="12"/>
        <v>FHGLLN</v>
      </c>
      <c r="E6" s="8" t="str">
        <f>VLOOKUP($C6,'[1]Data Dictionary'!$B$1:$I$65603,2,FALSE)</f>
        <v>NUMERIC</v>
      </c>
      <c r="F6" s="8" t="str">
        <f>VLOOKUP($C6,'[1]Data Dictionary'!$B$1:$I$65603,5,FALSE)</f>
        <v>General Ledger Line</v>
      </c>
      <c r="G6" s="8" t="str">
        <f>VLOOKUP($C6,'[1]Data Dictionary'!$B$1:$I$65603,6,FALSE)</f>
        <v>General Ledger Line</v>
      </c>
      <c r="H6" s="8" t="str">
        <f>VLOOKUP($C6,'[1]Data Dictionary'!$B$1:$I$65603,7,FALSE)</f>
        <v>General Ledger Line</v>
      </c>
      <c r="I6" s="8" t="str">
        <f>VLOOKUP($C6,'[1]Data Dictionary'!$B$1:$I$65603,8,FALSE)</f>
        <v>General Ledger Line</v>
      </c>
      <c r="J6" s="9" t="str">
        <f>VLOOKUP($C6,'[1]Data Dictionary'!$B$1:$I$65603,3,FALSE)</f>
        <v>5, 0</v>
      </c>
      <c r="K6" s="10" t="s">
        <v>106</v>
      </c>
      <c r="L6" s="10" t="str">
        <f t="shared" si="13"/>
        <v xml:space="preserve"> NOT NULL </v>
      </c>
      <c r="M6" s="11" t="str">
        <f t="shared" si="14"/>
        <v>[DataMember] public  decimal FHGLLN { get; set; }</v>
      </c>
      <c r="N6" s="10" t="str">
        <f t="shared" si="0"/>
        <v xml:space="preserve"> DEFAULT(0) </v>
      </c>
      <c r="O6" s="8" t="str">
        <f t="shared" si="1"/>
        <v>FHGLLN NUMERIC(5, 0)  NOT NULL  DEFAULT(0) ,</v>
      </c>
      <c r="P6" s="8" t="str">
        <f t="shared" si="2"/>
        <v>FHGLLN NUMBER(5, 0)  NOT NULL ,</v>
      </c>
      <c r="Q6" s="9" t="str">
        <f t="shared" si="3"/>
        <v>5</v>
      </c>
      <c r="R6" s="9" t="str">
        <f t="shared" si="4"/>
        <v xml:space="preserve"> 0</v>
      </c>
      <c r="S6" s="8" t="str">
        <f t="shared" si="5"/>
        <v xml:space="preserve">     A            FHGLLN         5  0       COLHDG('General Ledger Line')</v>
      </c>
      <c r="T6" s="8" t="s">
        <v>48</v>
      </c>
      <c r="U6" s="8" t="str">
        <f t="shared" si="6"/>
        <v>EXEC sys.sp_addextendedproperty @name=N'MS_Description', @value=N'General Ledger Line' , @level0type=N'SCHEMA',@level0name=N'dbo', @level1type=N'TABLE',@level1name=N'FGL2', @level2type=N'COLUMN',@level2name=N'FHGLLN'</v>
      </c>
      <c r="V6" s="8" t="s">
        <v>53</v>
      </c>
      <c r="W6" s="8"/>
      <c r="X6" s="8" t="s">
        <v>54</v>
      </c>
      <c r="Y6" s="8" t="s">
        <v>55</v>
      </c>
      <c r="Z6" s="8" t="str">
        <f t="shared" si="7"/>
        <v>FHGLLN</v>
      </c>
      <c r="AA6" s="8" t="str">
        <f t="shared" si="8"/>
        <v>General Ledger Line</v>
      </c>
      <c r="AB6" s="8"/>
      <c r="AC6" s="8">
        <v>1</v>
      </c>
      <c r="AD6" s="12">
        <f t="shared" ca="1" si="9"/>
        <v>20141217</v>
      </c>
      <c r="AE6" s="10">
        <f t="shared" ca="1" si="10"/>
        <v>142915</v>
      </c>
      <c r="AF6" s="10" t="s">
        <v>56</v>
      </c>
      <c r="AG6" s="8">
        <v>0</v>
      </c>
      <c r="AH6" s="8">
        <v>0</v>
      </c>
      <c r="AI6" s="8"/>
      <c r="AJ6" s="8" t="str">
        <f ca="1">CONCATENATE("insert into ZDIC values('",V6, "', '",W6, "', '",X6, "', '",Y6, "', '",Z6, "', '",AA6, "', '",AB6, "', '",AC6, "', '",AD6, "', '",AE6, "', '",AF6, "', '",AG6, "', '",AH6, "', '",AI6, "')")</f>
        <v>insert into ZDIC values('JG', '', 'EN', 'S', 'FHGLLN', 'General Ledger Line', '', '1', '20141217', '142915', 'SQL', '0', '0', '')</v>
      </c>
      <c r="AK6" s="2" t="s">
        <v>48</v>
      </c>
      <c r="AL6" s="8"/>
      <c r="AM6" s="8"/>
      <c r="AN6" s="13"/>
      <c r="AO6" s="13"/>
      <c r="AP6" s="8"/>
      <c r="AQ6" s="8"/>
      <c r="AR6" s="8"/>
      <c r="AS6" s="12"/>
      <c r="AT6" s="10"/>
      <c r="AU6" s="10"/>
      <c r="AV6" s="8"/>
      <c r="AW6" s="8"/>
      <c r="AX6" s="12"/>
      <c r="AY6" s="8"/>
    </row>
    <row r="7" spans="1:53" x14ac:dyDescent="0.25">
      <c r="A7" s="7"/>
      <c r="B7" s="8" t="str">
        <f>VLOOKUP($D$2,[1]Tables!$B$1:$D$65510,2,FALSE)</f>
        <v>FH</v>
      </c>
      <c r="C7" s="8" t="s">
        <v>86</v>
      </c>
      <c r="D7" s="8" t="str">
        <f t="shared" si="12"/>
        <v>FHACNO</v>
      </c>
      <c r="E7" s="8" t="str">
        <f>VLOOKUP($C7,'[1]Data Dictionary'!$B$1:$I$65603,2,FALSE)</f>
        <v>VARCHAR</v>
      </c>
      <c r="F7" s="8" t="str">
        <f>VLOOKUP($C7,'[1]Data Dictionary'!$B$1:$I$65603,5,FALSE)</f>
        <v>Account No.</v>
      </c>
      <c r="G7" s="8" t="str">
        <f>VLOOKUP($C7,'[1]Data Dictionary'!$B$1:$I$65603,6,FALSE)</f>
        <v>Account No.</v>
      </c>
      <c r="H7" s="8" t="str">
        <f>VLOOKUP($C7,'[1]Data Dictionary'!$B$1:$I$65603,7,FALSE)</f>
        <v>Account No.</v>
      </c>
      <c r="I7" s="8" t="str">
        <f>VLOOKUP($C7,'[1]Data Dictionary'!$B$1:$I$65603,8,FALSE)</f>
        <v>Account No.</v>
      </c>
      <c r="J7" s="9" t="str">
        <f>VLOOKUP($C7,'[1]Data Dictionary'!$B$1:$I$65603,3,FALSE)</f>
        <v>30</v>
      </c>
      <c r="K7" s="10"/>
      <c r="L7" s="10"/>
      <c r="M7" s="11" t="str">
        <f t="shared" si="14"/>
        <v>[DataMember] public  string FHACNO { get; set; }</v>
      </c>
      <c r="N7" s="10" t="str">
        <f t="shared" si="0"/>
        <v xml:space="preserve"> DEFAULT('') </v>
      </c>
      <c r="O7" s="8" t="str">
        <f t="shared" si="1"/>
        <v>FHACNO VARCHAR(30)  DEFAULT('') ,</v>
      </c>
      <c r="P7" s="8" t="str">
        <f t="shared" si="2"/>
        <v>FHACNO VARCHAR2(30) DEFAULT(' '),</v>
      </c>
      <c r="Q7" s="9" t="str">
        <f t="shared" si="3"/>
        <v>30</v>
      </c>
      <c r="R7" s="9" t="str">
        <f t="shared" si="4"/>
        <v/>
      </c>
      <c r="S7" s="8" t="str">
        <f t="shared" si="5"/>
        <v xml:space="preserve">     A            FHACNO        30          COLHDG('Account No.')</v>
      </c>
      <c r="T7" s="8" t="s">
        <v>48</v>
      </c>
      <c r="U7" s="8" t="str">
        <f t="shared" si="6"/>
        <v>EXEC sys.sp_addextendedproperty @name=N'MS_Description', @value=N'Account No.' , @level0type=N'SCHEMA',@level0name=N'dbo', @level1type=N'TABLE',@level1name=N'FGL2', @level2type=N'COLUMN',@level2name=N'FHACNO'</v>
      </c>
      <c r="V7" s="8" t="s">
        <v>53</v>
      </c>
      <c r="W7" s="8"/>
      <c r="X7" s="8" t="s">
        <v>54</v>
      </c>
      <c r="Y7" s="8" t="s">
        <v>55</v>
      </c>
      <c r="Z7" s="8" t="str">
        <f t="shared" si="7"/>
        <v>FHACNO</v>
      </c>
      <c r="AA7" s="8" t="str">
        <f t="shared" si="8"/>
        <v>Account No.</v>
      </c>
      <c r="AB7" s="8"/>
      <c r="AC7" s="8">
        <v>1</v>
      </c>
      <c r="AD7" s="12">
        <f t="shared" ca="1" si="9"/>
        <v>20141217</v>
      </c>
      <c r="AE7" s="10">
        <f t="shared" ca="1" si="10"/>
        <v>142915</v>
      </c>
      <c r="AF7" s="10" t="s">
        <v>56</v>
      </c>
      <c r="AG7" s="8">
        <v>0</v>
      </c>
      <c r="AH7" s="8">
        <v>0</v>
      </c>
      <c r="AI7" s="8"/>
      <c r="AJ7" s="8" t="str">
        <f t="shared" ref="AJ7:AJ18" ca="1" si="16">CONCATENATE("insert into ZDIC values('",V7, "', '",W7, "', '",X7, "', '",Y7, "', '",Z7, "', '",AA7, "', '",AB7, "', '",AC7, "', '",AD7, "', '",AE7, "', '",AF7, "', '",AG7, "', '",AH7, "', '",AI7, "')")</f>
        <v>insert into ZDIC values('JG', '', 'EN', 'S', 'FHACNO', 'Account No.', '', '1', '20141217', '142915', 'SQL', '0', '0', '')</v>
      </c>
      <c r="AK7" s="2" t="s">
        <v>48</v>
      </c>
      <c r="AL7" s="8"/>
      <c r="AM7" s="8"/>
      <c r="AN7" s="13"/>
      <c r="AO7" s="13"/>
      <c r="AP7" s="8"/>
      <c r="AQ7" s="8"/>
      <c r="AR7" s="8"/>
      <c r="AS7" s="12"/>
      <c r="AT7" s="10"/>
      <c r="AU7" s="10"/>
      <c r="AV7" s="8"/>
      <c r="AW7" s="8"/>
      <c r="AX7" s="12"/>
      <c r="AY7" s="8"/>
    </row>
    <row r="8" spans="1:53" x14ac:dyDescent="0.25">
      <c r="A8" s="7"/>
      <c r="B8" s="8" t="str">
        <f>VLOOKUP($D$2,[1]Tables!$B$1:$D$65510,2,FALSE)</f>
        <v>FH</v>
      </c>
      <c r="C8" s="8" t="s">
        <v>107</v>
      </c>
      <c r="D8" s="8" t="str">
        <f t="shared" si="12"/>
        <v>FHDRCR</v>
      </c>
      <c r="E8" s="8" t="str">
        <f>VLOOKUP($C8,'[1]Data Dictionary'!$B$1:$I$65603,2,FALSE)</f>
        <v>VARCHAR</v>
      </c>
      <c r="F8" s="8" t="str">
        <f>VLOOKUP($C8,'[1]Data Dictionary'!$B$1:$I$65603,5,FALSE)</f>
        <v>Debit/Credit</v>
      </c>
      <c r="G8" s="8" t="str">
        <f>VLOOKUP($C8,'[1]Data Dictionary'!$B$1:$I$65603,6,FALSE)</f>
        <v>Debit/Credit</v>
      </c>
      <c r="H8" s="8" t="str">
        <f>VLOOKUP($C8,'[1]Data Dictionary'!$B$1:$I$65603,7,FALSE)</f>
        <v>Debit/Credit</v>
      </c>
      <c r="I8" s="8" t="str">
        <f>VLOOKUP($C8,'[1]Data Dictionary'!$B$1:$I$65603,8,FALSE)</f>
        <v>Debit/Credit</v>
      </c>
      <c r="J8" s="9">
        <v>2</v>
      </c>
      <c r="K8" s="10"/>
      <c r="L8" s="10"/>
      <c r="M8" s="11" t="str">
        <f t="shared" si="14"/>
        <v>[DataMember] public  string FHDRCR { get; set; }</v>
      </c>
      <c r="N8" s="10" t="str">
        <f t="shared" si="0"/>
        <v xml:space="preserve"> DEFAULT('') </v>
      </c>
      <c r="O8" s="8" t="str">
        <f t="shared" si="1"/>
        <v>FHDRCR VARCHAR(2)  DEFAULT('') ,</v>
      </c>
      <c r="P8" s="8" t="str">
        <f t="shared" si="2"/>
        <v>FHDRCR VARCHAR2(2) DEFAULT(' '),</v>
      </c>
      <c r="Q8" s="9">
        <f t="shared" si="3"/>
        <v>2</v>
      </c>
      <c r="R8" s="9" t="str">
        <f t="shared" si="4"/>
        <v/>
      </c>
      <c r="S8" s="8" t="str">
        <f t="shared" si="5"/>
        <v xml:space="preserve">     A            FHDRCR         2          COLHDG('Debit/Credit')</v>
      </c>
      <c r="T8" s="8" t="s">
        <v>48</v>
      </c>
      <c r="U8" s="8" t="str">
        <f t="shared" si="6"/>
        <v>EXEC sys.sp_addextendedproperty @name=N'MS_Description', @value=N'Debit/Credit' , @level0type=N'SCHEMA',@level0name=N'dbo', @level1type=N'TABLE',@level1name=N'FGL2', @level2type=N'COLUMN',@level2name=N'FHDRCR'</v>
      </c>
      <c r="V8" s="8" t="s">
        <v>53</v>
      </c>
      <c r="W8" s="8"/>
      <c r="X8" s="8" t="s">
        <v>54</v>
      </c>
      <c r="Y8" s="8" t="s">
        <v>55</v>
      </c>
      <c r="Z8" s="8" t="str">
        <f t="shared" si="7"/>
        <v>FHDRCR</v>
      </c>
      <c r="AA8" s="8" t="str">
        <f t="shared" si="8"/>
        <v>Debit/Credit</v>
      </c>
      <c r="AB8" s="8"/>
      <c r="AC8" s="8">
        <v>1</v>
      </c>
      <c r="AD8" s="12">
        <f t="shared" ca="1" si="9"/>
        <v>20141217</v>
      </c>
      <c r="AE8" s="10">
        <f t="shared" ca="1" si="10"/>
        <v>142915</v>
      </c>
      <c r="AF8" s="10" t="s">
        <v>56</v>
      </c>
      <c r="AG8" s="8">
        <v>0</v>
      </c>
      <c r="AH8" s="8">
        <v>0</v>
      </c>
      <c r="AI8" s="8"/>
      <c r="AJ8" s="8" t="str">
        <f t="shared" ca="1" si="16"/>
        <v>insert into ZDIC values('JG', '', 'EN', 'S', 'FHDRCR', 'Debit/Credit', '', '1', '20141217', '142915', 'SQL', '0', '0', '')</v>
      </c>
      <c r="AK8" s="2" t="s">
        <v>48</v>
      </c>
      <c r="AL8" s="8"/>
      <c r="AM8" s="8"/>
      <c r="AN8" s="13"/>
      <c r="AO8" s="13"/>
      <c r="AP8" s="8"/>
      <c r="AQ8" s="8"/>
      <c r="AR8" s="8"/>
      <c r="AS8" s="12"/>
      <c r="AT8" s="10"/>
      <c r="AU8" s="10"/>
      <c r="AV8" s="8"/>
      <c r="AW8" s="8"/>
      <c r="AX8" s="12"/>
      <c r="AY8" s="8"/>
    </row>
    <row r="9" spans="1:53" x14ac:dyDescent="0.25">
      <c r="A9" s="7"/>
      <c r="B9" s="8" t="str">
        <f>VLOOKUP($D$2,[1]Tables!$B$1:$D$65510,2,FALSE)</f>
        <v>FH</v>
      </c>
      <c r="C9" s="8" t="s">
        <v>108</v>
      </c>
      <c r="D9" s="8" t="str">
        <f t="shared" si="12"/>
        <v>FHCRAM</v>
      </c>
      <c r="E9" s="8" t="str">
        <f>VLOOKUP($C9,'[1]Data Dictionary'!$B$1:$I$65603,2,FALSE)</f>
        <v>NUMERIC</v>
      </c>
      <c r="F9" s="8" t="str">
        <f>VLOOKUP($C9,'[1]Data Dictionary'!$B$1:$I$65603,5,FALSE)</f>
        <v>Credit Amount</v>
      </c>
      <c r="G9" s="8" t="str">
        <f>VLOOKUP($C9,'[1]Data Dictionary'!$B$1:$I$65603,6,FALSE)</f>
        <v>Credit Amount</v>
      </c>
      <c r="H9" s="8" t="str">
        <f>VLOOKUP($C9,'[1]Data Dictionary'!$B$1:$I$65603,7,FALSE)</f>
        <v>Credit Amount</v>
      </c>
      <c r="I9" s="8" t="str">
        <f>VLOOKUP($C9,'[1]Data Dictionary'!$B$1:$I$65603,8,FALSE)</f>
        <v>Credit Amount</v>
      </c>
      <c r="J9" s="9" t="str">
        <f>VLOOKUP($C9,'[1]Data Dictionary'!$B$1:$I$65603,3,FALSE)</f>
        <v>19,2</v>
      </c>
      <c r="K9" s="10"/>
      <c r="L9" s="10"/>
      <c r="M9" s="11" t="str">
        <f t="shared" si="14"/>
        <v>[DataMember] public  decimal FHCRAM { get; set; }</v>
      </c>
      <c r="N9" s="10" t="str">
        <f t="shared" si="0"/>
        <v xml:space="preserve"> DEFAULT(0) </v>
      </c>
      <c r="O9" s="8" t="str">
        <f t="shared" si="1"/>
        <v>FHCRAM NUMERIC(19,2)  DEFAULT(0) ,</v>
      </c>
      <c r="P9" s="8" t="str">
        <f t="shared" si="2"/>
        <v>FHCRAM NUMBER(19,2)  DEFAULT(0) ,</v>
      </c>
      <c r="Q9" s="9" t="str">
        <f t="shared" si="3"/>
        <v>19</v>
      </c>
      <c r="R9" s="9" t="str">
        <f t="shared" si="4"/>
        <v>2</v>
      </c>
      <c r="S9" s="8" t="str">
        <f t="shared" si="5"/>
        <v xml:space="preserve">     A            FHCRAM        19  2       COLHDG('Credit Amount')</v>
      </c>
      <c r="T9" s="8" t="s">
        <v>48</v>
      </c>
      <c r="U9" s="8" t="str">
        <f t="shared" si="6"/>
        <v>EXEC sys.sp_addextendedproperty @name=N'MS_Description', @value=N'Credit Amount' , @level0type=N'SCHEMA',@level0name=N'dbo', @level1type=N'TABLE',@level1name=N'FGL2', @level2type=N'COLUMN',@level2name=N'FHCRAM'</v>
      </c>
      <c r="V9" s="8" t="s">
        <v>53</v>
      </c>
      <c r="W9" s="8"/>
      <c r="X9" s="8" t="s">
        <v>54</v>
      </c>
      <c r="Y9" s="8" t="s">
        <v>55</v>
      </c>
      <c r="Z9" s="8" t="str">
        <f t="shared" si="7"/>
        <v>FHCRAM</v>
      </c>
      <c r="AA9" s="8" t="str">
        <f t="shared" si="8"/>
        <v>Credit Amount</v>
      </c>
      <c r="AB9" s="8"/>
      <c r="AC9" s="8">
        <v>1</v>
      </c>
      <c r="AD9" s="12">
        <f t="shared" ca="1" si="9"/>
        <v>20141217</v>
      </c>
      <c r="AE9" s="10">
        <f t="shared" ca="1" si="10"/>
        <v>142915</v>
      </c>
      <c r="AF9" s="10" t="s">
        <v>56</v>
      </c>
      <c r="AG9" s="8">
        <v>0</v>
      </c>
      <c r="AH9" s="8">
        <v>0</v>
      </c>
      <c r="AI9" s="8"/>
      <c r="AJ9" s="8" t="str">
        <f t="shared" ca="1" si="16"/>
        <v>insert into ZDIC values('JG', '', 'EN', 'S', 'FHCRAM', 'Credit Amount', '', '1', '20141217', '142915', 'SQL', '0', '0', '')</v>
      </c>
      <c r="AK9" s="2" t="s">
        <v>48</v>
      </c>
      <c r="AL9" s="8"/>
      <c r="AM9" s="8"/>
      <c r="AN9" s="13"/>
      <c r="AO9" s="13"/>
      <c r="AP9" s="8"/>
      <c r="AQ9" s="8"/>
      <c r="AR9" s="8"/>
      <c r="AS9" s="12"/>
      <c r="AT9" s="10"/>
      <c r="AU9" s="10"/>
      <c r="AV9" s="8"/>
      <c r="AW9" s="8"/>
      <c r="AX9" s="12"/>
      <c r="AY9" s="8"/>
    </row>
    <row r="10" spans="1:53" x14ac:dyDescent="0.25">
      <c r="A10" s="7"/>
      <c r="B10" s="8" t="str">
        <f>VLOOKUP($D$2,[1]Tables!$B$1:$D$65510,2,FALSE)</f>
        <v>FH</v>
      </c>
      <c r="C10" s="8" t="s">
        <v>109</v>
      </c>
      <c r="D10" s="8" t="str">
        <f t="shared" si="12"/>
        <v>FHDRAM</v>
      </c>
      <c r="E10" s="8" t="str">
        <f>VLOOKUP($C10,'[1]Data Dictionary'!$B$1:$I$65603,2,FALSE)</f>
        <v>NUMERIC</v>
      </c>
      <c r="F10" s="8" t="str">
        <f>VLOOKUP($C10,'[1]Data Dictionary'!$B$1:$I$65603,5,FALSE)</f>
        <v>Debit Amount</v>
      </c>
      <c r="G10" s="8" t="str">
        <f>VLOOKUP($C10,'[1]Data Dictionary'!$B$1:$I$65603,6,FALSE)</f>
        <v>Debit Amount</v>
      </c>
      <c r="H10" s="8" t="str">
        <f>VLOOKUP($C10,'[1]Data Dictionary'!$B$1:$I$65603,7,FALSE)</f>
        <v>Debit Amount</v>
      </c>
      <c r="I10" s="8" t="str">
        <f>VLOOKUP($C10,'[1]Data Dictionary'!$B$1:$I$65603,8,FALSE)</f>
        <v>Debit Amount</v>
      </c>
      <c r="J10" s="9" t="str">
        <f>VLOOKUP($C10,'[1]Data Dictionary'!$B$1:$I$65603,3,FALSE)</f>
        <v>19,2</v>
      </c>
      <c r="K10" s="10"/>
      <c r="L10" s="10"/>
      <c r="M10" s="11" t="str">
        <f t="shared" si="14"/>
        <v>[DataMember] public  decimal FHDRAM { get; set; }</v>
      </c>
      <c r="N10" s="10" t="str">
        <f t="shared" si="0"/>
        <v xml:space="preserve"> DEFAULT(0) </v>
      </c>
      <c r="O10" s="8" t="str">
        <f t="shared" si="1"/>
        <v>FHDRAM NUMERIC(19,2)  DEFAULT(0) ,</v>
      </c>
      <c r="P10" s="8" t="str">
        <f t="shared" si="2"/>
        <v>FHDRAM NUMBER(19,2)  DEFAULT(0) ,</v>
      </c>
      <c r="Q10" s="9" t="str">
        <f t="shared" si="3"/>
        <v>19</v>
      </c>
      <c r="R10" s="9" t="str">
        <f t="shared" si="4"/>
        <v>2</v>
      </c>
      <c r="S10" s="8" t="str">
        <f t="shared" si="5"/>
        <v xml:space="preserve">     A            FHDRAM        19  2       COLHDG('Debit Amount')</v>
      </c>
      <c r="T10" s="8" t="s">
        <v>48</v>
      </c>
      <c r="U10" s="8" t="str">
        <f t="shared" si="6"/>
        <v>EXEC sys.sp_addextendedproperty @name=N'MS_Description', @value=N'Debit Amount' , @level0type=N'SCHEMA',@level0name=N'dbo', @level1type=N'TABLE',@level1name=N'FGL2', @level2type=N'COLUMN',@level2name=N'FHDRAM'</v>
      </c>
      <c r="V10" s="8" t="s">
        <v>53</v>
      </c>
      <c r="W10" s="8"/>
      <c r="X10" s="8" t="s">
        <v>54</v>
      </c>
      <c r="Y10" s="8" t="s">
        <v>55</v>
      </c>
      <c r="Z10" s="8" t="str">
        <f t="shared" si="7"/>
        <v>FHDRAM</v>
      </c>
      <c r="AA10" s="8" t="str">
        <f t="shared" si="8"/>
        <v>Debit Amount</v>
      </c>
      <c r="AB10" s="8"/>
      <c r="AC10" s="8">
        <v>1</v>
      </c>
      <c r="AD10" s="12">
        <f t="shared" ca="1" si="9"/>
        <v>20141217</v>
      </c>
      <c r="AE10" s="10">
        <f t="shared" ca="1" si="10"/>
        <v>142915</v>
      </c>
      <c r="AF10" s="10" t="s">
        <v>56</v>
      </c>
      <c r="AG10" s="8">
        <v>0</v>
      </c>
      <c r="AH10" s="8">
        <v>0</v>
      </c>
      <c r="AI10" s="8"/>
      <c r="AJ10" s="8" t="str">
        <f t="shared" ca="1" si="16"/>
        <v>insert into ZDIC values('JG', '', 'EN', 'S', 'FHDRAM', 'Debit Amount', '', '1', '20141217', '142915', 'SQL', '0', '0', '')</v>
      </c>
      <c r="AK10" s="2" t="s">
        <v>48</v>
      </c>
      <c r="AL10" s="8"/>
      <c r="AM10" s="8"/>
      <c r="AN10" s="13"/>
      <c r="AO10" s="13"/>
      <c r="AP10" s="8"/>
      <c r="AQ10" s="8"/>
      <c r="AR10" s="8"/>
      <c r="AS10" s="12"/>
      <c r="AT10" s="10"/>
      <c r="AU10" s="10"/>
      <c r="AV10" s="8"/>
      <c r="AW10" s="8"/>
      <c r="AX10" s="12"/>
      <c r="AY10" s="8"/>
    </row>
    <row r="11" spans="1:53" x14ac:dyDescent="0.25">
      <c r="A11" s="7"/>
      <c r="B11" s="8" t="str">
        <f>VLOOKUP($D$2,[1]Tables!$B$1:$D$65510,2,FALSE)</f>
        <v>FH</v>
      </c>
      <c r="C11" s="8" t="s">
        <v>62</v>
      </c>
      <c r="D11" s="8" t="str">
        <f t="shared" si="12"/>
        <v>FHREMA</v>
      </c>
      <c r="E11" s="8" t="str">
        <f>VLOOKUP($C11,'[1]Data Dictionary'!$B$1:$I$65603,2,FALSE)</f>
        <v>VARCHAR</v>
      </c>
      <c r="F11" s="8" t="str">
        <f>VLOOKUP($C11,'[1]Data Dictionary'!$B$1:$I$65603,5,FALSE)</f>
        <v>Remark</v>
      </c>
      <c r="G11" s="8" t="str">
        <f>VLOOKUP($C11,'[1]Data Dictionary'!$B$1:$I$65603,6,FALSE)</f>
        <v>Remark</v>
      </c>
      <c r="H11" s="8" t="str">
        <f>VLOOKUP($C11,'[1]Data Dictionary'!$B$1:$I$65603,7,FALSE)</f>
        <v>Remark</v>
      </c>
      <c r="I11" s="8" t="str">
        <f>VLOOKUP($C11,'[1]Data Dictionary'!$B$1:$I$65603,8,FALSE)</f>
        <v>Remark</v>
      </c>
      <c r="J11" s="9" t="str">
        <f>VLOOKUP($C11,'[1]Data Dictionary'!$B$1:$I$65603,3,FALSE)</f>
        <v>100</v>
      </c>
      <c r="K11" s="10"/>
      <c r="L11" s="10"/>
      <c r="M11" s="11" t="str">
        <f t="shared" si="14"/>
        <v>[DataMember] public  string FHREMA { get; set; }</v>
      </c>
      <c r="N11" s="10" t="str">
        <f t="shared" si="0"/>
        <v xml:space="preserve"> DEFAULT('') </v>
      </c>
      <c r="O11" s="8" t="str">
        <f t="shared" si="1"/>
        <v>FHREMA VARCHAR(100)  DEFAULT('') ,</v>
      </c>
      <c r="P11" s="8" t="str">
        <f t="shared" si="2"/>
        <v>FHREMA VARCHAR2(100) DEFAULT(' '),</v>
      </c>
      <c r="Q11" s="9" t="str">
        <f t="shared" si="3"/>
        <v>100</v>
      </c>
      <c r="R11" s="9" t="str">
        <f t="shared" si="4"/>
        <v/>
      </c>
      <c r="S11" s="8" t="str">
        <f t="shared" si="5"/>
        <v xml:space="preserve">     A            FHREMA       100          COLHDG('Remark')</v>
      </c>
      <c r="T11" s="8" t="s">
        <v>48</v>
      </c>
      <c r="U11" s="8" t="str">
        <f t="shared" si="6"/>
        <v>EXEC sys.sp_addextendedproperty @name=N'MS_Description', @value=N'Remark' , @level0type=N'SCHEMA',@level0name=N'dbo', @level1type=N'TABLE',@level1name=N'FGL2', @level2type=N'COLUMN',@level2name=N'FHREMA'</v>
      </c>
      <c r="V11" s="8" t="s">
        <v>53</v>
      </c>
      <c r="W11" s="8"/>
      <c r="X11" s="8" t="s">
        <v>54</v>
      </c>
      <c r="Y11" s="8" t="s">
        <v>55</v>
      </c>
      <c r="Z11" s="8" t="str">
        <f t="shared" si="7"/>
        <v>FHREMA</v>
      </c>
      <c r="AA11" s="8" t="str">
        <f t="shared" si="8"/>
        <v>Remark</v>
      </c>
      <c r="AB11" s="8"/>
      <c r="AC11" s="8">
        <v>1</v>
      </c>
      <c r="AD11" s="12">
        <f t="shared" ca="1" si="9"/>
        <v>20141217</v>
      </c>
      <c r="AE11" s="10">
        <f t="shared" ca="1" si="10"/>
        <v>142915</v>
      </c>
      <c r="AF11" s="10" t="s">
        <v>56</v>
      </c>
      <c r="AG11" s="8">
        <v>0</v>
      </c>
      <c r="AH11" s="8">
        <v>0</v>
      </c>
      <c r="AI11" s="8"/>
      <c r="AJ11" s="8" t="str">
        <f t="shared" ca="1" si="16"/>
        <v>insert into ZDIC values('JG', '', 'EN', 'S', 'FHREMA', 'Remark', '', '1', '20141217', '142915', 'SQL', '0', '0', '')</v>
      </c>
      <c r="AK11" s="2" t="s">
        <v>48</v>
      </c>
      <c r="AL11" s="8"/>
      <c r="AM11" s="8"/>
      <c r="AN11" s="13"/>
      <c r="AO11" s="13"/>
      <c r="AP11" s="8"/>
      <c r="AQ11" s="8"/>
      <c r="AR11" s="8"/>
      <c r="AS11" s="12"/>
      <c r="AT11" s="10"/>
      <c r="AU11" s="10"/>
      <c r="AV11" s="8"/>
      <c r="AW11" s="8"/>
      <c r="AX11" s="12"/>
      <c r="AY11" s="8"/>
    </row>
    <row r="12" spans="1:53" x14ac:dyDescent="0.25">
      <c r="A12" s="7"/>
      <c r="B12" s="8" t="str">
        <f>VLOOKUP($D$2,[1]Tables!$B$1:$D$65510,2,FALSE)</f>
        <v>FH</v>
      </c>
      <c r="C12" s="8" t="s">
        <v>64</v>
      </c>
      <c r="D12" s="8" t="str">
        <f t="shared" si="12"/>
        <v>FHRCST</v>
      </c>
      <c r="E12" s="8" t="str">
        <f>VLOOKUP($C12,'[1]Data Dictionary'!$B$1:$I$65603,2,FALSE)</f>
        <v>NUMERIC</v>
      </c>
      <c r="F12" s="8" t="str">
        <f>VLOOKUP($C12,'[1]Data Dictionary'!$B$1:$I$65603,5,FALSE)</f>
        <v>Record Status</v>
      </c>
      <c r="G12" s="8" t="str">
        <f>VLOOKUP($C12,'[1]Data Dictionary'!$B$1:$I$65603,6,FALSE)</f>
        <v>Record Status</v>
      </c>
      <c r="H12" s="8" t="str">
        <f>VLOOKUP($C12,'[1]Data Dictionary'!$B$1:$I$65603,7,FALSE)</f>
        <v>Record Status</v>
      </c>
      <c r="I12" s="8" t="str">
        <f>VLOOKUP($C12,'[1]Data Dictionary'!$B$1:$I$65603,8,FALSE)</f>
        <v>Record Status</v>
      </c>
      <c r="J12" s="9" t="str">
        <f>VLOOKUP($C12,'[1]Data Dictionary'!$B$1:$I$65603,3,FALSE)</f>
        <v>1, 0</v>
      </c>
      <c r="K12" s="10"/>
      <c r="L12" s="10"/>
      <c r="M12" s="11" t="str">
        <f t="shared" si="14"/>
        <v>[DataMember] public  decimal FHRCST { get; set; }</v>
      </c>
      <c r="N12" s="10" t="str">
        <f t="shared" si="0"/>
        <v xml:space="preserve"> DEFAULT(0) </v>
      </c>
      <c r="O12" s="8" t="str">
        <f t="shared" si="1"/>
        <v>FHRCST NUMERIC(1, 0)  DEFAULT(0) ,</v>
      </c>
      <c r="P12" s="8" t="str">
        <f t="shared" si="2"/>
        <v>FHRCST NUMBER(1, 0)  DEFAULT(0) ,</v>
      </c>
      <c r="Q12" s="9" t="str">
        <f t="shared" si="3"/>
        <v>1</v>
      </c>
      <c r="R12" s="9" t="str">
        <f t="shared" si="4"/>
        <v xml:space="preserve"> 0</v>
      </c>
      <c r="S12" s="8" t="str">
        <f t="shared" si="5"/>
        <v xml:space="preserve">     A            FHRCST         1  0       COLHDG('Record Status')</v>
      </c>
      <c r="T12" s="8" t="s">
        <v>48</v>
      </c>
      <c r="U12" s="8" t="str">
        <f t="shared" si="6"/>
        <v>EXEC sys.sp_addextendedproperty @name=N'MS_Description', @value=N'Record Status' , @level0type=N'SCHEMA',@level0name=N'dbo', @level1type=N'TABLE',@level1name=N'FGL2', @level2type=N'COLUMN',@level2name=N'FHRCST'</v>
      </c>
      <c r="V12" s="8" t="s">
        <v>53</v>
      </c>
      <c r="W12" s="8"/>
      <c r="X12" s="8" t="s">
        <v>54</v>
      </c>
      <c r="Y12" s="8" t="s">
        <v>55</v>
      </c>
      <c r="Z12" s="8" t="str">
        <f t="shared" si="7"/>
        <v>FHRCST</v>
      </c>
      <c r="AA12" s="8" t="str">
        <f t="shared" si="8"/>
        <v>Record Status</v>
      </c>
      <c r="AB12" s="8"/>
      <c r="AC12" s="8">
        <v>1</v>
      </c>
      <c r="AD12" s="12">
        <f t="shared" ca="1" si="9"/>
        <v>20141217</v>
      </c>
      <c r="AE12" s="10">
        <f t="shared" ca="1" si="10"/>
        <v>142915</v>
      </c>
      <c r="AF12" s="10" t="s">
        <v>56</v>
      </c>
      <c r="AG12" s="8">
        <v>0</v>
      </c>
      <c r="AH12" s="8">
        <v>0</v>
      </c>
      <c r="AI12" s="8"/>
      <c r="AJ12" s="8" t="str">
        <f t="shared" ca="1" si="16"/>
        <v>insert into ZDIC values('JG', '', 'EN', 'S', 'FHRCST', 'Record Status', '', '1', '20141217', '142915', 'SQL', '0', '0', '')</v>
      </c>
      <c r="AK12" s="2" t="s">
        <v>48</v>
      </c>
      <c r="AL12" s="8"/>
      <c r="AM12" s="8"/>
      <c r="AN12" s="13"/>
      <c r="AO12" s="13"/>
      <c r="AP12" s="8"/>
      <c r="AQ12" s="8"/>
      <c r="AR12" s="8"/>
      <c r="AS12" s="12"/>
      <c r="AT12" s="10"/>
      <c r="AU12" s="10"/>
      <c r="AV12" s="8"/>
      <c r="AW12" s="8"/>
      <c r="AX12" s="12"/>
      <c r="AY12" s="8"/>
    </row>
    <row r="13" spans="1:53" x14ac:dyDescent="0.25">
      <c r="A13" s="7"/>
      <c r="B13" s="8" t="str">
        <f>VLOOKUP($D$2,[1]Tables!$B$1:$D$65510,2,FALSE)</f>
        <v>FH</v>
      </c>
      <c r="C13" s="8" t="s">
        <v>65</v>
      </c>
      <c r="D13" s="8" t="str">
        <f t="shared" si="12"/>
        <v>FHCRDT</v>
      </c>
      <c r="E13" s="8" t="str">
        <f>VLOOKUP($C13,'[1]Data Dictionary'!$B$1:$I$65603,2,FALSE)</f>
        <v>NUMERIC</v>
      </c>
      <c r="F13" s="8" t="str">
        <f>VLOOKUP($C13,'[1]Data Dictionary'!$B$1:$I$65603,5,FALSE)</f>
        <v>Create Date</v>
      </c>
      <c r="G13" s="8" t="str">
        <f>VLOOKUP($C13,'[1]Data Dictionary'!$B$1:$I$65603,6,FALSE)</f>
        <v>Create Date</v>
      </c>
      <c r="H13" s="8" t="str">
        <f>VLOOKUP($C13,'[1]Data Dictionary'!$B$1:$I$65603,7,FALSE)</f>
        <v>Create Date</v>
      </c>
      <c r="I13" s="8" t="str">
        <f>VLOOKUP($C13,'[1]Data Dictionary'!$B$1:$I$65603,8,FALSE)</f>
        <v>Create Date</v>
      </c>
      <c r="J13" s="9" t="str">
        <f>VLOOKUP($C13,'[1]Data Dictionary'!$B$1:$I$65603,3,FALSE)</f>
        <v>8, 0</v>
      </c>
      <c r="K13" s="10"/>
      <c r="L13" s="10"/>
      <c r="M13" s="11" t="str">
        <f t="shared" si="14"/>
        <v>[DataMember] public  decimal FHCRDT { get; set; }</v>
      </c>
      <c r="N13" s="10" t="str">
        <f t="shared" si="0"/>
        <v xml:space="preserve"> DEFAULT(0) </v>
      </c>
      <c r="O13" s="8" t="str">
        <f t="shared" si="1"/>
        <v>FHCRDT NUMERIC(8, 0)  DEFAULT(0) ,</v>
      </c>
      <c r="P13" s="8" t="str">
        <f t="shared" si="2"/>
        <v>FHCRDT NUMBER(8, 0)  DEFAULT(0) ,</v>
      </c>
      <c r="Q13" s="9" t="str">
        <f t="shared" si="3"/>
        <v>8</v>
      </c>
      <c r="R13" s="9" t="str">
        <f t="shared" si="4"/>
        <v xml:space="preserve"> 0</v>
      </c>
      <c r="S13" s="8" t="str">
        <f t="shared" si="5"/>
        <v xml:space="preserve">     A            FHCRDT         8  0       COLHDG('Create Date')</v>
      </c>
      <c r="T13" s="8" t="s">
        <v>48</v>
      </c>
      <c r="U13" s="8" t="str">
        <f t="shared" si="6"/>
        <v>EXEC sys.sp_addextendedproperty @name=N'MS_Description', @value=N'Create Date' , @level0type=N'SCHEMA',@level0name=N'dbo', @level1type=N'TABLE',@level1name=N'FGL2', @level2type=N'COLUMN',@level2name=N'FHCRDT'</v>
      </c>
      <c r="V13" s="8" t="s">
        <v>53</v>
      </c>
      <c r="W13" s="8"/>
      <c r="X13" s="8" t="s">
        <v>54</v>
      </c>
      <c r="Y13" s="8" t="s">
        <v>55</v>
      </c>
      <c r="Z13" s="8" t="str">
        <f t="shared" si="7"/>
        <v>FHCRDT</v>
      </c>
      <c r="AA13" s="8" t="str">
        <f t="shared" si="8"/>
        <v>Create Date</v>
      </c>
      <c r="AB13" s="8"/>
      <c r="AC13" s="8">
        <v>1</v>
      </c>
      <c r="AD13" s="12">
        <f t="shared" ca="1" si="9"/>
        <v>20141217</v>
      </c>
      <c r="AE13" s="10">
        <f t="shared" ca="1" si="10"/>
        <v>142915</v>
      </c>
      <c r="AF13" s="10" t="s">
        <v>56</v>
      </c>
      <c r="AG13" s="8">
        <v>0</v>
      </c>
      <c r="AH13" s="8">
        <v>0</v>
      </c>
      <c r="AI13" s="8"/>
      <c r="AJ13" s="8" t="str">
        <f t="shared" ca="1" si="16"/>
        <v>insert into ZDIC values('JG', '', 'EN', 'S', 'FHCRDT', 'Create Date', '', '1', '20141217', '142915', 'SQL', '0', '0', '')</v>
      </c>
      <c r="AK13" s="2" t="s">
        <v>48</v>
      </c>
      <c r="AL13" s="8"/>
      <c r="AM13" s="8"/>
      <c r="AN13" s="13"/>
      <c r="AO13" s="13"/>
      <c r="AP13" s="8"/>
      <c r="AQ13" s="8"/>
      <c r="AR13" s="8"/>
      <c r="AS13" s="12"/>
      <c r="AT13" s="10"/>
      <c r="AU13" s="10"/>
      <c r="AV13" s="8"/>
      <c r="AW13" s="8"/>
      <c r="AX13" s="12"/>
      <c r="AY13" s="8"/>
    </row>
    <row r="14" spans="1:53" x14ac:dyDescent="0.25">
      <c r="A14" s="7"/>
      <c r="B14" s="8" t="str">
        <f>VLOOKUP($D$2,[1]Tables!$B$1:$D$65510,2,FALSE)</f>
        <v>FH</v>
      </c>
      <c r="C14" s="8" t="s">
        <v>66</v>
      </c>
      <c r="D14" s="8" t="str">
        <f t="shared" si="12"/>
        <v>FHCRTM</v>
      </c>
      <c r="E14" s="8" t="str">
        <f>VLOOKUP($C14,'[1]Data Dictionary'!$B$1:$I$65603,2,FALSE)</f>
        <v>NUMERIC</v>
      </c>
      <c r="F14" s="8" t="str">
        <f>VLOOKUP($C14,'[1]Data Dictionary'!$B$1:$I$65603,5,FALSE)</f>
        <v>Create Time</v>
      </c>
      <c r="G14" s="8" t="str">
        <f>VLOOKUP($C14,'[1]Data Dictionary'!$B$1:$I$65603,6,FALSE)</f>
        <v>Create Time</v>
      </c>
      <c r="H14" s="8" t="str">
        <f>VLOOKUP($C14,'[1]Data Dictionary'!$B$1:$I$65603,7,FALSE)</f>
        <v>Create Time</v>
      </c>
      <c r="I14" s="8" t="str">
        <f>VLOOKUP($C14,'[1]Data Dictionary'!$B$1:$I$65603,8,FALSE)</f>
        <v>Create Time</v>
      </c>
      <c r="J14" s="9" t="str">
        <f>VLOOKUP($C14,'[1]Data Dictionary'!$B$1:$I$65603,3,FALSE)</f>
        <v>6, 0</v>
      </c>
      <c r="K14" s="10"/>
      <c r="L14" s="10"/>
      <c r="M14" s="11" t="str">
        <f t="shared" si="14"/>
        <v>[DataMember] public  decimal FHCRTM { get; set; }</v>
      </c>
      <c r="N14" s="10" t="str">
        <f t="shared" si="0"/>
        <v xml:space="preserve"> DEFAULT(0) </v>
      </c>
      <c r="O14" s="8" t="str">
        <f t="shared" si="1"/>
        <v>FHCRTM NUMERIC(6, 0)  DEFAULT(0) ,</v>
      </c>
      <c r="P14" s="8" t="str">
        <f t="shared" si="2"/>
        <v>FHCRTM NUMBER(6, 0)  DEFAULT(0) ,</v>
      </c>
      <c r="Q14" s="9" t="str">
        <f t="shared" si="3"/>
        <v>6</v>
      </c>
      <c r="R14" s="9" t="str">
        <f t="shared" si="4"/>
        <v xml:space="preserve"> 0</v>
      </c>
      <c r="S14" s="8" t="str">
        <f t="shared" si="5"/>
        <v xml:space="preserve">     A            FHCRTM         6  0       COLHDG('Create Time')</v>
      </c>
      <c r="T14" s="8" t="s">
        <v>48</v>
      </c>
      <c r="U14" s="8" t="str">
        <f t="shared" si="6"/>
        <v>EXEC sys.sp_addextendedproperty @name=N'MS_Description', @value=N'Create Time' , @level0type=N'SCHEMA',@level0name=N'dbo', @level1type=N'TABLE',@level1name=N'FGL2', @level2type=N'COLUMN',@level2name=N'FHCRTM'</v>
      </c>
      <c r="V14" s="8" t="s">
        <v>53</v>
      </c>
      <c r="W14" s="8"/>
      <c r="X14" s="8" t="s">
        <v>54</v>
      </c>
      <c r="Y14" s="8" t="s">
        <v>55</v>
      </c>
      <c r="Z14" s="8" t="str">
        <f t="shared" si="7"/>
        <v>FHCRTM</v>
      </c>
      <c r="AA14" s="8" t="str">
        <f t="shared" si="8"/>
        <v>Create Time</v>
      </c>
      <c r="AB14" s="8"/>
      <c r="AC14" s="8">
        <v>1</v>
      </c>
      <c r="AD14" s="12">
        <f t="shared" ca="1" si="9"/>
        <v>20141217</v>
      </c>
      <c r="AE14" s="10">
        <f t="shared" ca="1" si="10"/>
        <v>142915</v>
      </c>
      <c r="AF14" s="10" t="s">
        <v>56</v>
      </c>
      <c r="AG14" s="8">
        <v>0</v>
      </c>
      <c r="AH14" s="8">
        <v>0</v>
      </c>
      <c r="AI14" s="8"/>
      <c r="AJ14" s="8" t="str">
        <f t="shared" ca="1" si="16"/>
        <v>insert into ZDIC values('JG', '', 'EN', 'S', 'FHCRTM', 'Create Time', '', '1', '20141217', '142915', 'SQL', '0', '0', '')</v>
      </c>
      <c r="AK14" s="2" t="s">
        <v>48</v>
      </c>
      <c r="AL14" s="8"/>
      <c r="AM14" s="8"/>
      <c r="AN14" s="13"/>
      <c r="AO14" s="13"/>
      <c r="AP14" s="8"/>
      <c r="AQ14" s="8"/>
      <c r="AR14" s="8"/>
      <c r="AS14" s="12"/>
      <c r="AT14" s="10"/>
      <c r="AU14" s="10"/>
      <c r="AV14" s="8"/>
      <c r="AW14" s="8"/>
      <c r="AX14" s="12"/>
      <c r="AY14" s="8"/>
    </row>
    <row r="15" spans="1:53" x14ac:dyDescent="0.25">
      <c r="A15" s="7"/>
      <c r="B15" s="8" t="str">
        <f>VLOOKUP($D$2,[1]Tables!$B$1:$D$65510,2,FALSE)</f>
        <v>FH</v>
      </c>
      <c r="C15" s="8" t="s">
        <v>67</v>
      </c>
      <c r="D15" s="8" t="str">
        <f t="shared" si="12"/>
        <v>FHCRUS</v>
      </c>
      <c r="E15" s="8" t="str">
        <f>VLOOKUP($C15,'[1]Data Dictionary'!$B$1:$I$65603,2,FALSE)</f>
        <v>VARCHAR</v>
      </c>
      <c r="F15" s="8" t="str">
        <f>VLOOKUP($C15,'[1]Data Dictionary'!$B$1:$I$65603,5,FALSE)</f>
        <v>Create User</v>
      </c>
      <c r="G15" s="8" t="str">
        <f>VLOOKUP($C15,'[1]Data Dictionary'!$B$1:$I$65603,6,FALSE)</f>
        <v>Create User</v>
      </c>
      <c r="H15" s="8" t="str">
        <f>VLOOKUP($C15,'[1]Data Dictionary'!$B$1:$I$65603,7,FALSE)</f>
        <v>Create User</v>
      </c>
      <c r="I15" s="8" t="str">
        <f>VLOOKUP($C15,'[1]Data Dictionary'!$B$1:$I$65603,8,FALSE)</f>
        <v>Create User</v>
      </c>
      <c r="J15" s="9" t="str">
        <f>VLOOKUP($C15,'[1]Data Dictionary'!$B$1:$I$65603,3,FALSE)</f>
        <v>20</v>
      </c>
      <c r="K15" s="10"/>
      <c r="L15" s="10"/>
      <c r="M15" s="11" t="str">
        <f t="shared" si="14"/>
        <v>[DataMember] public  string FHCRUS { get; set; }</v>
      </c>
      <c r="N15" s="10" t="str">
        <f t="shared" si="0"/>
        <v xml:space="preserve"> DEFAULT('') </v>
      </c>
      <c r="O15" s="8" t="str">
        <f t="shared" si="1"/>
        <v>FHCRUS VARCHAR(20)  DEFAULT('') ,</v>
      </c>
      <c r="P15" s="8" t="str">
        <f t="shared" si="2"/>
        <v>FHCRUS VARCHAR2(20) DEFAULT(' '),</v>
      </c>
      <c r="Q15" s="9" t="str">
        <f t="shared" si="3"/>
        <v>20</v>
      </c>
      <c r="R15" s="9" t="str">
        <f t="shared" si="4"/>
        <v/>
      </c>
      <c r="S15" s="8" t="str">
        <f t="shared" si="5"/>
        <v xml:space="preserve">     A            FHCRUS        20          COLHDG('Create User')</v>
      </c>
      <c r="T15" s="8" t="s">
        <v>48</v>
      </c>
      <c r="U15" s="8" t="str">
        <f t="shared" si="6"/>
        <v>EXEC sys.sp_addextendedproperty @name=N'MS_Description', @value=N'Create User' , @level0type=N'SCHEMA',@level0name=N'dbo', @level1type=N'TABLE',@level1name=N'FGL2', @level2type=N'COLUMN',@level2name=N'FHCRUS'</v>
      </c>
      <c r="V15" s="8" t="s">
        <v>53</v>
      </c>
      <c r="W15" s="8"/>
      <c r="X15" s="8" t="s">
        <v>54</v>
      </c>
      <c r="Y15" s="8" t="s">
        <v>55</v>
      </c>
      <c r="Z15" s="8" t="str">
        <f t="shared" si="7"/>
        <v>FHCRUS</v>
      </c>
      <c r="AA15" s="8" t="str">
        <f t="shared" si="8"/>
        <v>Create User</v>
      </c>
      <c r="AB15" s="8"/>
      <c r="AC15" s="8">
        <v>1</v>
      </c>
      <c r="AD15" s="12">
        <f t="shared" ca="1" si="9"/>
        <v>20141217</v>
      </c>
      <c r="AE15" s="10">
        <f t="shared" ca="1" si="10"/>
        <v>142915</v>
      </c>
      <c r="AF15" s="10" t="s">
        <v>56</v>
      </c>
      <c r="AG15" s="8">
        <v>0</v>
      </c>
      <c r="AH15" s="8">
        <v>0</v>
      </c>
      <c r="AI15" s="8"/>
      <c r="AJ15" s="8" t="str">
        <f t="shared" ca="1" si="16"/>
        <v>insert into ZDIC values('JG', '', 'EN', 'S', 'FHCRUS', 'Create User', '', '1', '20141217', '142915', 'SQL', '0', '0', '')</v>
      </c>
      <c r="AK15" s="2" t="s">
        <v>48</v>
      </c>
      <c r="AL15" s="8"/>
      <c r="AM15" s="8"/>
      <c r="AN15" s="13"/>
      <c r="AO15" s="13"/>
      <c r="AP15" s="8"/>
      <c r="AQ15" s="8"/>
      <c r="AR15" s="8"/>
      <c r="AS15" s="12"/>
      <c r="AT15" s="10"/>
      <c r="AU15" s="10"/>
      <c r="AV15" s="8"/>
      <c r="AW15" s="8"/>
      <c r="AX15" s="12"/>
      <c r="AY15" s="8"/>
    </row>
    <row r="16" spans="1:53" x14ac:dyDescent="0.25">
      <c r="A16" s="7"/>
      <c r="B16" s="8" t="str">
        <f>VLOOKUP($D$2,[1]Tables!$B$1:$D$65510,2,FALSE)</f>
        <v>FH</v>
      </c>
      <c r="C16" s="8" t="s">
        <v>68</v>
      </c>
      <c r="D16" s="8" t="str">
        <f t="shared" si="12"/>
        <v>FHCHDT</v>
      </c>
      <c r="E16" s="8" t="str">
        <f>VLOOKUP($C16,'[1]Data Dictionary'!$B$1:$I$65603,2,FALSE)</f>
        <v>NUMERIC</v>
      </c>
      <c r="F16" s="8" t="str">
        <f>VLOOKUP($C16,'[1]Data Dictionary'!$B$1:$I$65603,5,FALSE)</f>
        <v>Change Date</v>
      </c>
      <c r="G16" s="8" t="str">
        <f>VLOOKUP($C16,'[1]Data Dictionary'!$B$1:$I$65603,6,FALSE)</f>
        <v>Change Date</v>
      </c>
      <c r="H16" s="8" t="str">
        <f>VLOOKUP($C16,'[1]Data Dictionary'!$B$1:$I$65603,7,FALSE)</f>
        <v>Change Date</v>
      </c>
      <c r="I16" s="8" t="str">
        <f>VLOOKUP($C16,'[1]Data Dictionary'!$B$1:$I$65603,8,FALSE)</f>
        <v>Change Date</v>
      </c>
      <c r="J16" s="9" t="str">
        <f>VLOOKUP($C16,'[1]Data Dictionary'!$B$1:$I$65603,3,FALSE)</f>
        <v>8, 0</v>
      </c>
      <c r="K16" s="10"/>
      <c r="L16" s="10"/>
      <c r="M16" s="11" t="str">
        <f t="shared" si="14"/>
        <v>[DataMember] public  decimal FHCHDT { get; set; }</v>
      </c>
      <c r="N16" s="10" t="str">
        <f t="shared" si="0"/>
        <v xml:space="preserve"> DEFAULT(0) </v>
      </c>
      <c r="O16" s="8" t="str">
        <f t="shared" si="1"/>
        <v>FHCHDT NUMERIC(8, 0)  DEFAULT(0) ,</v>
      </c>
      <c r="P16" s="8" t="str">
        <f t="shared" si="2"/>
        <v>FHCHDT NUMBER(8, 0)  DEFAULT(0) ,</v>
      </c>
      <c r="Q16" s="9" t="str">
        <f t="shared" si="3"/>
        <v>8</v>
      </c>
      <c r="R16" s="9" t="str">
        <f t="shared" si="4"/>
        <v xml:space="preserve"> 0</v>
      </c>
      <c r="S16" s="8" t="str">
        <f t="shared" si="5"/>
        <v xml:space="preserve">     A            FHCHDT         8  0       COLHDG('Change Date')</v>
      </c>
      <c r="T16" s="8" t="s">
        <v>48</v>
      </c>
      <c r="U16" s="8" t="str">
        <f t="shared" si="6"/>
        <v>EXEC sys.sp_addextendedproperty @name=N'MS_Description', @value=N'Change Date' , @level0type=N'SCHEMA',@level0name=N'dbo', @level1type=N'TABLE',@level1name=N'FGL2', @level2type=N'COLUMN',@level2name=N'FHCHDT'</v>
      </c>
      <c r="V16" s="8" t="s">
        <v>53</v>
      </c>
      <c r="W16" s="8"/>
      <c r="X16" s="8" t="s">
        <v>54</v>
      </c>
      <c r="Y16" s="8" t="s">
        <v>55</v>
      </c>
      <c r="Z16" s="8" t="str">
        <f t="shared" si="7"/>
        <v>FHCHDT</v>
      </c>
      <c r="AA16" s="8" t="str">
        <f t="shared" si="8"/>
        <v>Change Date</v>
      </c>
      <c r="AB16" s="8"/>
      <c r="AC16" s="8">
        <v>1</v>
      </c>
      <c r="AD16" s="12">
        <f t="shared" ca="1" si="9"/>
        <v>20141217</v>
      </c>
      <c r="AE16" s="10">
        <f t="shared" ca="1" si="10"/>
        <v>142915</v>
      </c>
      <c r="AF16" s="10" t="s">
        <v>56</v>
      </c>
      <c r="AG16" s="8">
        <v>0</v>
      </c>
      <c r="AH16" s="8">
        <v>0</v>
      </c>
      <c r="AI16" s="8"/>
      <c r="AJ16" s="8" t="str">
        <f t="shared" ca="1" si="16"/>
        <v>insert into ZDIC values('JG', '', 'EN', 'S', 'FHCHDT', 'Change Date', '', '1', '20141217', '142915', 'SQL', '0', '0', '')</v>
      </c>
      <c r="AK16" s="2" t="s">
        <v>48</v>
      </c>
      <c r="AL16" s="8"/>
      <c r="AM16" s="8"/>
      <c r="AN16" s="13"/>
      <c r="AO16" s="13"/>
      <c r="AP16" s="8"/>
      <c r="AQ16" s="8"/>
      <c r="AR16" s="8"/>
      <c r="AS16" s="12"/>
      <c r="AT16" s="10"/>
      <c r="AU16" s="10"/>
      <c r="AV16" s="8"/>
      <c r="AW16" s="8"/>
      <c r="AX16" s="12"/>
      <c r="AY16" s="8"/>
    </row>
    <row r="17" spans="1:51" x14ac:dyDescent="0.25">
      <c r="A17" s="7"/>
      <c r="B17" s="8" t="str">
        <f>VLOOKUP($D$2,[1]Tables!$B$1:$D$65510,2,FALSE)</f>
        <v>FH</v>
      </c>
      <c r="C17" s="8" t="s">
        <v>69</v>
      </c>
      <c r="D17" s="8" t="str">
        <f t="shared" si="12"/>
        <v>FHCHTM</v>
      </c>
      <c r="E17" s="8" t="str">
        <f>VLOOKUP($C17,'[1]Data Dictionary'!$B$1:$I$65603,2,FALSE)</f>
        <v>NUMERIC</v>
      </c>
      <c r="F17" s="8" t="str">
        <f>VLOOKUP($C17,'[1]Data Dictionary'!$B$1:$I$65603,5,FALSE)</f>
        <v>Change Time</v>
      </c>
      <c r="G17" s="8" t="str">
        <f>VLOOKUP($C17,'[1]Data Dictionary'!$B$1:$I$65603,6,FALSE)</f>
        <v>Change Time</v>
      </c>
      <c r="H17" s="8" t="str">
        <f>VLOOKUP($C17,'[1]Data Dictionary'!$B$1:$I$65603,7,FALSE)</f>
        <v>Change Time</v>
      </c>
      <c r="I17" s="8" t="str">
        <f>VLOOKUP($C17,'[1]Data Dictionary'!$B$1:$I$65603,8,FALSE)</f>
        <v>Change Time</v>
      </c>
      <c r="J17" s="9" t="str">
        <f>VLOOKUP($C17,'[1]Data Dictionary'!$B$1:$I$65603,3,FALSE)</f>
        <v>6, 0</v>
      </c>
      <c r="K17" s="10"/>
      <c r="L17" s="10"/>
      <c r="M17" s="11" t="str">
        <f t="shared" si="14"/>
        <v>[DataMember] public  decimal FHCHTM { get; set; }</v>
      </c>
      <c r="N17" s="10" t="str">
        <f t="shared" si="0"/>
        <v xml:space="preserve"> DEFAULT(0) </v>
      </c>
      <c r="O17" s="8" t="str">
        <f t="shared" si="1"/>
        <v>FHCHTM NUMERIC(6, 0)  DEFAULT(0) ,</v>
      </c>
      <c r="P17" s="8" t="str">
        <f t="shared" si="2"/>
        <v>FHCHTM NUMBER(6, 0)  DEFAULT(0) ,</v>
      </c>
      <c r="Q17" s="9" t="str">
        <f t="shared" si="3"/>
        <v>6</v>
      </c>
      <c r="R17" s="9" t="str">
        <f t="shared" si="4"/>
        <v xml:space="preserve"> 0</v>
      </c>
      <c r="S17" s="8" t="str">
        <f t="shared" si="5"/>
        <v xml:space="preserve">     A            FHCHTM         6  0       COLHDG('Change Time')</v>
      </c>
      <c r="T17" s="8" t="s">
        <v>48</v>
      </c>
      <c r="U17" s="8" t="str">
        <f t="shared" si="6"/>
        <v>EXEC sys.sp_addextendedproperty @name=N'MS_Description', @value=N'Change Time' , @level0type=N'SCHEMA',@level0name=N'dbo', @level1type=N'TABLE',@level1name=N'FGL2', @level2type=N'COLUMN',@level2name=N'FHCHTM'</v>
      </c>
      <c r="V17" s="8" t="s">
        <v>53</v>
      </c>
      <c r="W17" s="8"/>
      <c r="X17" s="8" t="s">
        <v>54</v>
      </c>
      <c r="Y17" s="8" t="s">
        <v>55</v>
      </c>
      <c r="Z17" s="8" t="str">
        <f t="shared" si="7"/>
        <v>FHCHTM</v>
      </c>
      <c r="AA17" s="8" t="str">
        <f t="shared" si="8"/>
        <v>Change Time</v>
      </c>
      <c r="AB17" s="8"/>
      <c r="AC17" s="8">
        <v>1</v>
      </c>
      <c r="AD17" s="12">
        <f t="shared" ca="1" si="9"/>
        <v>20141217</v>
      </c>
      <c r="AE17" s="10">
        <f t="shared" ca="1" si="10"/>
        <v>142915</v>
      </c>
      <c r="AF17" s="10" t="s">
        <v>56</v>
      </c>
      <c r="AG17" s="8">
        <v>0</v>
      </c>
      <c r="AH17" s="8">
        <v>0</v>
      </c>
      <c r="AI17" s="8"/>
      <c r="AJ17" s="8" t="str">
        <f t="shared" ca="1" si="16"/>
        <v>insert into ZDIC values('JG', '', 'EN', 'S', 'FHCHTM', 'Change Time', '', '1', '20141217', '142915', 'SQL', '0', '0', '')</v>
      </c>
      <c r="AK17" s="2" t="s">
        <v>48</v>
      </c>
      <c r="AL17" s="8"/>
      <c r="AM17" s="8"/>
      <c r="AN17" s="13"/>
      <c r="AO17" s="13"/>
      <c r="AP17" s="8"/>
      <c r="AQ17" s="8"/>
      <c r="AR17" s="8"/>
      <c r="AS17" s="12"/>
      <c r="AT17" s="10"/>
      <c r="AU17" s="10"/>
      <c r="AV17" s="8"/>
      <c r="AW17" s="8"/>
      <c r="AX17" s="12"/>
      <c r="AY17" s="8"/>
    </row>
    <row r="18" spans="1:51" x14ac:dyDescent="0.25">
      <c r="A18" s="7"/>
      <c r="B18" s="8" t="str">
        <f>VLOOKUP($D$2,[1]Tables!$B$1:$D$65510,2,FALSE)</f>
        <v>FH</v>
      </c>
      <c r="C18" s="8" t="s">
        <v>70</v>
      </c>
      <c r="D18" s="8" t="str">
        <f t="shared" si="12"/>
        <v>FHCHUS</v>
      </c>
      <c r="E18" s="8" t="str">
        <f>VLOOKUP($C18,'[1]Data Dictionary'!$B$1:$I$65603,2,FALSE)</f>
        <v>VARCHAR</v>
      </c>
      <c r="F18" s="8" t="str">
        <f>VLOOKUP($C18,'[1]Data Dictionary'!$B$1:$I$65603,5,FALSE)</f>
        <v>Change User</v>
      </c>
      <c r="G18" s="8" t="str">
        <f>VLOOKUP($C18,'[1]Data Dictionary'!$B$1:$I$65603,6,FALSE)</f>
        <v>Change User</v>
      </c>
      <c r="H18" s="8" t="str">
        <f>VLOOKUP($C18,'[1]Data Dictionary'!$B$1:$I$65603,7,FALSE)</f>
        <v>Change User</v>
      </c>
      <c r="I18" s="8" t="str">
        <f>VLOOKUP($C18,'[1]Data Dictionary'!$B$1:$I$65603,8,FALSE)</f>
        <v>Change User</v>
      </c>
      <c r="J18" s="9" t="str">
        <f>VLOOKUP($C18,'[1]Data Dictionary'!$B$1:$I$65603,3,FALSE)</f>
        <v>20</v>
      </c>
      <c r="K18" s="10"/>
      <c r="L18" s="10"/>
      <c r="M18" s="11" t="str">
        <f t="shared" si="14"/>
        <v>[DataMember] public  string FHCHUS { get; set; }</v>
      </c>
      <c r="N18" s="10" t="str">
        <f t="shared" si="0"/>
        <v xml:space="preserve"> DEFAULT('') </v>
      </c>
      <c r="O18" s="8" t="str">
        <f t="shared" si="1"/>
        <v>FHCHUS VARCHAR(20)  DEFAULT('') ,</v>
      </c>
      <c r="P18" s="8" t="str">
        <f t="shared" si="2"/>
        <v>FHCHUS VARCHAR2(20) DEFAULT(' '),</v>
      </c>
      <c r="Q18" s="9" t="str">
        <f t="shared" si="3"/>
        <v>20</v>
      </c>
      <c r="R18" s="9" t="str">
        <f t="shared" si="4"/>
        <v/>
      </c>
      <c r="S18" s="8" t="str">
        <f t="shared" si="5"/>
        <v xml:space="preserve">     A            FHCHUS        20          COLHDG('Change User')</v>
      </c>
      <c r="T18" s="8" t="s">
        <v>48</v>
      </c>
      <c r="U18" s="8" t="str">
        <f t="shared" si="6"/>
        <v>EXEC sys.sp_addextendedproperty @name=N'MS_Description', @value=N'Change User' , @level0type=N'SCHEMA',@level0name=N'dbo', @level1type=N'TABLE',@level1name=N'FGL2', @level2type=N'COLUMN',@level2name=N'FHCHUS'</v>
      </c>
      <c r="V18" s="8" t="s">
        <v>53</v>
      </c>
      <c r="W18" s="8"/>
      <c r="X18" s="8" t="s">
        <v>54</v>
      </c>
      <c r="Y18" s="8" t="s">
        <v>55</v>
      </c>
      <c r="Z18" s="8" t="str">
        <f t="shared" si="7"/>
        <v>FHCHUS</v>
      </c>
      <c r="AA18" s="8" t="str">
        <f t="shared" si="8"/>
        <v>Change User</v>
      </c>
      <c r="AB18" s="8"/>
      <c r="AC18" s="8">
        <v>1</v>
      </c>
      <c r="AD18" s="12">
        <f t="shared" ca="1" si="9"/>
        <v>20141217</v>
      </c>
      <c r="AE18" s="10">
        <f t="shared" ca="1" si="10"/>
        <v>142915</v>
      </c>
      <c r="AF18" s="10" t="s">
        <v>56</v>
      </c>
      <c r="AG18" s="8">
        <v>0</v>
      </c>
      <c r="AH18" s="8">
        <v>0</v>
      </c>
      <c r="AI18" s="8"/>
      <c r="AJ18" s="8" t="str">
        <f t="shared" ca="1" si="16"/>
        <v>insert into ZDIC values('JG', '', 'EN', 'S', 'FHCHUS', 'Change User', '', '1', '20141217', '142915', 'SQL', '0', '0', '')</v>
      </c>
      <c r="AK18" s="2" t="s">
        <v>48</v>
      </c>
      <c r="AL18" s="8"/>
      <c r="AM18" s="8"/>
      <c r="AN18" s="13"/>
      <c r="AO18" s="13"/>
      <c r="AP18" s="8"/>
      <c r="AQ18" s="8"/>
      <c r="AR18" s="8"/>
      <c r="AS18" s="12"/>
      <c r="AT18" s="10"/>
      <c r="AU18" s="10"/>
      <c r="AV18" s="8"/>
      <c r="AW18" s="8"/>
      <c r="AX18" s="12"/>
      <c r="AY18" s="8"/>
    </row>
    <row r="19" spans="1:51" x14ac:dyDescent="0.25">
      <c r="A19" s="7"/>
      <c r="B19" s="7"/>
      <c r="C19" s="7"/>
      <c r="D19" s="2"/>
      <c r="E19" s="8"/>
      <c r="F19" s="8"/>
      <c r="G19" s="8"/>
      <c r="H19" s="8"/>
      <c r="I19" s="8"/>
      <c r="J19" s="9"/>
      <c r="K19" s="10"/>
      <c r="L19" s="10"/>
      <c r="M19" s="11"/>
      <c r="N19" s="10"/>
      <c r="O19" s="8" t="str">
        <f>CONCATENATE(" CONSTRAINT PK_",$D$2, " PRIMARY KEY CLUSTERED (")</f>
        <v xml:space="preserve"> CONSTRAINT PK_FGL2 PRIMARY KEY CLUSTERED (</v>
      </c>
      <c r="P19" s="8" t="str">
        <f>CONCATENATE(" CONSTRAINT PK_",$D$2, " PRIMARY KEY (")</f>
        <v xml:space="preserve"> CONSTRAINT PK_FGL2 PRIMARY KEY (</v>
      </c>
      <c r="Q19" s="8" t="s">
        <v>48</v>
      </c>
      <c r="R19" s="8" t="s">
        <v>48</v>
      </c>
      <c r="S19" s="8" t="s">
        <v>71</v>
      </c>
      <c r="T19" s="8" t="s">
        <v>48</v>
      </c>
      <c r="U19" s="8"/>
      <c r="V19" s="8"/>
      <c r="W19" s="8"/>
      <c r="X19" s="8"/>
      <c r="Y19" s="8"/>
      <c r="Z19" s="8"/>
      <c r="AA19" s="8"/>
      <c r="AB19" s="8"/>
      <c r="AC19" s="8"/>
      <c r="AD19" s="8"/>
      <c r="AE19" s="8"/>
      <c r="AF19" s="8"/>
      <c r="AG19" s="8"/>
      <c r="AH19" s="8"/>
      <c r="AI19" s="8"/>
      <c r="AJ19" s="8"/>
      <c r="AK19" s="8"/>
      <c r="AL19" s="8"/>
      <c r="AM19" s="8"/>
      <c r="AN19" s="13"/>
      <c r="AO19" s="13"/>
      <c r="AP19" s="8"/>
      <c r="AQ19" s="8"/>
      <c r="AR19" s="8"/>
      <c r="AS19" s="12"/>
      <c r="AT19" s="10"/>
      <c r="AU19" s="10"/>
      <c r="AV19" s="8"/>
      <c r="AW19" s="8"/>
      <c r="AX19" s="12"/>
      <c r="AY19" s="8"/>
    </row>
    <row r="20" spans="1:51" x14ac:dyDescent="0.25">
      <c r="A20" s="7"/>
      <c r="B20" s="7"/>
      <c r="C20" s="7"/>
      <c r="D20" s="8"/>
      <c r="E20" s="8"/>
      <c r="F20" s="8"/>
      <c r="G20" s="8"/>
      <c r="H20" s="8"/>
      <c r="I20" s="8"/>
      <c r="J20" s="9"/>
      <c r="K20" s="10"/>
      <c r="L20" s="10"/>
      <c r="M20" s="11" t="s">
        <v>48</v>
      </c>
      <c r="N20" s="10"/>
      <c r="O20" s="8" t="str">
        <f>$D$3</f>
        <v>FHCONO</v>
      </c>
      <c r="P20" s="8" t="str">
        <f>$D$3</f>
        <v>FHCONO</v>
      </c>
      <c r="Q20" s="8"/>
      <c r="R20" s="8"/>
      <c r="S20" s="8" t="str">
        <f>CONCATENATE("     A          K ", RIGHT(O20,6))</f>
        <v xml:space="preserve">     A          K FHCONO</v>
      </c>
      <c r="T20" s="8" t="s">
        <v>48</v>
      </c>
      <c r="U20" s="8"/>
      <c r="V20" s="8"/>
      <c r="W20" s="8"/>
      <c r="X20" s="8"/>
      <c r="Y20" s="8"/>
      <c r="Z20" s="8"/>
      <c r="AA20" s="8"/>
      <c r="AB20" s="8"/>
      <c r="AC20" s="8"/>
      <c r="AD20" s="8"/>
      <c r="AE20" s="8"/>
      <c r="AF20" s="8"/>
      <c r="AG20" s="8"/>
      <c r="AH20" s="8"/>
      <c r="AI20" s="8"/>
      <c r="AJ20" s="8"/>
      <c r="AK20" s="8"/>
      <c r="AL20" s="8"/>
      <c r="AM20" s="8"/>
      <c r="AN20" s="13"/>
      <c r="AO20" s="13"/>
      <c r="AP20" s="8"/>
      <c r="AQ20" s="8"/>
      <c r="AR20" s="8"/>
      <c r="AS20" s="12"/>
      <c r="AT20" s="10"/>
      <c r="AU20" s="10"/>
      <c r="AV20" s="8"/>
      <c r="AW20" s="8"/>
      <c r="AX20" s="12"/>
      <c r="AY20" s="8"/>
    </row>
    <row r="21" spans="1:51" x14ac:dyDescent="0.25">
      <c r="A21" s="7"/>
      <c r="B21" s="7"/>
      <c r="C21" s="7"/>
      <c r="D21" s="8"/>
      <c r="E21" s="8"/>
      <c r="F21" s="8"/>
      <c r="G21" s="8"/>
      <c r="H21" s="8"/>
      <c r="I21" s="8"/>
      <c r="J21" s="9"/>
      <c r="K21" s="10"/>
      <c r="L21" s="10"/>
      <c r="M21" s="11" t="s">
        <v>48</v>
      </c>
      <c r="N21" s="10"/>
      <c r="O21" s="8" t="str">
        <f xml:space="preserve"> ", " &amp; $D$4</f>
        <v>, FHBRNO</v>
      </c>
      <c r="P21" s="8" t="str">
        <f xml:space="preserve"> ", " &amp; $D$4</f>
        <v>, FHBRNO</v>
      </c>
      <c r="Q21" s="8"/>
      <c r="R21" s="8"/>
      <c r="S21" s="8" t="str">
        <f>CONCATENATE("     A          K ", RIGHT(O21,6))</f>
        <v xml:space="preserve">     A          K FHBRNO</v>
      </c>
      <c r="T21" s="8" t="s">
        <v>48</v>
      </c>
      <c r="U21" s="8"/>
      <c r="V21" s="8"/>
      <c r="W21" s="8"/>
      <c r="X21" s="8"/>
      <c r="Y21" s="8"/>
      <c r="Z21" s="8"/>
      <c r="AA21" s="8"/>
      <c r="AB21" s="8"/>
      <c r="AC21" s="8"/>
      <c r="AD21" s="8"/>
      <c r="AE21" s="8"/>
      <c r="AF21" s="8"/>
      <c r="AG21" s="8"/>
      <c r="AH21" s="8"/>
      <c r="AI21" s="8"/>
      <c r="AJ21" s="8"/>
      <c r="AK21" s="8"/>
      <c r="AL21" s="8"/>
      <c r="AM21" s="8"/>
      <c r="AN21" s="13"/>
      <c r="AO21" s="13"/>
      <c r="AP21" s="8"/>
      <c r="AQ21" s="8"/>
      <c r="AR21" s="8"/>
      <c r="AS21" s="12"/>
      <c r="AT21" s="10"/>
      <c r="AU21" s="10"/>
      <c r="AV21" s="8"/>
      <c r="AW21" s="8"/>
      <c r="AX21" s="12"/>
      <c r="AY21" s="8"/>
    </row>
    <row r="22" spans="1:51" x14ac:dyDescent="0.25">
      <c r="A22" s="7"/>
      <c r="B22" s="7"/>
      <c r="C22" s="7"/>
      <c r="D22" s="8"/>
      <c r="E22" s="8"/>
      <c r="F22" s="8"/>
      <c r="G22" s="8"/>
      <c r="H22" s="8"/>
      <c r="I22" s="8"/>
      <c r="J22" s="9"/>
      <c r="K22" s="10"/>
      <c r="L22" s="10"/>
      <c r="M22" s="11"/>
      <c r="N22" s="10"/>
      <c r="O22" s="8" t="str">
        <f xml:space="preserve"> ", " &amp; $D$5</f>
        <v>, FHGLDN</v>
      </c>
      <c r="P22" s="8" t="str">
        <f xml:space="preserve"> ", " &amp; $D$5</f>
        <v>, FHGLDN</v>
      </c>
      <c r="Q22" s="8"/>
      <c r="R22" s="8"/>
      <c r="S22" s="8" t="str">
        <f>CONCATENATE("     A          K ", RIGHT(O22,6))</f>
        <v xml:space="preserve">     A          K FHGLDN</v>
      </c>
      <c r="T22" s="8" t="s">
        <v>48</v>
      </c>
      <c r="U22" s="8"/>
      <c r="V22" s="8"/>
      <c r="W22" s="8"/>
      <c r="X22" s="8"/>
      <c r="Y22" s="8"/>
      <c r="Z22" s="8"/>
      <c r="AA22" s="8"/>
      <c r="AB22" s="8"/>
      <c r="AC22" s="8"/>
      <c r="AD22" s="8"/>
      <c r="AE22" s="8"/>
      <c r="AF22" s="8"/>
      <c r="AG22" s="8"/>
      <c r="AH22" s="8"/>
      <c r="AI22" s="8"/>
      <c r="AJ22" s="8"/>
      <c r="AK22" s="8"/>
      <c r="AL22" s="8"/>
      <c r="AM22" s="8"/>
      <c r="AN22" s="13"/>
      <c r="AO22" s="13"/>
      <c r="AP22" s="8"/>
      <c r="AQ22" s="8"/>
      <c r="AR22" s="8"/>
      <c r="AS22" s="12"/>
      <c r="AT22" s="10"/>
      <c r="AU22" s="10"/>
      <c r="AV22" s="8"/>
      <c r="AW22" s="8"/>
      <c r="AX22" s="12"/>
      <c r="AY22" s="8"/>
    </row>
    <row r="23" spans="1:51" x14ac:dyDescent="0.25">
      <c r="A23" s="7"/>
      <c r="B23" s="7"/>
      <c r="C23" s="7"/>
      <c r="D23" s="8"/>
      <c r="E23" s="8"/>
      <c r="F23" s="8"/>
      <c r="G23" s="8"/>
      <c r="H23" s="8"/>
      <c r="I23" s="8"/>
      <c r="J23" s="9"/>
      <c r="K23" s="10"/>
      <c r="L23" s="10"/>
      <c r="M23" s="11" t="s">
        <v>48</v>
      </c>
      <c r="N23" s="10"/>
      <c r="O23" s="8" t="str">
        <f xml:space="preserve"> ", " &amp; $D6</f>
        <v>, FHGLLN</v>
      </c>
      <c r="P23" s="8" t="str">
        <f xml:space="preserve"> ", " &amp; $D6</f>
        <v>, FHGLLN</v>
      </c>
      <c r="Q23" s="8"/>
      <c r="R23" s="8"/>
      <c r="S23" s="8"/>
      <c r="T23" s="8" t="s">
        <v>48</v>
      </c>
      <c r="U23" s="8"/>
      <c r="V23" s="8"/>
      <c r="W23" s="8"/>
      <c r="X23" s="8"/>
      <c r="Y23" s="8"/>
      <c r="Z23" s="8"/>
      <c r="AA23" s="8"/>
      <c r="AB23" s="8"/>
      <c r="AC23" s="8"/>
      <c r="AD23" s="8"/>
      <c r="AE23" s="8"/>
      <c r="AF23" s="8"/>
      <c r="AG23" s="8"/>
      <c r="AH23" s="8"/>
      <c r="AI23" s="8"/>
      <c r="AJ23" s="8"/>
      <c r="AK23" s="8"/>
      <c r="AL23" s="8"/>
      <c r="AM23" s="8"/>
      <c r="AN23" s="13"/>
      <c r="AO23" s="13"/>
      <c r="AP23" s="8"/>
      <c r="AQ23" s="8"/>
      <c r="AR23" s="8"/>
      <c r="AS23" s="12"/>
      <c r="AT23" s="10"/>
      <c r="AU23" s="10"/>
      <c r="AV23" s="8"/>
      <c r="AW23" s="8"/>
      <c r="AX23" s="12"/>
      <c r="AY23" s="8"/>
    </row>
    <row r="24" spans="1:51" x14ac:dyDescent="0.25">
      <c r="A24" s="8"/>
      <c r="B24" s="8"/>
      <c r="C24" s="8"/>
      <c r="D24" s="8"/>
      <c r="E24" s="8"/>
      <c r="F24" s="8"/>
      <c r="G24" s="8"/>
      <c r="H24" s="8"/>
      <c r="I24" s="8"/>
      <c r="J24" s="9"/>
      <c r="K24" s="8"/>
      <c r="L24" s="8"/>
      <c r="M24" s="11" t="s">
        <v>48</v>
      </c>
      <c r="N24" s="8"/>
      <c r="O24" s="8" t="s">
        <v>72</v>
      </c>
      <c r="P24" s="8" t="s">
        <v>72</v>
      </c>
      <c r="Q24" s="8"/>
      <c r="R24" s="8"/>
      <c r="S24" s="8"/>
      <c r="T24" s="8" t="s">
        <v>48</v>
      </c>
      <c r="U24" s="8"/>
      <c r="V24" s="8"/>
      <c r="W24" s="8"/>
      <c r="X24" s="8"/>
      <c r="Y24" s="8"/>
      <c r="Z24" s="8"/>
      <c r="AA24" s="8"/>
      <c r="AB24" s="8"/>
      <c r="AC24" s="8"/>
      <c r="AD24" s="8"/>
      <c r="AE24" s="8"/>
      <c r="AF24" s="8"/>
      <c r="AG24" s="8"/>
      <c r="AH24" s="8"/>
      <c r="AI24" s="8"/>
      <c r="AJ24" s="8"/>
      <c r="AK24" s="8"/>
      <c r="AL24" s="8"/>
      <c r="AM24" s="8"/>
      <c r="AN24" s="13"/>
      <c r="AO24" s="13"/>
      <c r="AP24" s="8"/>
      <c r="AQ24" s="8"/>
      <c r="AR24" s="8"/>
      <c r="AS24" s="12"/>
      <c r="AT24" s="10"/>
      <c r="AU24" s="10"/>
      <c r="AV24" s="8"/>
      <c r="AW24" s="8"/>
      <c r="AX24" s="12"/>
      <c r="AY24" s="8"/>
    </row>
    <row r="25" spans="1:51" x14ac:dyDescent="0.25">
      <c r="A25" s="8"/>
      <c r="B25" s="8"/>
      <c r="C25" s="8"/>
      <c r="D25" s="8"/>
      <c r="E25" s="8"/>
      <c r="F25" s="8"/>
      <c r="G25" s="8"/>
      <c r="H25" s="8"/>
      <c r="I25" s="8"/>
      <c r="J25" s="9"/>
      <c r="K25" s="8"/>
      <c r="L25" s="8"/>
      <c r="M25" s="11"/>
      <c r="N25" s="8"/>
      <c r="O25" s="8"/>
      <c r="P25" s="8"/>
      <c r="Q25" s="8"/>
      <c r="R25" s="8"/>
      <c r="S25" s="8"/>
      <c r="T25" s="8" t="s">
        <v>48</v>
      </c>
      <c r="U25" s="8"/>
      <c r="V25" s="8"/>
      <c r="W25" s="8"/>
      <c r="X25" s="8"/>
      <c r="Y25" s="8"/>
      <c r="Z25" s="8"/>
      <c r="AA25" s="8"/>
      <c r="AB25" s="8"/>
      <c r="AC25" s="8"/>
      <c r="AD25" s="8"/>
      <c r="AE25" s="8"/>
      <c r="AF25" s="8"/>
      <c r="AG25" s="8"/>
      <c r="AH25" s="8"/>
      <c r="AI25" s="8"/>
      <c r="AJ25" s="8"/>
      <c r="AK25" s="8"/>
      <c r="AL25" s="8"/>
      <c r="AM25" s="8"/>
      <c r="AN25" s="13"/>
      <c r="AO25" s="13"/>
      <c r="AP25" s="8"/>
      <c r="AQ25" s="8"/>
      <c r="AR25" s="8"/>
      <c r="AS25" s="12"/>
      <c r="AT25" s="10"/>
      <c r="AU25" s="10"/>
      <c r="AV25" s="8"/>
      <c r="AW25" s="8"/>
      <c r="AX25" s="12"/>
      <c r="AY25" s="8"/>
    </row>
    <row r="26" spans="1:51" x14ac:dyDescent="0.25">
      <c r="A26" s="8"/>
      <c r="B26" s="8"/>
      <c r="C26" s="8"/>
      <c r="D26" s="8"/>
      <c r="E26" s="8"/>
      <c r="F26" s="8"/>
      <c r="G26" s="8"/>
      <c r="H26" s="8"/>
      <c r="I26" s="8"/>
      <c r="J26" s="9"/>
      <c r="K26" s="8"/>
      <c r="L26" s="8"/>
      <c r="M26" s="11"/>
      <c r="N26" s="8"/>
      <c r="O26" s="8"/>
      <c r="P26" s="8"/>
      <c r="Q26" s="8"/>
      <c r="R26" s="8"/>
      <c r="S26" s="8"/>
      <c r="T26" s="8" t="s">
        <v>48</v>
      </c>
      <c r="U26" s="8"/>
      <c r="V26" s="8"/>
      <c r="W26" s="8"/>
      <c r="X26" s="8"/>
      <c r="Y26" s="8"/>
      <c r="Z26" s="8"/>
      <c r="AA26" s="8"/>
      <c r="AB26" s="8"/>
      <c r="AC26" s="8"/>
      <c r="AD26" s="8"/>
      <c r="AE26" s="8"/>
      <c r="AF26" s="8"/>
      <c r="AG26" s="8"/>
      <c r="AH26" s="8"/>
      <c r="AI26" s="8"/>
      <c r="AJ26" s="8"/>
      <c r="AK26" s="8"/>
      <c r="AL26" s="8"/>
      <c r="AM26" s="8"/>
      <c r="AN26" s="13"/>
      <c r="AO26" s="13"/>
      <c r="AP26" s="8"/>
      <c r="AQ26" s="8"/>
      <c r="AR26" s="8"/>
      <c r="AS26" s="12"/>
      <c r="AT26" s="10"/>
      <c r="AU26" s="10"/>
      <c r="AV26" s="8"/>
      <c r="AW26" s="8"/>
      <c r="AX26" s="12"/>
      <c r="AY26" s="8"/>
    </row>
    <row r="27" spans="1:51" x14ac:dyDescent="0.25">
      <c r="A27" s="8"/>
      <c r="B27" s="8"/>
      <c r="C27" s="8"/>
      <c r="D27" s="8"/>
      <c r="E27" s="8"/>
      <c r="F27" s="8"/>
      <c r="G27" s="8"/>
      <c r="H27" s="8"/>
      <c r="I27" s="8"/>
      <c r="J27" s="9"/>
      <c r="K27" s="8"/>
      <c r="L27" s="8"/>
      <c r="M27" s="11"/>
      <c r="N27" s="8"/>
      <c r="O27" s="8"/>
      <c r="P27" s="8"/>
      <c r="Q27" s="8"/>
      <c r="R27" s="8"/>
      <c r="S27" s="8"/>
      <c r="T27" s="8" t="s">
        <v>48</v>
      </c>
      <c r="U27" s="8"/>
      <c r="V27" s="8"/>
      <c r="W27" s="8"/>
      <c r="X27" s="8"/>
      <c r="Y27" s="8"/>
      <c r="Z27" s="8"/>
      <c r="AA27" s="8"/>
      <c r="AB27" s="8"/>
      <c r="AC27" s="8"/>
      <c r="AD27" s="8"/>
      <c r="AE27" s="8"/>
      <c r="AF27" s="8"/>
      <c r="AG27" s="8"/>
      <c r="AH27" s="8"/>
      <c r="AI27" s="8"/>
      <c r="AJ27" s="8"/>
      <c r="AK27" s="8"/>
      <c r="AL27" s="8"/>
      <c r="AM27" s="8"/>
      <c r="AN27" s="13"/>
      <c r="AO27" s="13"/>
      <c r="AP27" s="8"/>
      <c r="AQ27" s="8"/>
      <c r="AR27" s="8"/>
      <c r="AS27" s="12"/>
      <c r="AT27" s="10"/>
      <c r="AU27" s="10"/>
      <c r="AV27" s="8"/>
      <c r="AW27" s="8"/>
      <c r="AX27" s="12"/>
      <c r="AY27" s="8"/>
    </row>
    <row r="28" spans="1:51" x14ac:dyDescent="0.25">
      <c r="A28" s="8"/>
      <c r="B28" s="8"/>
      <c r="C28" s="8"/>
      <c r="D28" s="8"/>
      <c r="E28" s="8"/>
      <c r="F28" s="8"/>
      <c r="G28" s="8"/>
      <c r="H28" s="8"/>
      <c r="I28" s="8"/>
      <c r="J28" s="9"/>
      <c r="K28" s="8"/>
      <c r="L28" s="8"/>
      <c r="M28" s="11"/>
      <c r="N28" s="8"/>
      <c r="O28" s="8"/>
      <c r="P28" s="8"/>
      <c r="Q28" s="8"/>
      <c r="R28" s="8"/>
      <c r="S28" s="8"/>
      <c r="T28" s="8" t="s">
        <v>48</v>
      </c>
      <c r="U28" s="8"/>
      <c r="V28" s="8"/>
      <c r="W28" s="8"/>
      <c r="X28" s="8"/>
      <c r="Y28" s="8"/>
      <c r="Z28" s="8"/>
      <c r="AA28" s="8"/>
      <c r="AB28" s="8"/>
      <c r="AC28" s="8"/>
      <c r="AD28" s="8"/>
      <c r="AE28" s="8"/>
      <c r="AF28" s="8"/>
      <c r="AG28" s="8"/>
      <c r="AH28" s="8"/>
      <c r="AI28" s="8"/>
      <c r="AJ28" s="8"/>
      <c r="AK28" s="8"/>
      <c r="AL28" s="8"/>
      <c r="AM28" s="8"/>
      <c r="AN28" s="13"/>
      <c r="AO28" s="13"/>
      <c r="AP28" s="8"/>
      <c r="AQ28" s="8"/>
      <c r="AR28" s="8"/>
      <c r="AS28" s="12"/>
      <c r="AT28" s="10"/>
      <c r="AU28" s="10"/>
      <c r="AV28" s="8"/>
      <c r="AW28" s="8"/>
      <c r="AX28" s="12"/>
      <c r="AY2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8"/>
  <sheetViews>
    <sheetView workbookViewId="0">
      <selection activeCell="J10" sqref="J10"/>
    </sheetView>
  </sheetViews>
  <sheetFormatPr defaultRowHeight="15" x14ac:dyDescent="0.25"/>
  <cols>
    <col min="1" max="1" width="5.7109375" bestFit="1" customWidth="1"/>
    <col min="2" max="2" width="3.28515625" bestFit="1" customWidth="1"/>
    <col min="3" max="3" width="6.42578125" bestFit="1" customWidth="1"/>
    <col min="5" max="5" width="20.140625" bestFit="1" customWidth="1"/>
    <col min="10" max="10" width="4.5703125" bestFit="1" customWidth="1"/>
    <col min="11" max="11" width="3.28515625" bestFit="1" customWidth="1"/>
    <col min="13" max="13" width="22.7109375" customWidth="1"/>
    <col min="17" max="17" width="4.28515625" bestFit="1" customWidth="1"/>
    <col min="18" max="18" width="4.42578125" bestFit="1" customWidth="1"/>
    <col min="22" max="22" width="53.140625" bestFit="1" customWidth="1"/>
  </cols>
  <sheetData>
    <row r="1" spans="1:54" x14ac:dyDescent="0.25">
      <c r="A1" s="1" t="s">
        <v>0</v>
      </c>
      <c r="B1" s="2" t="s">
        <v>1</v>
      </c>
      <c r="C1" s="2" t="s">
        <v>2</v>
      </c>
      <c r="D1" s="2" t="s">
        <v>3</v>
      </c>
      <c r="E1" s="2" t="s">
        <v>5</v>
      </c>
      <c r="F1" s="2" t="s">
        <v>6</v>
      </c>
      <c r="G1" s="2" t="s">
        <v>7</v>
      </c>
      <c r="H1" s="2" t="s">
        <v>8</v>
      </c>
      <c r="I1" s="2" t="s">
        <v>4</v>
      </c>
      <c r="J1" s="3" t="s">
        <v>9</v>
      </c>
      <c r="K1" s="4" t="s">
        <v>10</v>
      </c>
      <c r="L1" s="4" t="s">
        <v>11</v>
      </c>
      <c r="M1" s="11"/>
      <c r="N1" s="4" t="s">
        <v>12</v>
      </c>
      <c r="O1" s="4" t="str">
        <f>CONCATENATE("drop table " &amp; $D$2)</f>
        <v>drop table FBL1</v>
      </c>
      <c r="P1" s="4" t="s">
        <v>14</v>
      </c>
      <c r="Q1" s="3" t="s">
        <v>9</v>
      </c>
      <c r="R1" s="3" t="s">
        <v>15</v>
      </c>
      <c r="S1" s="4" t="s">
        <v>16</v>
      </c>
      <c r="T1" s="2" t="s">
        <v>17</v>
      </c>
      <c r="U1" s="2" t="s">
        <v>18</v>
      </c>
      <c r="V1" s="5" t="s">
        <v>13</v>
      </c>
      <c r="W1" s="2" t="s">
        <v>19</v>
      </c>
      <c r="X1" s="2" t="s">
        <v>20</v>
      </c>
      <c r="Y1" s="2" t="s">
        <v>21</v>
      </c>
      <c r="Z1" s="2" t="s">
        <v>22</v>
      </c>
      <c r="AA1" s="2" t="s">
        <v>23</v>
      </c>
      <c r="AB1" s="2" t="s">
        <v>24</v>
      </c>
      <c r="AC1" s="2" t="s">
        <v>25</v>
      </c>
      <c r="AD1" s="2" t="s">
        <v>26</v>
      </c>
      <c r="AE1" s="2" t="s">
        <v>27</v>
      </c>
      <c r="AF1" s="2" t="s">
        <v>28</v>
      </c>
      <c r="AG1" s="2" t="s">
        <v>29</v>
      </c>
      <c r="AH1" s="2" t="s">
        <v>30</v>
      </c>
      <c r="AI1" s="2" t="s">
        <v>31</v>
      </c>
      <c r="AJ1" s="2" t="s">
        <v>32</v>
      </c>
      <c r="AK1" s="2" t="s">
        <v>33</v>
      </c>
      <c r="AL1" s="2"/>
      <c r="AM1" s="2" t="s">
        <v>110</v>
      </c>
      <c r="AN1" s="2" t="s">
        <v>111</v>
      </c>
      <c r="AO1" s="2" t="s">
        <v>112</v>
      </c>
      <c r="AP1" s="2" t="s">
        <v>113</v>
      </c>
      <c r="AQ1" s="2" t="s">
        <v>114</v>
      </c>
      <c r="AR1" s="2" t="s">
        <v>115</v>
      </c>
      <c r="AS1" s="2" t="s">
        <v>116</v>
      </c>
      <c r="AT1" s="2" t="s">
        <v>117</v>
      </c>
      <c r="AU1" s="2" t="s">
        <v>118</v>
      </c>
      <c r="AV1" s="2" t="s">
        <v>119</v>
      </c>
      <c r="AW1" s="2" t="s">
        <v>120</v>
      </c>
      <c r="AX1" s="2" t="s">
        <v>121</v>
      </c>
      <c r="AY1" s="2" t="s">
        <v>122</v>
      </c>
      <c r="AZ1" s="2" t="s">
        <v>123</v>
      </c>
      <c r="BA1" s="2" t="s">
        <v>124</v>
      </c>
      <c r="BB1" s="2" t="s">
        <v>125</v>
      </c>
    </row>
    <row r="2" spans="1:54" x14ac:dyDescent="0.25">
      <c r="A2" s="7"/>
      <c r="B2" s="8"/>
      <c r="C2" s="8"/>
      <c r="D2" s="2" t="s">
        <v>126</v>
      </c>
      <c r="E2" s="2" t="str">
        <f>VLOOKUP($D$2,[1]Tables!$B$1:$D$65510,3,FALSE)</f>
        <v>General Ledger History</v>
      </c>
      <c r="F2" s="8"/>
      <c r="G2" s="8"/>
      <c r="H2" s="8"/>
      <c r="I2" s="8"/>
      <c r="J2" s="9"/>
      <c r="K2" s="10"/>
      <c r="L2" s="10"/>
      <c r="M2" s="11"/>
      <c r="N2" s="10"/>
      <c r="O2" s="10" t="str">
        <f>CONCATENATE("CREATE TABLE ", $D$2, " (")</f>
        <v>CREATE TABLE FBL1 (</v>
      </c>
      <c r="P2" s="8" t="str">
        <f>CONCATENATE("CREATE TABLE ", $D$2, " (")</f>
        <v>CREATE TABLE FBL1 (</v>
      </c>
      <c r="Q2" s="9" t="s">
        <v>48</v>
      </c>
      <c r="R2" s="9"/>
      <c r="S2" s="8" t="str">
        <f>CONCATENATE("     A          R ", D2, "R")</f>
        <v xml:space="preserve">     A          R FBL1R</v>
      </c>
      <c r="T2" s="8" t="s">
        <v>48</v>
      </c>
      <c r="U2" s="8"/>
      <c r="V2" s="11" t="s">
        <v>48</v>
      </c>
      <c r="W2" s="8"/>
      <c r="X2" s="8"/>
      <c r="Y2" s="8"/>
      <c r="Z2" s="8"/>
      <c r="AA2" s="8"/>
      <c r="AB2" s="8"/>
      <c r="AC2" s="8"/>
      <c r="AD2" s="8"/>
      <c r="AE2" s="8"/>
      <c r="AF2" s="8"/>
      <c r="AG2" s="8"/>
      <c r="AH2" s="8"/>
      <c r="AI2" s="8"/>
      <c r="AJ2" s="8"/>
      <c r="AK2" s="8"/>
      <c r="AL2" s="2" t="s">
        <v>48</v>
      </c>
      <c r="AM2" s="8" t="s">
        <v>49</v>
      </c>
      <c r="AN2" s="8" t="s">
        <v>49</v>
      </c>
      <c r="AO2" s="8" t="s">
        <v>49</v>
      </c>
      <c r="AP2" s="8" t="s">
        <v>50</v>
      </c>
      <c r="AQ2" s="8" t="s">
        <v>50</v>
      </c>
      <c r="AR2" s="8" t="s">
        <v>49</v>
      </c>
      <c r="AS2" s="8" t="s">
        <v>49</v>
      </c>
      <c r="AT2" t="s">
        <v>50</v>
      </c>
      <c r="AU2" t="s">
        <v>50</v>
      </c>
      <c r="AV2" t="s">
        <v>50</v>
      </c>
      <c r="AW2" t="s">
        <v>50</v>
      </c>
      <c r="AX2" t="s">
        <v>50</v>
      </c>
      <c r="AY2" t="s">
        <v>49</v>
      </c>
      <c r="AZ2" t="s">
        <v>50</v>
      </c>
      <c r="BA2" t="s">
        <v>50</v>
      </c>
      <c r="BB2" t="s">
        <v>49</v>
      </c>
    </row>
    <row r="3" spans="1:54" x14ac:dyDescent="0.25">
      <c r="A3" s="7"/>
      <c r="B3" s="8" t="str">
        <f>VLOOKUP($D$2,[1]Tables!$B$1:$D$65510,2,FALSE)</f>
        <v>F1</v>
      </c>
      <c r="C3" s="8" t="s">
        <v>51</v>
      </c>
      <c r="D3" s="8" t="str">
        <f>B3 &amp; C3</f>
        <v>F1CONO</v>
      </c>
      <c r="E3" s="8" t="str">
        <f>VLOOKUP($C3,'[1]Data Dictionary'!$B$1:$I$65603,5,FALSE)</f>
        <v>Company Code</v>
      </c>
      <c r="F3" s="8" t="str">
        <f>VLOOKUP($C3,'[1]Data Dictionary'!$B$1:$I$65603,6,FALSE)</f>
        <v>Company Code</v>
      </c>
      <c r="G3" s="8" t="str">
        <f>VLOOKUP($C3,'[1]Data Dictionary'!$B$1:$I$65603,7,FALSE)</f>
        <v>Company Code</v>
      </c>
      <c r="H3" s="8" t="str">
        <f>VLOOKUP($C3,'[1]Data Dictionary'!$B$1:$I$65603,8,FALSE)</f>
        <v>Company Code</v>
      </c>
      <c r="I3" s="8" t="str">
        <f>VLOOKUP($C3,'[1]Data Dictionary'!$B$1:$I$65603,2,FALSE)</f>
        <v>VARCHAR</v>
      </c>
      <c r="J3" s="9" t="str">
        <f>VLOOKUP($C3,'[1]Data Dictionary'!$B$1:$I$65603,3,FALSE)</f>
        <v>10</v>
      </c>
      <c r="K3" s="10" t="s">
        <v>52</v>
      </c>
      <c r="L3" s="10" t="str">
        <f>IF(K3="", " NULL ", " NOT NULL ")</f>
        <v xml:space="preserve"> NOT NULL </v>
      </c>
      <c r="M3" s="11" t="str">
        <f>CONCATENATE("[DataMember] public ", IF(I3="VARCHAR", " string ", " decimal "),D3, " { get; set; }")</f>
        <v>[DataMember] public  string F1CONO { get; set; }</v>
      </c>
      <c r="N3" s="10" t="str">
        <f>IF(I3="NUMERIC", " DEFAULT(0) ", IF(I3="DATETIME", "", " DEFAULT('') "))</f>
        <v xml:space="preserve"> DEFAULT('') </v>
      </c>
      <c r="O3" s="8" t="str">
        <f>CONCATENATE(D3, " ", I3, IF(I3="DATETIME", "",CONCATENATE("(", J3, ") ")), L3, N3,",")</f>
        <v>F1CONO VARCHAR(10)  NOT NULL  DEFAULT('') ,</v>
      </c>
      <c r="P3" s="8" t="str">
        <f>CONCATENATE(D3, " ",IF(I3="VARCHAR", "VARCHAR2",IF(I3="NUMERIC", "NUMBER", I3)), IF(I3="DATETIME", "",CONCATENATE("(", J3, ") ")), IF(TRIM(K3)&lt;&gt;"", L3,IF(TRIM(N3)="DEFAULT('')", "DEFAULT(' ')", N3)), ",")</f>
        <v>F1CONO VARCHAR2(10)  NOT NULL ,</v>
      </c>
      <c r="Q3" s="9" t="str">
        <f>IF(I3="VARCHAR",J3,LEFT(J3,FIND(",",J3)-1))</f>
        <v>10</v>
      </c>
      <c r="R3" s="9" t="str">
        <f>IF(I3="VARCHAR","",RIGHT(J3,LEN(J3)-FIND(",",J3)))</f>
        <v/>
      </c>
      <c r="S3" s="8" t="str">
        <f>CONCATENATE("     A            ", D3, RIGHT("          "&amp;Q3,10),RIGHT("   "&amp;R3,3),"       COLHDG('", LEFT(E3,20), "')")</f>
        <v xml:space="preserve">     A            F1CONO        10          COLHDG('Company Code')</v>
      </c>
      <c r="T3" s="8" t="s">
        <v>48</v>
      </c>
      <c r="U3" s="8" t="str">
        <f>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@level1type=N'TABLE',@level1name=N'FBL1', @level2type=N'COLUMN',@level2name=N'F1CONO'</v>
      </c>
      <c r="V3" s="11" t="str">
        <f>CONCATENATE("[DataMember] public ", IF(I3="VARCHAR", " string ", " decimal "), D3, " { get; set; }")</f>
        <v>[DataMember] public  string F1CONO { get; set; }</v>
      </c>
      <c r="W3" s="8" t="s">
        <v>53</v>
      </c>
      <c r="X3" s="8"/>
      <c r="Y3" s="8" t="s">
        <v>54</v>
      </c>
      <c r="Z3" s="8" t="s">
        <v>55</v>
      </c>
      <c r="AA3" s="8" t="str">
        <f>D3</f>
        <v>F1CONO</v>
      </c>
      <c r="AB3" s="8" t="str">
        <f>IF(AND(Y3="EN",Z3="S"),E3, IF(AND(Y3="ID", Z3="S"),F3, IF(AND(Y3="EN", Z3="R"),G3,H3)))</f>
        <v>Company Code</v>
      </c>
      <c r="AC3" s="8"/>
      <c r="AD3" s="8">
        <v>1</v>
      </c>
      <c r="AE3" s="12">
        <f t="shared" ref="AE3:AE18" ca="1" si="0">YEAR(NOW())*10000+MONTH(NOW())*100+DAY(NOW())</f>
        <v>20141217</v>
      </c>
      <c r="AF3" s="10">
        <f t="shared" ref="AF3:AF18" ca="1" si="1">HOUR(NOW())*10000+MINUTE(NOW())*100+SECOND(NOW())</f>
        <v>142915</v>
      </c>
      <c r="AG3" s="10" t="s">
        <v>56</v>
      </c>
      <c r="AH3" s="8">
        <v>0</v>
      </c>
      <c r="AI3" s="8">
        <v>0</v>
      </c>
      <c r="AJ3" s="8"/>
      <c r="AK3" s="8" t="str">
        <f ca="1">CONCATENATE("insert into ZDIC values('",W3, "', '",X3, "', '",Y3, "', '",Z3, "', '",AA3, "', '",AB3, "', '",AC3, "', '",AD3, "', '",AE3, "', '",AF3, "', '",AG3, "', '",AH3, "', '",AI3, "', '",AJ3, "')")</f>
        <v>insert into ZDIC values('JG', '', 'EN', 'S', 'F1CONO', 'Company Code', '', '1', '20141217', '142915', 'SQL', '0', '0', '')</v>
      </c>
      <c r="AL3" s="2" t="s">
        <v>48</v>
      </c>
      <c r="AM3" s="8" t="str">
        <f t="shared" ref="AM3:BB3" ca="1" si="2">IF(UPPER(AM2)="VARCHAR",CONCATENATE(","",'"",",SUBSTITUTE(CELL("address",AM6),"$",""),",""'"""),CONCATENATE(","","",",SUBSTITUTE(CELL("address",AM6),"$",""),","))</f>
        <v>,",'",AM6,"'"</v>
      </c>
      <c r="AN3" s="8" t="str">
        <f t="shared" ca="1" si="2"/>
        <v>,",'",AN6,"'"</v>
      </c>
      <c r="AO3" s="8" t="str">
        <f t="shared" ca="1" si="2"/>
        <v>,",'",AO6,"'"</v>
      </c>
      <c r="AP3" s="8" t="str">
        <f t="shared" ca="1" si="2"/>
        <v>,",",AP6,</v>
      </c>
      <c r="AQ3" s="8" t="str">
        <f t="shared" ca="1" si="2"/>
        <v>,",",AQ6,</v>
      </c>
      <c r="AR3" s="8" t="str">
        <f t="shared" ca="1" si="2"/>
        <v>,",'",AR6,"'"</v>
      </c>
      <c r="AS3" s="8" t="str">
        <f t="shared" ca="1" si="2"/>
        <v>,",'",AS6,"'"</v>
      </c>
      <c r="AT3" s="8" t="str">
        <f t="shared" ca="1" si="2"/>
        <v>,",",AT6,</v>
      </c>
      <c r="AU3" s="8" t="str">
        <f t="shared" ca="1" si="2"/>
        <v>,",",AU6,</v>
      </c>
      <c r="AV3" s="8" t="str">
        <f t="shared" ca="1" si="2"/>
        <v>,",",AV6,</v>
      </c>
      <c r="AW3" s="8" t="str">
        <f t="shared" ca="1" si="2"/>
        <v>,",",AW6,</v>
      </c>
      <c r="AX3" s="8" t="str">
        <f t="shared" ca="1" si="2"/>
        <v>,",",AX6,</v>
      </c>
      <c r="AY3" s="8" t="str">
        <f t="shared" ca="1" si="2"/>
        <v>,",'",AY6,"'"</v>
      </c>
      <c r="AZ3" s="8" t="str">
        <f t="shared" ca="1" si="2"/>
        <v>,",",AZ6,</v>
      </c>
      <c r="BA3" s="8" t="str">
        <f t="shared" ca="1" si="2"/>
        <v>,",",BA6,</v>
      </c>
      <c r="BB3" s="8" t="str">
        <f t="shared" ca="1" si="2"/>
        <v>,",'",BB6,"'"</v>
      </c>
    </row>
    <row r="4" spans="1:54" x14ac:dyDescent="0.25">
      <c r="A4" s="7"/>
      <c r="B4" s="8" t="str">
        <f>VLOOKUP($D$2,[1]Tables!$B$1:$D$65510,2,FALSE)</f>
        <v>F1</v>
      </c>
      <c r="C4" s="8" t="s">
        <v>57</v>
      </c>
      <c r="D4" s="8" t="str">
        <f t="shared" ref="D4:D18" si="3">B4 &amp; C4</f>
        <v>F1BRNO</v>
      </c>
      <c r="E4" s="8" t="str">
        <f>VLOOKUP($C4,'[1]Data Dictionary'!$B$1:$I$65603,5,FALSE)</f>
        <v>Branch Code</v>
      </c>
      <c r="F4" s="8" t="str">
        <f>VLOOKUP($C4,'[1]Data Dictionary'!$B$1:$I$65603,6,FALSE)</f>
        <v>Branch Code</v>
      </c>
      <c r="G4" s="8" t="str">
        <f>VLOOKUP($C4,'[1]Data Dictionary'!$B$1:$I$65603,7,FALSE)</f>
        <v>Branch Code</v>
      </c>
      <c r="H4" s="8" t="str">
        <f>VLOOKUP($C4,'[1]Data Dictionary'!$B$1:$I$65603,8,FALSE)</f>
        <v>Branch Code</v>
      </c>
      <c r="I4" s="8" t="str">
        <f>VLOOKUP($C4,'[1]Data Dictionary'!$B$1:$I$65603,2,FALSE)</f>
        <v>VARCHAR</v>
      </c>
      <c r="J4" s="9" t="str">
        <f>VLOOKUP($C4,'[1]Data Dictionary'!$B$1:$I$65603,3,FALSE)</f>
        <v>10</v>
      </c>
      <c r="K4" s="10" t="s">
        <v>58</v>
      </c>
      <c r="L4" s="10" t="str">
        <f t="shared" ref="L4:L6" si="4">IF(K4="", " NULL ", " NOT NULL ")</f>
        <v xml:space="preserve"> NOT NULL </v>
      </c>
      <c r="M4" s="11" t="str">
        <f t="shared" ref="M4:M18" si="5">CONCATENATE("[DataMember] public ", IF(I4="VARCHAR", " string ", " decimal "),D4, " { get; set; }")</f>
        <v>[DataMember] public  string F1BRNO { get; set; }</v>
      </c>
      <c r="N4" s="10" t="str">
        <f t="shared" ref="N4:N18" si="6">IF(I4="NUMERIC", " DEFAULT(0) ", IF(I4="DATETIME", "", " DEFAULT('') "))</f>
        <v xml:space="preserve"> DEFAULT('') </v>
      </c>
      <c r="O4" s="8" t="str">
        <f t="shared" ref="O4:O18" si="7">CONCATENATE(D4, " ", I4, IF(I4="DATETIME", "",CONCATENATE("(", J4, ") ")), L4, N4,",")</f>
        <v>F1BRNO VARCHAR(10)  NOT NULL  DEFAULT('') ,</v>
      </c>
      <c r="P4" s="8" t="str">
        <f t="shared" ref="P4:P18" si="8">CONCATENATE(D4, " ",IF(I4="VARCHAR", "VARCHAR2",IF(I4="NUMERIC", "NUMBER", I4)), IF(I4="DATETIME", "",CONCATENATE("(", J4, ") ")), IF(TRIM(K4)&lt;&gt;"", L4,IF(TRIM(N4)="DEFAULT('')", "DEFAULT(' ')", N4)), ",")</f>
        <v>F1BRNO VARCHAR2(10)  NOT NULL ,</v>
      </c>
      <c r="Q4" s="9" t="str">
        <f>IF(I4="VARCHAR",J4,LEFT(J4,FIND(",",J4)-1))</f>
        <v>10</v>
      </c>
      <c r="R4" s="9" t="str">
        <f>IF(I4="VARCHAR","",RIGHT(J4,LEN(J4)-FIND(",",J4)))</f>
        <v/>
      </c>
      <c r="S4" s="8" t="str">
        <f>CONCATENATE("     A            ", D4, RIGHT("          "&amp;Q4,10),RIGHT("   "&amp;R4,3),"       COLHDG('", LEFT(E4,20), "')")</f>
        <v xml:space="preserve">     A            F1BRNO        10          COLHDG('Branch Code')</v>
      </c>
      <c r="T4" s="8" t="s">
        <v>48</v>
      </c>
      <c r="U4" s="8"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@level1type=N'TABLE',@level1name=N'FBL1', @level2type=N'COLUMN',@level2name=N'F1BRNO'</v>
      </c>
      <c r="V4" s="11" t="str">
        <f t="shared" ref="V4:V18" si="9">CONCATENATE("[DataMember] public ", IF(I4="VARCHAR", " string ", " decimal "), D4, " { get; set; }")</f>
        <v>[DataMember] public  string F1BRNO { get; set; }</v>
      </c>
      <c r="W4" s="8" t="s">
        <v>53</v>
      </c>
      <c r="X4" s="8"/>
      <c r="Y4" s="8" t="s">
        <v>54</v>
      </c>
      <c r="Z4" s="8" t="s">
        <v>55</v>
      </c>
      <c r="AA4" s="8" t="str">
        <f>D4</f>
        <v>F1BRNO</v>
      </c>
      <c r="AB4" s="8" t="str">
        <f>IF(AND(Y4="EN",Z4="S"),E4, IF(AND(Y4="ID", Z4="S"),F4, IF(AND(Y4="EN", Z4="R"),G4,H4)))</f>
        <v>Branch Code</v>
      </c>
      <c r="AC4" s="8"/>
      <c r="AD4" s="8">
        <v>1</v>
      </c>
      <c r="AE4" s="12">
        <f t="shared" ca="1" si="0"/>
        <v>20141217</v>
      </c>
      <c r="AF4" s="10">
        <f t="shared" ca="1" si="1"/>
        <v>142915</v>
      </c>
      <c r="AG4" s="10" t="s">
        <v>56</v>
      </c>
      <c r="AH4" s="8">
        <v>0</v>
      </c>
      <c r="AI4" s="8">
        <v>0</v>
      </c>
      <c r="AJ4" s="8"/>
      <c r="AK4" s="8" t="str">
        <f ca="1">CONCATENATE("insert into ZDIC values('",W4, "', '",X4, "', '",Y4, "', '",Z4, "', '",AA4, "', '",AB4, "', '",AC4, "', '",AD4, "', '",AE4, "', '",AF4, "', '",AG4, "', '",AH4, "', '",AI4, "', '",AJ4, "')")</f>
        <v>insert into ZDIC values('JG', '', 'EN', 'S', 'F1BRNO', 'Branch Code', '', '1', '20141217', '142915', 'SQL', '0', '0', '')</v>
      </c>
      <c r="AL4" s="2" t="s">
        <v>48</v>
      </c>
      <c r="AM4" s="8" t="str">
        <f ca="1">IF(RIGHT(AM1,4)="CHUS",CONCATENATE("=CONCATENATE(""INSERT INTO "",",CELL("address",$D$2),","" VALUES(""",CONCATENATE(AL4,AM3),","")"")"),IF(RIGHT(AM1,4)="CONO",CONCATENATE(AL4,SUBSTITUTE(AM3,",'","'")),CONCATENATE(AL4,AM3)))</f>
        <v xml:space="preserve"> ,"'",AM6,"'"</v>
      </c>
      <c r="AN4" s="8" t="str">
        <f t="shared" ref="AN4:BB4" ca="1" si="10">IF(RIGHT(AN1,4)="CHUS",CONCATENATE("=CONCATENATE(""INSERT INTO "",",CELL("address",$D$2),","" VALUES(""",CONCATENATE(AM4,AN3),","")"")"),IF(RIGHT(AN1,4)="CONO",CONCATENATE(AM4,SUBSTITUTE(AN3,",'","'")),CONCATENATE(AM4,AN3)))</f>
        <v xml:space="preserve"> ,"'",AM6,"'",",'",AN6,"'"</v>
      </c>
      <c r="AO4" s="8" t="str">
        <f t="shared" ca="1" si="10"/>
        <v xml:space="preserve"> ,"'",AM6,"'",",'",AN6,"'",",'",AO6,"'"</v>
      </c>
      <c r="AP4" s="8" t="str">
        <f t="shared" ca="1" si="10"/>
        <v xml:space="preserve"> ,"'",AM6,"'",",'",AN6,"'",",'",AO6,"'",",",AP6,</v>
      </c>
      <c r="AQ4" s="8" t="str">
        <f t="shared" ca="1" si="10"/>
        <v xml:space="preserve"> ,"'",AM6,"'",",'",AN6,"'",",'",AO6,"'",",",AP6,,",",AQ6,</v>
      </c>
      <c r="AR4" s="8" t="str">
        <f t="shared" ca="1" si="10"/>
        <v xml:space="preserve"> ,"'",AM6,"'",",'",AN6,"'",",'",AO6,"'",",",AP6,,",",AQ6,,",'",AR6,"'"</v>
      </c>
      <c r="AS4" s="8" t="str">
        <f t="shared" ca="1" si="10"/>
        <v xml:space="preserve"> ,"'",AM6,"'",",'",AN6,"'",",'",AO6,"'",",",AP6,,",",AQ6,,",'",AR6,"'",",'",AS6,"'"</v>
      </c>
      <c r="AT4" s="8" t="str">
        <f t="shared" ca="1" si="10"/>
        <v xml:space="preserve"> ,"'",AM6,"'",",'",AN6,"'",",'",AO6,"'",",",AP6,,",",AQ6,,",'",AR6,"'",",'",AS6,"'",",",AT6,</v>
      </c>
      <c r="AU4" s="8" t="str">
        <f t="shared" ca="1" si="10"/>
        <v xml:space="preserve"> ,"'",AM6,"'",",'",AN6,"'",",'",AO6,"'",",",AP6,,",",AQ6,,",'",AR6,"'",",'",AS6,"'",",",AT6,,",",AU6,</v>
      </c>
      <c r="AV4" s="8" t="str">
        <f t="shared" ca="1" si="10"/>
        <v xml:space="preserve"> ,"'",AM6,"'",",'",AN6,"'",",'",AO6,"'",",",AP6,,",",AQ6,,",'",AR6,"'",",'",AS6,"'",",",AT6,,",",AU6,,",",AV6,</v>
      </c>
      <c r="AW4" s="8" t="str">
        <f t="shared" ca="1" si="10"/>
        <v xml:space="preserve"> ,"'",AM6,"'",",'",AN6,"'",",'",AO6,"'",",",AP6,,",",AQ6,,",'",AR6,"'",",'",AS6,"'",",",AT6,,",",AU6,,",",AV6,,",",AW6,</v>
      </c>
      <c r="AX4" s="8" t="str">
        <f t="shared" ca="1" si="10"/>
        <v xml:space="preserve"> ,"'",AM6,"'",",'",AN6,"'",",'",AO6,"'",",",AP6,,",",AQ6,,",'",AR6,"'",",'",AS6,"'",",",AT6,,",",AU6,,",",AV6,,",",AW6,,",",AX6,</v>
      </c>
      <c r="AY4" s="8" t="str">
        <f t="shared" ca="1" si="10"/>
        <v xml:space="preserve"> ,"'",AM6,"'",",'",AN6,"'",",'",AO6,"'",",",AP6,,",",AQ6,,",'",AR6,"'",",'",AS6,"'",",",AT6,,",",AU6,,",",AV6,,",",AW6,,",",AX6,,",'",AY6,"'"</v>
      </c>
      <c r="AZ4" s="8" t="str">
        <f t="shared" ca="1" si="10"/>
        <v xml:space="preserve"> ,"'",AM6,"'",",'",AN6,"'",",'",AO6,"'",",",AP6,,",",AQ6,,",'",AR6,"'",",'",AS6,"'",",",AT6,,",",AU6,,",",AV6,,",",AW6,,",",AX6,,",'",AY6,"'",",",AZ6,</v>
      </c>
      <c r="BA4" s="8" t="str">
        <f t="shared" ca="1" si="10"/>
        <v xml:space="preserve"> ,"'",AM6,"'",",'",AN6,"'",",'",AO6,"'",",",AP6,,",",AQ6,,",'",AR6,"'",",'",AS6,"'",",",AT6,,",",AU6,,",",AV6,,",",AW6,,",",AX6,,",'",AY6,"'",",",AZ6,,",",BA6,</v>
      </c>
      <c r="BB4" s="8" t="str">
        <f t="shared" ca="1" si="10"/>
        <v>=CONCATENATE("INSERT INTO ",$D$2," VALUES(" ,"'",AM6,"'",",'",AN6,"'",",'",AO6,"'",",",AP6,,",",AQ6,,",'",AR6,"'",",'",AS6,"'",",",AT6,,",",AU6,,",",AV6,,",",AW6,,",",AX6,,",'",AY6,"'",",",AZ6,,",",BA6,,",'",BB6,"'",")")</v>
      </c>
    </row>
    <row r="5" spans="1:54" x14ac:dyDescent="0.25">
      <c r="A5" s="7"/>
      <c r="B5" s="8" t="str">
        <f>VLOOKUP($D$2,[1]Tables!$B$1:$D$65510,2,FALSE)</f>
        <v>F1</v>
      </c>
      <c r="C5" s="8" t="s">
        <v>127</v>
      </c>
      <c r="D5" s="8" t="str">
        <f t="shared" si="3"/>
        <v>F1RFNO</v>
      </c>
      <c r="E5" s="8" t="str">
        <f>VLOOKUP($C5,'[1]Data Dictionary'!$B$1:$I$65603,5,FALSE)</f>
        <v>Reference No.</v>
      </c>
      <c r="F5" s="8" t="str">
        <f>VLOOKUP($C5,'[1]Data Dictionary'!$B$1:$I$65603,6,FALSE)</f>
        <v>Reference No.</v>
      </c>
      <c r="G5" s="8" t="str">
        <f>VLOOKUP($C5,'[1]Data Dictionary'!$B$1:$I$65603,7,FALSE)</f>
        <v>Reference No.</v>
      </c>
      <c r="H5" s="8" t="str">
        <f>VLOOKUP($C5,'[1]Data Dictionary'!$B$1:$I$65603,8,FALSE)</f>
        <v>Reference No.</v>
      </c>
      <c r="I5" s="8" t="str">
        <f>VLOOKUP($C5,'[1]Data Dictionary'!$B$1:$I$65603,2,FALSE)</f>
        <v>VARCHAR</v>
      </c>
      <c r="J5" s="9" t="str">
        <f>VLOOKUP($C5,'[1]Data Dictionary'!$B$1:$I$65603,3,FALSE)</f>
        <v>30</v>
      </c>
      <c r="K5" s="10" t="s">
        <v>60</v>
      </c>
      <c r="L5" s="10" t="str">
        <f t="shared" si="4"/>
        <v xml:space="preserve"> NOT NULL </v>
      </c>
      <c r="M5" s="11" t="str">
        <f t="shared" si="5"/>
        <v>[DataMember] public  string F1RFNO { get; set; }</v>
      </c>
      <c r="N5" s="10" t="str">
        <f t="shared" si="6"/>
        <v xml:space="preserve"> DEFAULT('') </v>
      </c>
      <c r="O5" s="8" t="str">
        <f t="shared" si="7"/>
        <v>F1RFNO VARCHAR(30)  NOT NULL  DEFAULT('') ,</v>
      </c>
      <c r="P5" s="8" t="str">
        <f t="shared" si="8"/>
        <v>F1RFNO VARCHAR2(30)  NOT NULL ,</v>
      </c>
      <c r="Q5" s="9" t="str">
        <f>IF(I5="VARCHAR",J5,LEFT(J5,FIND(",",J5)-1))</f>
        <v>30</v>
      </c>
      <c r="R5" s="9" t="str">
        <f>IF(I5="VARCHAR","",RIGHT(J5,LEN(J5)-FIND(",",J5)))</f>
        <v/>
      </c>
      <c r="S5" s="8" t="str">
        <f>CONCATENATE("     A            ", D5, RIGHT("          "&amp;Q5,10),RIGHT("   "&amp;R5,3),"       COLHDG('", LEFT(E5,20), "')")</f>
        <v xml:space="preserve">     A            F1RFNO        30          COLHDG('Reference No.')</v>
      </c>
      <c r="T5" s="8" t="s">
        <v>48</v>
      </c>
      <c r="U5" s="8" t="str">
        <f>CONCATENATE("EXEC sys.sp_addextendedproperty @name=N'MS_Description', @value=N'", E5, "' , @level0type=N'SCHEMA',@level0name=N'dbo', @level1type=N'TABLE',@level1name=N'", $D$2, "', @level2type=N'COLUMN',@level2name=N'", D5, "'")</f>
        <v>EXEC sys.sp_addextendedproperty @name=N'MS_Description', @value=N'Reference No.' , @level0type=N'SCHEMA',@level0name=N'dbo', @level1type=N'TABLE',@level1name=N'FBL1', @level2type=N'COLUMN',@level2name=N'F1RFNO'</v>
      </c>
      <c r="V5" s="11" t="str">
        <f t="shared" si="9"/>
        <v>[DataMember] public  string F1RFNO { get; set; }</v>
      </c>
      <c r="W5" s="8" t="s">
        <v>53</v>
      </c>
      <c r="X5" s="8"/>
      <c r="Y5" s="8" t="s">
        <v>54</v>
      </c>
      <c r="Z5" s="8" t="s">
        <v>55</v>
      </c>
      <c r="AA5" s="8" t="str">
        <f>D5</f>
        <v>F1RFNO</v>
      </c>
      <c r="AB5" s="8" t="str">
        <f>IF(AND(Y5="EN",Z5="S"),E5, IF(AND(Y5="ID", Z5="S"),F5, IF(AND(Y5="EN", Z5="R"),G5,H5)))</f>
        <v>Reference No.</v>
      </c>
      <c r="AC5" s="8"/>
      <c r="AD5" s="8">
        <v>1</v>
      </c>
      <c r="AE5" s="12">
        <f t="shared" ca="1" si="0"/>
        <v>20141217</v>
      </c>
      <c r="AF5" s="10">
        <f t="shared" ca="1" si="1"/>
        <v>142915</v>
      </c>
      <c r="AG5" s="10" t="s">
        <v>56</v>
      </c>
      <c r="AH5" s="8">
        <v>0</v>
      </c>
      <c r="AI5" s="8">
        <v>0</v>
      </c>
      <c r="AJ5" s="8"/>
      <c r="AK5" s="8" t="str">
        <f ca="1">CONCATENATE("insert into ZDIC values('",W5, "', '",X5, "', '",Y5, "', '",Z5, "', '",AA5, "', '",AB5, "', '",AC5, "', '",AD5, "', '",AE5, "', '",AF5, "', '",AG5, "', '",AH5, "', '",AI5, "', '",AJ5, "')")</f>
        <v>insert into ZDIC values('JG', '', 'EN', 'S', 'F1RFNO', 'Reference No.', '', '1', '20141217', '142915', 'SQL', '0', '0', '')</v>
      </c>
      <c r="AL5" s="2" t="s">
        <v>48</v>
      </c>
      <c r="AM5" s="8"/>
      <c r="AN5" s="8"/>
      <c r="AO5" s="8"/>
      <c r="AP5" s="8"/>
      <c r="AQ5" s="8"/>
      <c r="AR5" s="8"/>
      <c r="AS5" s="8"/>
      <c r="AT5" s="8"/>
      <c r="AU5" s="8"/>
      <c r="AV5" s="8"/>
      <c r="AW5" s="8"/>
      <c r="AX5" s="8"/>
      <c r="AY5" s="8"/>
      <c r="AZ5" s="8"/>
    </row>
    <row r="6" spans="1:54" x14ac:dyDescent="0.25">
      <c r="A6" s="7"/>
      <c r="B6" s="8" t="str">
        <f>VLOOKUP($D$2,[1]Tables!$B$1:$D$65510,2,FALSE)</f>
        <v>F1</v>
      </c>
      <c r="C6" s="8" t="s">
        <v>128</v>
      </c>
      <c r="D6" s="8" t="str">
        <f t="shared" si="3"/>
        <v>F1RFLN</v>
      </c>
      <c r="E6" s="8" t="str">
        <f>VLOOKUP($C6,'[1]Data Dictionary'!$B$1:$I$65603,5,FALSE)</f>
        <v>Reference Line No</v>
      </c>
      <c r="F6" s="8" t="str">
        <f>VLOOKUP($C6,'[1]Data Dictionary'!$B$1:$I$65603,6,FALSE)</f>
        <v>Reference Line No</v>
      </c>
      <c r="G6" s="8" t="str">
        <f>VLOOKUP($C6,'[1]Data Dictionary'!$B$1:$I$65603,7,FALSE)</f>
        <v>Reference Line No</v>
      </c>
      <c r="H6" s="8" t="str">
        <f>VLOOKUP($C6,'[1]Data Dictionary'!$B$1:$I$65603,8,FALSE)</f>
        <v>Reference Line No</v>
      </c>
      <c r="I6" s="8" t="str">
        <f>VLOOKUP($C6,'[1]Data Dictionary'!$B$1:$I$65603,2,FALSE)</f>
        <v>NUMERIC</v>
      </c>
      <c r="J6" s="9" t="str">
        <f>VLOOKUP($C6,'[1]Data Dictionary'!$B$1:$I$65603,3,FALSE)</f>
        <v>5, 0</v>
      </c>
      <c r="K6" s="10" t="s">
        <v>106</v>
      </c>
      <c r="L6" s="10" t="str">
        <f t="shared" si="4"/>
        <v xml:space="preserve"> NOT NULL </v>
      </c>
      <c r="M6" s="11" t="str">
        <f t="shared" si="5"/>
        <v>[DataMember] public  decimal F1RFLN { get; set; }</v>
      </c>
      <c r="N6" s="10" t="str">
        <f t="shared" si="6"/>
        <v xml:space="preserve"> DEFAULT(0) </v>
      </c>
      <c r="O6" s="8" t="str">
        <f t="shared" si="7"/>
        <v>F1RFLN NUMERIC(5, 0)  NOT NULL  DEFAULT(0) ,</v>
      </c>
      <c r="P6" s="8" t="str">
        <f t="shared" si="8"/>
        <v>F1RFLN NUMBER(5, 0)  NOT NULL ,</v>
      </c>
      <c r="Q6" s="9" t="str">
        <f>IF(I6="VARCHAR",J6,LEFT(J6,FIND(",",J6)-1))</f>
        <v>5</v>
      </c>
      <c r="R6" s="9" t="str">
        <f>IF(I6="VARCHAR","",RIGHT(J6,LEN(J6)-FIND(",",J6)))</f>
        <v xml:space="preserve"> 0</v>
      </c>
      <c r="S6" s="8" t="str">
        <f>CONCATENATE("     A            ", D6, RIGHT("          "&amp;Q6,10),RIGHT("   "&amp;R6,3),"       COLHDG('", LEFT(E6,20), "')")</f>
        <v xml:space="preserve">     A            F1RFLN         5  0       COLHDG('Reference Line No')</v>
      </c>
      <c r="T6" s="8" t="s">
        <v>48</v>
      </c>
      <c r="U6" s="8" t="str">
        <f>CONCATENATE("EXEC sys.sp_addextendedproperty @name=N'MS_Description', @value=N'", E6, "' , @level0type=N'SCHEMA',@level0name=N'dbo', @level1type=N'TABLE',@level1name=N'", $D$2, "', @level2type=N'COLUMN',@level2name=N'", D6, "'")</f>
        <v>EXEC sys.sp_addextendedproperty @name=N'MS_Description', @value=N'Reference Line No' , @level0type=N'SCHEMA',@level0name=N'dbo', @level1type=N'TABLE',@level1name=N'FBL1', @level2type=N'COLUMN',@level2name=N'F1RFLN'</v>
      </c>
      <c r="V6" s="11" t="str">
        <f t="shared" si="9"/>
        <v>[DataMember] public  decimal F1RFLN { get; set; }</v>
      </c>
      <c r="W6" s="8" t="s">
        <v>53</v>
      </c>
      <c r="X6" s="8"/>
      <c r="Y6" s="8" t="s">
        <v>54</v>
      </c>
      <c r="Z6" s="8" t="s">
        <v>55</v>
      </c>
      <c r="AA6" s="8" t="str">
        <f>D6</f>
        <v>F1RFLN</v>
      </c>
      <c r="AB6" s="8" t="str">
        <f>IF(AND(Y6="EN",Z6="S"),E6, IF(AND(Y6="ID", Z6="S"),F6, IF(AND(Y6="EN", Z6="R"),G6,H6)))</f>
        <v>Reference Line No</v>
      </c>
      <c r="AC6" s="8"/>
      <c r="AD6" s="8">
        <v>1</v>
      </c>
      <c r="AE6" s="12">
        <f t="shared" ca="1" si="0"/>
        <v>20141217</v>
      </c>
      <c r="AF6" s="10">
        <f t="shared" ca="1" si="1"/>
        <v>142915</v>
      </c>
      <c r="AG6" s="10" t="s">
        <v>56</v>
      </c>
      <c r="AH6" s="8">
        <v>0</v>
      </c>
      <c r="AI6" s="8">
        <v>0</v>
      </c>
      <c r="AJ6" s="8"/>
      <c r="AK6" s="8" t="str">
        <f ca="1">CONCATENATE("insert into ZDIC values('",W6, "', '",X6, "', '",Y6, "', '",Z6, "', '",AA6, "', '",AB6, "', '",AC6, "', '",AD6, "', '",AE6, "', '",AF6, "', '",AG6, "', '",AH6, "', '",AI6, "', '",AJ6, "')")</f>
        <v>insert into ZDIC values('JG', '', 'EN', 'S', 'F1RFLN', 'Reference Line No', '', '1', '20141217', '142915', 'SQL', '0', '0', '')</v>
      </c>
      <c r="AL6" s="2" t="s">
        <v>48</v>
      </c>
      <c r="AM6" s="8"/>
      <c r="AN6" s="8"/>
      <c r="AO6" s="13"/>
      <c r="AP6" s="13"/>
      <c r="AQ6" s="8"/>
      <c r="AR6" s="8"/>
      <c r="AS6" s="8"/>
      <c r="AT6" s="12"/>
      <c r="AU6" s="10"/>
      <c r="AV6" s="10"/>
      <c r="AW6" s="8"/>
      <c r="AX6" s="8"/>
      <c r="AY6" s="12"/>
      <c r="AZ6" s="8"/>
    </row>
    <row r="7" spans="1:54" x14ac:dyDescent="0.25">
      <c r="A7" s="7"/>
      <c r="B7" s="8" t="str">
        <f>VLOOKUP($D$2,[1]Tables!$B$1:$D$65510,2,FALSE)</f>
        <v>F1</v>
      </c>
      <c r="C7" s="8" t="s">
        <v>129</v>
      </c>
      <c r="D7" s="8" t="str">
        <f t="shared" si="3"/>
        <v>F1RFDT</v>
      </c>
      <c r="E7" s="8" t="str">
        <f>VLOOKUP($C7,'[1]Data Dictionary'!$B$1:$I$65603,5,FALSE)</f>
        <v>Reference Date</v>
      </c>
      <c r="F7" s="8" t="str">
        <f>VLOOKUP($C7,'[1]Data Dictionary'!$B$1:$I$65603,6,FALSE)</f>
        <v>Reference Date</v>
      </c>
      <c r="G7" s="8" t="str">
        <f>VLOOKUP($C7,'[1]Data Dictionary'!$B$1:$I$65603,7,FALSE)</f>
        <v>Reference Date</v>
      </c>
      <c r="H7" s="8" t="str">
        <f>VLOOKUP($C7,'[1]Data Dictionary'!$B$1:$I$65603,8,FALSE)</f>
        <v>Reference Date</v>
      </c>
      <c r="I7" s="8" t="str">
        <f>VLOOKUP($C7,'[1]Data Dictionary'!$B$1:$I$65603,2,FALSE)</f>
        <v>NUMERIC</v>
      </c>
      <c r="J7" s="9" t="str">
        <f>VLOOKUP($C7,'[1]Data Dictionary'!$B$1:$I$65603,3,FALSE)</f>
        <v>8, 0</v>
      </c>
      <c r="K7" s="10"/>
      <c r="L7" s="10"/>
      <c r="M7" s="11" t="str">
        <f t="shared" si="5"/>
        <v>[DataMember] public  decimal F1RFDT { get; set; }</v>
      </c>
      <c r="N7" s="10" t="str">
        <f t="shared" si="6"/>
        <v xml:space="preserve"> DEFAULT(0) </v>
      </c>
      <c r="O7" s="8" t="str">
        <f t="shared" si="7"/>
        <v>F1RFDT NUMERIC(8, 0)  DEFAULT(0) ,</v>
      </c>
      <c r="P7" s="8" t="str">
        <f t="shared" si="8"/>
        <v>F1RFDT NUMBER(8, 0)  DEFAULT(0) ,</v>
      </c>
      <c r="Q7" s="9" t="str">
        <f t="shared" ref="Q7:Q18" si="11">IF(I7="VARCHAR",J7,LEFT(J7,FIND(",",J7)-1))</f>
        <v>8</v>
      </c>
      <c r="R7" s="9" t="str">
        <f t="shared" ref="R7:R18" si="12">IF(I7="VARCHAR","",RIGHT(J7,LEN(J7)-FIND(",",J7)))</f>
        <v xml:space="preserve"> 0</v>
      </c>
      <c r="S7" s="8" t="str">
        <f t="shared" ref="S7:S18" si="13">CONCATENATE("     A            ", D7, RIGHT("          "&amp;Q7,10),RIGHT("   "&amp;R7,3),"       COLHDG('", LEFT(E7,20), "')")</f>
        <v xml:space="preserve">     A            F1RFDT         8  0       COLHDG('Reference Date')</v>
      </c>
      <c r="T7" s="8" t="s">
        <v>48</v>
      </c>
      <c r="U7" s="8" t="str">
        <f t="shared" ref="U7:U18" si="14">CONCATENATE("EXEC sys.sp_addextendedproperty @name=N'MS_Description', @value=N'", E7, "' , @level0type=N'SCHEMA',@level0name=N'dbo', @level1type=N'TABLE',@level1name=N'", $D$2, "', @level2type=N'COLUMN',@level2name=N'", D7, "'")</f>
        <v>EXEC sys.sp_addextendedproperty @name=N'MS_Description', @value=N'Reference Date' , @level0type=N'SCHEMA',@level0name=N'dbo', @level1type=N'TABLE',@level1name=N'FBL1', @level2type=N'COLUMN',@level2name=N'F1RFDT'</v>
      </c>
      <c r="V7" s="11" t="str">
        <f t="shared" si="9"/>
        <v>[DataMember] public  decimal F1RFDT { get; set; }</v>
      </c>
      <c r="W7" s="8" t="s">
        <v>53</v>
      </c>
      <c r="X7" s="8"/>
      <c r="Y7" s="8" t="s">
        <v>54</v>
      </c>
      <c r="Z7" s="8" t="s">
        <v>55</v>
      </c>
      <c r="AA7" s="8" t="str">
        <f t="shared" ref="AA7:AA18" si="15">D7</f>
        <v>F1RFDT</v>
      </c>
      <c r="AB7" s="8" t="str">
        <f t="shared" ref="AB7:AB18" si="16">IF(AND(Y7="EN",Z7="S"),E7, IF(AND(Y7="ID", Z7="S"),F7, IF(AND(Y7="EN", Z7="R"),G7,H7)))</f>
        <v>Reference Date</v>
      </c>
      <c r="AC7" s="8"/>
      <c r="AD7" s="8">
        <v>1</v>
      </c>
      <c r="AE7" s="12">
        <f t="shared" ca="1" si="0"/>
        <v>20141217</v>
      </c>
      <c r="AF7" s="10">
        <f t="shared" ca="1" si="1"/>
        <v>142915</v>
      </c>
      <c r="AG7" s="10" t="s">
        <v>56</v>
      </c>
      <c r="AH7" s="8">
        <v>0</v>
      </c>
      <c r="AI7" s="8">
        <v>0</v>
      </c>
      <c r="AJ7" s="8"/>
      <c r="AK7" s="8" t="str">
        <f t="shared" ref="AK7:AK18" ca="1" si="17">CONCATENATE("insert into ZDIC values('",W7, "', '",X7, "', '",Y7, "', '",Z7, "', '",AA7, "', '",AB7, "', '",AC7, "', '",AD7, "', '",AE7, "', '",AF7, "', '",AG7, "', '",AH7, "', '",AI7, "', '",AJ7, "')")</f>
        <v>insert into ZDIC values('JG', '', 'EN', 'S', 'F1RFDT', 'Reference Date', '', '1', '20141217', '142915', 'SQL', '0', '0', '')</v>
      </c>
      <c r="AL7" s="2" t="s">
        <v>48</v>
      </c>
      <c r="AM7" s="8"/>
      <c r="AN7" s="8"/>
      <c r="AO7" s="13"/>
      <c r="AP7" s="13"/>
      <c r="AQ7" s="8"/>
      <c r="AR7" s="8"/>
      <c r="AS7" s="8"/>
      <c r="AT7" s="12"/>
      <c r="AU7" s="10"/>
      <c r="AV7" s="10"/>
      <c r="AW7" s="8"/>
      <c r="AX7" s="8"/>
      <c r="AY7" s="12"/>
      <c r="AZ7" s="8"/>
    </row>
    <row r="8" spans="1:54" x14ac:dyDescent="0.25">
      <c r="A8" s="7"/>
      <c r="B8" s="8" t="str">
        <f>VLOOKUP($D$2,[1]Tables!$B$1:$D$65510,2,FALSE)</f>
        <v>F1</v>
      </c>
      <c r="C8" s="8" t="s">
        <v>86</v>
      </c>
      <c r="D8" s="8" t="str">
        <f t="shared" si="3"/>
        <v>F1ACNO</v>
      </c>
      <c r="E8" s="8" t="str">
        <f>VLOOKUP($C8,'[1]Data Dictionary'!$B$1:$I$65603,5,FALSE)</f>
        <v>Account No.</v>
      </c>
      <c r="F8" s="8" t="str">
        <f>VLOOKUP($C8,'[1]Data Dictionary'!$B$1:$I$65603,6,FALSE)</f>
        <v>Account No.</v>
      </c>
      <c r="G8" s="8" t="str">
        <f>VLOOKUP($C8,'[1]Data Dictionary'!$B$1:$I$65603,7,FALSE)</f>
        <v>Account No.</v>
      </c>
      <c r="H8" s="8" t="str">
        <f>VLOOKUP($C8,'[1]Data Dictionary'!$B$1:$I$65603,8,FALSE)</f>
        <v>Account No.</v>
      </c>
      <c r="I8" s="8" t="str">
        <f>VLOOKUP($C8,'[1]Data Dictionary'!$B$1:$I$65603,2,FALSE)</f>
        <v>VARCHAR</v>
      </c>
      <c r="J8" s="9" t="str">
        <f>VLOOKUP($C8,'[1]Data Dictionary'!$B$1:$I$65603,3,FALSE)</f>
        <v>30</v>
      </c>
      <c r="K8" s="10"/>
      <c r="L8" s="10"/>
      <c r="M8" s="11" t="str">
        <f t="shared" si="5"/>
        <v>[DataMember] public  string F1ACNO { get; set; }</v>
      </c>
      <c r="N8" s="10" t="str">
        <f t="shared" si="6"/>
        <v xml:space="preserve"> DEFAULT('') </v>
      </c>
      <c r="O8" s="8" t="str">
        <f t="shared" si="7"/>
        <v>F1ACNO VARCHAR(30)  DEFAULT('') ,</v>
      </c>
      <c r="P8" s="8" t="str">
        <f t="shared" si="8"/>
        <v>F1ACNO VARCHAR2(30) DEFAULT(' '),</v>
      </c>
      <c r="Q8" s="9" t="str">
        <f t="shared" si="11"/>
        <v>30</v>
      </c>
      <c r="R8" s="9" t="str">
        <f t="shared" si="12"/>
        <v/>
      </c>
      <c r="S8" s="8" t="str">
        <f t="shared" si="13"/>
        <v xml:space="preserve">     A            F1ACNO        30          COLHDG('Account No.')</v>
      </c>
      <c r="T8" s="8" t="s">
        <v>48</v>
      </c>
      <c r="U8" s="8" t="str">
        <f t="shared" si="14"/>
        <v>EXEC sys.sp_addextendedproperty @name=N'MS_Description', @value=N'Account No.' , @level0type=N'SCHEMA',@level0name=N'dbo', @level1type=N'TABLE',@level1name=N'FBL1', @level2type=N'COLUMN',@level2name=N'F1ACNO'</v>
      </c>
      <c r="V8" s="11" t="str">
        <f t="shared" si="9"/>
        <v>[DataMember] public  string F1ACNO { get; set; }</v>
      </c>
      <c r="W8" s="8" t="s">
        <v>53</v>
      </c>
      <c r="X8" s="8"/>
      <c r="Y8" s="8" t="s">
        <v>54</v>
      </c>
      <c r="Z8" s="8" t="s">
        <v>55</v>
      </c>
      <c r="AA8" s="8" t="str">
        <f t="shared" si="15"/>
        <v>F1ACNO</v>
      </c>
      <c r="AB8" s="8" t="str">
        <f t="shared" si="16"/>
        <v>Account No.</v>
      </c>
      <c r="AC8" s="8"/>
      <c r="AD8" s="8">
        <v>1</v>
      </c>
      <c r="AE8" s="12">
        <f t="shared" ca="1" si="0"/>
        <v>20141217</v>
      </c>
      <c r="AF8" s="10">
        <f t="shared" ca="1" si="1"/>
        <v>142915</v>
      </c>
      <c r="AG8" s="10" t="s">
        <v>56</v>
      </c>
      <c r="AH8" s="8">
        <v>0</v>
      </c>
      <c r="AI8" s="8">
        <v>0</v>
      </c>
      <c r="AJ8" s="8"/>
      <c r="AK8" s="8" t="str">
        <f t="shared" ca="1" si="17"/>
        <v>insert into ZDIC values('JG', '', 'EN', 'S', 'F1ACNO', 'Account No.', '', '1', '20141217', '142915', 'SQL', '0', '0', '')</v>
      </c>
      <c r="AL8" s="2" t="s">
        <v>48</v>
      </c>
      <c r="AM8" s="8"/>
      <c r="AN8" s="8"/>
      <c r="AO8" s="13"/>
      <c r="AP8" s="13"/>
      <c r="AQ8" s="8"/>
      <c r="AR8" s="8"/>
      <c r="AS8" s="8"/>
      <c r="AT8" s="12"/>
      <c r="AU8" s="10"/>
      <c r="AV8" s="10"/>
      <c r="AW8" s="8"/>
      <c r="AX8" s="8"/>
      <c r="AY8" s="12"/>
      <c r="AZ8" s="8"/>
    </row>
    <row r="9" spans="1:54" x14ac:dyDescent="0.25">
      <c r="A9" s="7"/>
      <c r="B9" s="8" t="str">
        <f>VLOOKUP($D$2,[1]Tables!$B$1:$D$65510,2,FALSE)</f>
        <v>F1</v>
      </c>
      <c r="C9" s="8" t="s">
        <v>107</v>
      </c>
      <c r="D9" s="8" t="str">
        <f t="shared" si="3"/>
        <v>F1DRCR</v>
      </c>
      <c r="E9" s="8" t="str">
        <f>VLOOKUP($C9,'[1]Data Dictionary'!$B$1:$I$65603,5,FALSE)</f>
        <v>Debit/Credit</v>
      </c>
      <c r="F9" s="8" t="str">
        <f>VLOOKUP($C9,'[1]Data Dictionary'!$B$1:$I$65603,6,FALSE)</f>
        <v>Debit/Credit</v>
      </c>
      <c r="G9" s="8" t="str">
        <f>VLOOKUP($C9,'[1]Data Dictionary'!$B$1:$I$65603,7,FALSE)</f>
        <v>Debit/Credit</v>
      </c>
      <c r="H9" s="8" t="str">
        <f>VLOOKUP($C9,'[1]Data Dictionary'!$B$1:$I$65603,8,FALSE)</f>
        <v>Debit/Credit</v>
      </c>
      <c r="I9" s="8" t="str">
        <f>VLOOKUP($C9,'[1]Data Dictionary'!$B$1:$I$65603,2,FALSE)</f>
        <v>VARCHAR</v>
      </c>
      <c r="J9" s="9" t="str">
        <f>VLOOKUP($C9,'[1]Data Dictionary'!$B$1:$I$65603,3,FALSE)</f>
        <v>1</v>
      </c>
      <c r="K9" s="10"/>
      <c r="L9" s="10"/>
      <c r="M9" s="11" t="str">
        <f t="shared" si="5"/>
        <v>[DataMember] public  string F1DRCR { get; set; }</v>
      </c>
      <c r="N9" s="10" t="str">
        <f t="shared" si="6"/>
        <v xml:space="preserve"> DEFAULT('') </v>
      </c>
      <c r="O9" s="8" t="str">
        <f t="shared" si="7"/>
        <v>F1DRCR VARCHAR(1)  DEFAULT('') ,</v>
      </c>
      <c r="P9" s="8" t="str">
        <f t="shared" si="8"/>
        <v>F1DRCR VARCHAR2(1) DEFAULT(' '),</v>
      </c>
      <c r="Q9" s="9" t="str">
        <f t="shared" si="11"/>
        <v>1</v>
      </c>
      <c r="R9" s="9" t="str">
        <f t="shared" si="12"/>
        <v/>
      </c>
      <c r="S9" s="8" t="str">
        <f t="shared" si="13"/>
        <v xml:space="preserve">     A            F1DRCR         1          COLHDG('Debit/Credit')</v>
      </c>
      <c r="T9" s="8" t="s">
        <v>48</v>
      </c>
      <c r="U9" s="8" t="str">
        <f t="shared" si="14"/>
        <v>EXEC sys.sp_addextendedproperty @name=N'MS_Description', @value=N'Debit/Credit' , @level0type=N'SCHEMA',@level0name=N'dbo', @level1type=N'TABLE',@level1name=N'FBL1', @level2type=N'COLUMN',@level2name=N'F1DRCR'</v>
      </c>
      <c r="V9" s="11" t="str">
        <f t="shared" si="9"/>
        <v>[DataMember] public  string F1DRCR { get; set; }</v>
      </c>
      <c r="W9" s="8" t="s">
        <v>53</v>
      </c>
      <c r="X9" s="8"/>
      <c r="Y9" s="8" t="s">
        <v>54</v>
      </c>
      <c r="Z9" s="8" t="s">
        <v>55</v>
      </c>
      <c r="AA9" s="8" t="str">
        <f t="shared" si="15"/>
        <v>F1DRCR</v>
      </c>
      <c r="AB9" s="8" t="str">
        <f t="shared" si="16"/>
        <v>Debit/Credit</v>
      </c>
      <c r="AC9" s="8"/>
      <c r="AD9" s="8">
        <v>1</v>
      </c>
      <c r="AE9" s="12">
        <f t="shared" ca="1" si="0"/>
        <v>20141217</v>
      </c>
      <c r="AF9" s="10">
        <f t="shared" ca="1" si="1"/>
        <v>142915</v>
      </c>
      <c r="AG9" s="10" t="s">
        <v>56</v>
      </c>
      <c r="AH9" s="8">
        <v>0</v>
      </c>
      <c r="AI9" s="8">
        <v>0</v>
      </c>
      <c r="AJ9" s="8"/>
      <c r="AK9" s="8" t="str">
        <f t="shared" ca="1" si="17"/>
        <v>insert into ZDIC values('JG', '', 'EN', 'S', 'F1DRCR', 'Debit/Credit', '', '1', '20141217', '142915', 'SQL', '0', '0', '')</v>
      </c>
      <c r="AL9" s="2" t="s">
        <v>48</v>
      </c>
      <c r="AM9" s="8"/>
      <c r="AN9" s="8"/>
      <c r="AO9" s="13"/>
      <c r="AP9" s="13"/>
      <c r="AQ9" s="8"/>
      <c r="AR9" s="8"/>
      <c r="AS9" s="8"/>
      <c r="AT9" s="12"/>
      <c r="AU9" s="10"/>
      <c r="AV9" s="10"/>
      <c r="AW9" s="8"/>
      <c r="AX9" s="8"/>
      <c r="AY9" s="12"/>
      <c r="AZ9" s="8"/>
    </row>
    <row r="10" spans="1:54" x14ac:dyDescent="0.25">
      <c r="A10" s="7"/>
      <c r="B10" s="8" t="str">
        <f>VLOOKUP($D$2,[1]Tables!$B$1:$D$65510,2,FALSE)</f>
        <v>F1</v>
      </c>
      <c r="C10" s="8" t="s">
        <v>109</v>
      </c>
      <c r="D10" s="8" t="str">
        <f t="shared" si="3"/>
        <v>F1DRAM</v>
      </c>
      <c r="E10" s="8" t="str">
        <f>VLOOKUP($C10,'[1]Data Dictionary'!$B$1:$I$65603,5,FALSE)</f>
        <v>Debit Amount</v>
      </c>
      <c r="F10" s="8" t="str">
        <f>VLOOKUP($C10,'[1]Data Dictionary'!$B$1:$I$65603,6,FALSE)</f>
        <v>Debit Amount</v>
      </c>
      <c r="G10" s="8" t="str">
        <f>VLOOKUP($C10,'[1]Data Dictionary'!$B$1:$I$65603,7,FALSE)</f>
        <v>Debit Amount</v>
      </c>
      <c r="H10" s="8" t="str">
        <f>VLOOKUP($C10,'[1]Data Dictionary'!$B$1:$I$65603,8,FALSE)</f>
        <v>Debit Amount</v>
      </c>
      <c r="I10" s="8" t="str">
        <f>VLOOKUP($C10,'[1]Data Dictionary'!$B$1:$I$65603,2,FALSE)</f>
        <v>NUMERIC</v>
      </c>
      <c r="J10" s="9" t="str">
        <f>VLOOKUP($C10,'[1]Data Dictionary'!$B$1:$I$65603,3,FALSE)</f>
        <v>19,2</v>
      </c>
      <c r="K10" s="10"/>
      <c r="L10" s="10"/>
      <c r="M10" s="11" t="str">
        <f t="shared" si="5"/>
        <v>[DataMember] public  decimal F1DRAM { get; set; }</v>
      </c>
      <c r="N10" s="10" t="str">
        <f t="shared" si="6"/>
        <v xml:space="preserve"> DEFAULT(0) </v>
      </c>
      <c r="O10" s="8" t="str">
        <f t="shared" si="7"/>
        <v>F1DRAM NUMERIC(19,2)  DEFAULT(0) ,</v>
      </c>
      <c r="P10" s="8" t="str">
        <f t="shared" si="8"/>
        <v>F1DRAM NUMBER(19,2)  DEFAULT(0) ,</v>
      </c>
      <c r="Q10" s="9" t="str">
        <f t="shared" si="11"/>
        <v>19</v>
      </c>
      <c r="R10" s="9" t="str">
        <f t="shared" si="12"/>
        <v>2</v>
      </c>
      <c r="S10" s="8" t="str">
        <f t="shared" si="13"/>
        <v xml:space="preserve">     A            F1DRAM        19  2       COLHDG('Debit Amount')</v>
      </c>
      <c r="T10" s="8" t="s">
        <v>48</v>
      </c>
      <c r="U10" s="8" t="str">
        <f t="shared" si="14"/>
        <v>EXEC sys.sp_addextendedproperty @name=N'MS_Description', @value=N'Debit Amount' , @level0type=N'SCHEMA',@level0name=N'dbo', @level1type=N'TABLE',@level1name=N'FBL1', @level2type=N'COLUMN',@level2name=N'F1DRAM'</v>
      </c>
      <c r="V10" s="11" t="str">
        <f t="shared" si="9"/>
        <v>[DataMember] public  decimal F1DRAM { get; set; }</v>
      </c>
      <c r="W10" s="8" t="s">
        <v>53</v>
      </c>
      <c r="X10" s="8"/>
      <c r="Y10" s="8" t="s">
        <v>54</v>
      </c>
      <c r="Z10" s="8" t="s">
        <v>55</v>
      </c>
      <c r="AA10" s="8" t="str">
        <f t="shared" si="15"/>
        <v>F1DRAM</v>
      </c>
      <c r="AB10" s="8" t="str">
        <f t="shared" si="16"/>
        <v>Debit Amount</v>
      </c>
      <c r="AC10" s="8"/>
      <c r="AD10" s="8">
        <v>1</v>
      </c>
      <c r="AE10" s="12">
        <f t="shared" ca="1" si="0"/>
        <v>20141217</v>
      </c>
      <c r="AF10" s="10">
        <f t="shared" ca="1" si="1"/>
        <v>142915</v>
      </c>
      <c r="AG10" s="10" t="s">
        <v>56</v>
      </c>
      <c r="AH10" s="8">
        <v>0</v>
      </c>
      <c r="AI10" s="8">
        <v>0</v>
      </c>
      <c r="AJ10" s="8"/>
      <c r="AK10" s="8" t="str">
        <f t="shared" ca="1" si="17"/>
        <v>insert into ZDIC values('JG', '', 'EN', 'S', 'F1DRAM', 'Debit Amount', '', '1', '20141217', '142915', 'SQL', '0', '0', '')</v>
      </c>
      <c r="AL10" s="2" t="s">
        <v>48</v>
      </c>
      <c r="AM10" s="8"/>
      <c r="AN10" s="8"/>
      <c r="AO10" s="13"/>
      <c r="AP10" s="13"/>
      <c r="AQ10" s="8"/>
      <c r="AR10" s="8"/>
      <c r="AS10" s="8"/>
      <c r="AT10" s="12"/>
      <c r="AU10" s="10"/>
      <c r="AV10" s="10"/>
      <c r="AW10" s="8"/>
      <c r="AX10" s="8"/>
      <c r="AY10" s="12"/>
      <c r="AZ10" s="8"/>
    </row>
    <row r="11" spans="1:54" x14ac:dyDescent="0.25">
      <c r="A11" s="7"/>
      <c r="B11" s="8" t="str">
        <f>VLOOKUP($D$2,[1]Tables!$B$1:$D$65510,2,FALSE)</f>
        <v>F1</v>
      </c>
      <c r="C11" s="8" t="s">
        <v>108</v>
      </c>
      <c r="D11" s="8" t="str">
        <f t="shared" si="3"/>
        <v>F1CRAM</v>
      </c>
      <c r="E11" s="8" t="str">
        <f>VLOOKUP($C11,'[1]Data Dictionary'!$B$1:$I$65603,5,FALSE)</f>
        <v>Credit Amount</v>
      </c>
      <c r="F11" s="8" t="str">
        <f>VLOOKUP($C11,'[1]Data Dictionary'!$B$1:$I$65603,6,FALSE)</f>
        <v>Credit Amount</v>
      </c>
      <c r="G11" s="8" t="str">
        <f>VLOOKUP($C11,'[1]Data Dictionary'!$B$1:$I$65603,7,FALSE)</f>
        <v>Credit Amount</v>
      </c>
      <c r="H11" s="8" t="str">
        <f>VLOOKUP($C11,'[1]Data Dictionary'!$B$1:$I$65603,8,FALSE)</f>
        <v>Credit Amount</v>
      </c>
      <c r="I11" s="8" t="str">
        <f>VLOOKUP($C11,'[1]Data Dictionary'!$B$1:$I$65603,2,FALSE)</f>
        <v>NUMERIC</v>
      </c>
      <c r="J11" s="9" t="str">
        <f>VLOOKUP($C11,'[1]Data Dictionary'!$B$1:$I$65603,3,FALSE)</f>
        <v>19,2</v>
      </c>
      <c r="K11" s="10"/>
      <c r="L11" s="10"/>
      <c r="M11" s="11" t="str">
        <f t="shared" si="5"/>
        <v>[DataMember] public  decimal F1CRAM { get; set; }</v>
      </c>
      <c r="N11" s="10" t="str">
        <f t="shared" si="6"/>
        <v xml:space="preserve"> DEFAULT(0) </v>
      </c>
      <c r="O11" s="8" t="str">
        <f t="shared" si="7"/>
        <v>F1CRAM NUMERIC(19,2)  DEFAULT(0) ,</v>
      </c>
      <c r="P11" s="8" t="str">
        <f t="shared" si="8"/>
        <v>F1CRAM NUMBER(19,2)  DEFAULT(0) ,</v>
      </c>
      <c r="Q11" s="9" t="str">
        <f t="shared" si="11"/>
        <v>19</v>
      </c>
      <c r="R11" s="9" t="str">
        <f t="shared" si="12"/>
        <v>2</v>
      </c>
      <c r="S11" s="8" t="str">
        <f t="shared" si="13"/>
        <v xml:space="preserve">     A            F1CRAM        19  2       COLHDG('Credit Amount')</v>
      </c>
      <c r="T11" s="8" t="s">
        <v>48</v>
      </c>
      <c r="U11" s="8" t="str">
        <f t="shared" si="14"/>
        <v>EXEC sys.sp_addextendedproperty @name=N'MS_Description', @value=N'Credit Amount' , @level0type=N'SCHEMA',@level0name=N'dbo', @level1type=N'TABLE',@level1name=N'FBL1', @level2type=N'COLUMN',@level2name=N'F1CRAM'</v>
      </c>
      <c r="V11" s="11" t="str">
        <f t="shared" si="9"/>
        <v>[DataMember] public  decimal F1CRAM { get; set; }</v>
      </c>
      <c r="W11" s="8" t="s">
        <v>53</v>
      </c>
      <c r="X11" s="8"/>
      <c r="Y11" s="8" t="s">
        <v>54</v>
      </c>
      <c r="Z11" s="8" t="s">
        <v>55</v>
      </c>
      <c r="AA11" s="8" t="str">
        <f t="shared" si="15"/>
        <v>F1CRAM</v>
      </c>
      <c r="AB11" s="8" t="str">
        <f t="shared" si="16"/>
        <v>Credit Amount</v>
      </c>
      <c r="AC11" s="8"/>
      <c r="AD11" s="8">
        <v>1</v>
      </c>
      <c r="AE11" s="12">
        <f t="shared" ca="1" si="0"/>
        <v>20141217</v>
      </c>
      <c r="AF11" s="10">
        <f t="shared" ca="1" si="1"/>
        <v>142915</v>
      </c>
      <c r="AG11" s="10" t="s">
        <v>56</v>
      </c>
      <c r="AH11" s="8">
        <v>0</v>
      </c>
      <c r="AI11" s="8">
        <v>0</v>
      </c>
      <c r="AJ11" s="8"/>
      <c r="AK11" s="8" t="str">
        <f t="shared" ca="1" si="17"/>
        <v>insert into ZDIC values('JG', '', 'EN', 'S', 'F1CRAM', 'Credit Amount', '', '1', '20141217', '142915', 'SQL', '0', '0', '')</v>
      </c>
      <c r="AL11" s="2" t="s">
        <v>48</v>
      </c>
      <c r="AM11" s="8"/>
      <c r="AN11" s="8"/>
      <c r="AO11" s="13"/>
      <c r="AP11" s="13"/>
      <c r="AQ11" s="8"/>
      <c r="AR11" s="8"/>
      <c r="AS11" s="8"/>
      <c r="AT11" s="12"/>
      <c r="AU11" s="10"/>
      <c r="AV11" s="10"/>
      <c r="AW11" s="8"/>
      <c r="AX11" s="8"/>
      <c r="AY11" s="12"/>
      <c r="AZ11" s="8"/>
    </row>
    <row r="12" spans="1:54" x14ac:dyDescent="0.25">
      <c r="A12" s="7"/>
      <c r="B12" s="8" t="str">
        <f>VLOOKUP($D$2,[1]Tables!$B$1:$D$65510,2,FALSE)</f>
        <v>F1</v>
      </c>
      <c r="C12" s="8" t="s">
        <v>64</v>
      </c>
      <c r="D12" s="8" t="str">
        <f t="shared" si="3"/>
        <v>F1RCST</v>
      </c>
      <c r="E12" s="8" t="str">
        <f>VLOOKUP($C12,'[1]Data Dictionary'!$B$1:$I$65603,5,FALSE)</f>
        <v>Record Status</v>
      </c>
      <c r="F12" s="8" t="str">
        <f>VLOOKUP($C12,'[1]Data Dictionary'!$B$1:$I$65603,6,FALSE)</f>
        <v>Record Status</v>
      </c>
      <c r="G12" s="8" t="str">
        <f>VLOOKUP($C12,'[1]Data Dictionary'!$B$1:$I$65603,7,FALSE)</f>
        <v>Record Status</v>
      </c>
      <c r="H12" s="8" t="str">
        <f>VLOOKUP($C12,'[1]Data Dictionary'!$B$1:$I$65603,8,FALSE)</f>
        <v>Record Status</v>
      </c>
      <c r="I12" s="8" t="str">
        <f>VLOOKUP($C12,'[1]Data Dictionary'!$B$1:$I$65603,2,FALSE)</f>
        <v>NUMERIC</v>
      </c>
      <c r="J12" s="9" t="str">
        <f>VLOOKUP($C12,'[1]Data Dictionary'!$B$1:$I$65603,3,FALSE)</f>
        <v>1, 0</v>
      </c>
      <c r="K12" s="10"/>
      <c r="L12" s="10"/>
      <c r="M12" s="11" t="str">
        <f t="shared" si="5"/>
        <v>[DataMember] public  decimal F1RCST { get; set; }</v>
      </c>
      <c r="N12" s="10" t="str">
        <f t="shared" si="6"/>
        <v xml:space="preserve"> DEFAULT(0) </v>
      </c>
      <c r="O12" s="8" t="str">
        <f t="shared" si="7"/>
        <v>F1RCST NUMERIC(1, 0)  DEFAULT(0) ,</v>
      </c>
      <c r="P12" s="8" t="str">
        <f t="shared" si="8"/>
        <v>F1RCST NUMBER(1, 0)  DEFAULT(0) ,</v>
      </c>
      <c r="Q12" s="9" t="str">
        <f t="shared" si="11"/>
        <v>1</v>
      </c>
      <c r="R12" s="9" t="str">
        <f t="shared" si="12"/>
        <v xml:space="preserve"> 0</v>
      </c>
      <c r="S12" s="8" t="str">
        <f t="shared" si="13"/>
        <v xml:space="preserve">     A            F1RCST         1  0       COLHDG('Record Status')</v>
      </c>
      <c r="T12" s="8" t="s">
        <v>48</v>
      </c>
      <c r="U12" s="8" t="str">
        <f t="shared" si="14"/>
        <v>EXEC sys.sp_addextendedproperty @name=N'MS_Description', @value=N'Record Status' , @level0type=N'SCHEMA',@level0name=N'dbo', @level1type=N'TABLE',@level1name=N'FBL1', @level2type=N'COLUMN',@level2name=N'F1RCST'</v>
      </c>
      <c r="V12" s="11" t="str">
        <f t="shared" si="9"/>
        <v>[DataMember] public  decimal F1RCST { get; set; }</v>
      </c>
      <c r="W12" s="8" t="s">
        <v>53</v>
      </c>
      <c r="X12" s="8"/>
      <c r="Y12" s="8" t="s">
        <v>54</v>
      </c>
      <c r="Z12" s="8" t="s">
        <v>55</v>
      </c>
      <c r="AA12" s="8" t="str">
        <f t="shared" si="15"/>
        <v>F1RCST</v>
      </c>
      <c r="AB12" s="8" t="str">
        <f t="shared" si="16"/>
        <v>Record Status</v>
      </c>
      <c r="AC12" s="8"/>
      <c r="AD12" s="8">
        <v>1</v>
      </c>
      <c r="AE12" s="12">
        <f t="shared" ca="1" si="0"/>
        <v>20141217</v>
      </c>
      <c r="AF12" s="10">
        <f t="shared" ca="1" si="1"/>
        <v>142915</v>
      </c>
      <c r="AG12" s="10" t="s">
        <v>56</v>
      </c>
      <c r="AH12" s="8">
        <v>0</v>
      </c>
      <c r="AI12" s="8">
        <v>0</v>
      </c>
      <c r="AJ12" s="8"/>
      <c r="AK12" s="8" t="str">
        <f t="shared" ca="1" si="17"/>
        <v>insert into ZDIC values('JG', '', 'EN', 'S', 'F1RCST', 'Record Status', '', '1', '20141217', '142915', 'SQL', '0', '0', '')</v>
      </c>
      <c r="AL12" s="2" t="s">
        <v>48</v>
      </c>
      <c r="AM12" s="8"/>
      <c r="AN12" s="8"/>
      <c r="AO12" s="13"/>
      <c r="AP12" s="13"/>
      <c r="AQ12" s="8"/>
      <c r="AR12" s="8"/>
      <c r="AS12" s="8"/>
      <c r="AT12" s="12"/>
      <c r="AU12" s="10"/>
      <c r="AV12" s="10"/>
      <c r="AW12" s="8"/>
      <c r="AX12" s="8"/>
      <c r="AY12" s="12"/>
      <c r="AZ12" s="8"/>
    </row>
    <row r="13" spans="1:54" x14ac:dyDescent="0.25">
      <c r="A13" s="7"/>
      <c r="B13" s="8" t="str">
        <f>VLOOKUP($D$2,[1]Tables!$B$1:$D$65510,2,FALSE)</f>
        <v>F1</v>
      </c>
      <c r="C13" s="8" t="s">
        <v>65</v>
      </c>
      <c r="D13" s="8" t="str">
        <f t="shared" si="3"/>
        <v>F1CRDT</v>
      </c>
      <c r="E13" s="8" t="str">
        <f>VLOOKUP($C13,'[1]Data Dictionary'!$B$1:$I$65603,5,FALSE)</f>
        <v>Create Date</v>
      </c>
      <c r="F13" s="8" t="str">
        <f>VLOOKUP($C13,'[1]Data Dictionary'!$B$1:$I$65603,6,FALSE)</f>
        <v>Create Date</v>
      </c>
      <c r="G13" s="8" t="str">
        <f>VLOOKUP($C13,'[1]Data Dictionary'!$B$1:$I$65603,7,FALSE)</f>
        <v>Create Date</v>
      </c>
      <c r="H13" s="8" t="str">
        <f>VLOOKUP($C13,'[1]Data Dictionary'!$B$1:$I$65603,8,FALSE)</f>
        <v>Create Date</v>
      </c>
      <c r="I13" s="8" t="str">
        <f>VLOOKUP($C13,'[1]Data Dictionary'!$B$1:$I$65603,2,FALSE)</f>
        <v>NUMERIC</v>
      </c>
      <c r="J13" s="9" t="str">
        <f>VLOOKUP($C13,'[1]Data Dictionary'!$B$1:$I$65603,3,FALSE)</f>
        <v>8, 0</v>
      </c>
      <c r="K13" s="10"/>
      <c r="L13" s="10"/>
      <c r="M13" s="11" t="str">
        <f t="shared" si="5"/>
        <v>[DataMember] public  decimal F1CRDT { get; set; }</v>
      </c>
      <c r="N13" s="10" t="str">
        <f t="shared" si="6"/>
        <v xml:space="preserve"> DEFAULT(0) </v>
      </c>
      <c r="O13" s="8" t="str">
        <f t="shared" si="7"/>
        <v>F1CRDT NUMERIC(8, 0)  DEFAULT(0) ,</v>
      </c>
      <c r="P13" s="8" t="str">
        <f t="shared" si="8"/>
        <v>F1CRDT NUMBER(8, 0)  DEFAULT(0) ,</v>
      </c>
      <c r="Q13" s="9" t="str">
        <f t="shared" si="11"/>
        <v>8</v>
      </c>
      <c r="R13" s="9" t="str">
        <f t="shared" si="12"/>
        <v xml:space="preserve"> 0</v>
      </c>
      <c r="S13" s="8" t="str">
        <f t="shared" si="13"/>
        <v xml:space="preserve">     A            F1CRDT         8  0       COLHDG('Create Date')</v>
      </c>
      <c r="T13" s="8" t="s">
        <v>48</v>
      </c>
      <c r="U13" s="8" t="str">
        <f t="shared" si="14"/>
        <v>EXEC sys.sp_addextendedproperty @name=N'MS_Description', @value=N'Create Date' , @level0type=N'SCHEMA',@level0name=N'dbo', @level1type=N'TABLE',@level1name=N'FBL1', @level2type=N'COLUMN',@level2name=N'F1CRDT'</v>
      </c>
      <c r="V13" s="11" t="str">
        <f t="shared" si="9"/>
        <v>[DataMember] public  decimal F1CRDT { get; set; }</v>
      </c>
      <c r="W13" s="8" t="s">
        <v>53</v>
      </c>
      <c r="X13" s="8"/>
      <c r="Y13" s="8" t="s">
        <v>54</v>
      </c>
      <c r="Z13" s="8" t="s">
        <v>55</v>
      </c>
      <c r="AA13" s="8" t="str">
        <f t="shared" si="15"/>
        <v>F1CRDT</v>
      </c>
      <c r="AB13" s="8" t="str">
        <f t="shared" si="16"/>
        <v>Create Date</v>
      </c>
      <c r="AC13" s="8"/>
      <c r="AD13" s="8">
        <v>1</v>
      </c>
      <c r="AE13" s="12">
        <f t="shared" ca="1" si="0"/>
        <v>20141217</v>
      </c>
      <c r="AF13" s="10">
        <f t="shared" ca="1" si="1"/>
        <v>142915</v>
      </c>
      <c r="AG13" s="10" t="s">
        <v>56</v>
      </c>
      <c r="AH13" s="8">
        <v>0</v>
      </c>
      <c r="AI13" s="8">
        <v>0</v>
      </c>
      <c r="AJ13" s="8"/>
      <c r="AK13" s="8" t="str">
        <f t="shared" ca="1" si="17"/>
        <v>insert into ZDIC values('JG', '', 'EN', 'S', 'F1CRDT', 'Create Date', '', '1', '20141217', '142915', 'SQL', '0', '0', '')</v>
      </c>
      <c r="AL13" s="2" t="s">
        <v>48</v>
      </c>
      <c r="AM13" s="8"/>
      <c r="AN13" s="8"/>
      <c r="AO13" s="13"/>
      <c r="AP13" s="13"/>
      <c r="AQ13" s="8"/>
      <c r="AR13" s="8"/>
      <c r="AS13" s="8"/>
      <c r="AT13" s="12"/>
      <c r="AU13" s="10"/>
      <c r="AV13" s="10"/>
      <c r="AW13" s="8"/>
      <c r="AX13" s="8"/>
      <c r="AY13" s="12"/>
      <c r="AZ13" s="8"/>
    </row>
    <row r="14" spans="1:54" x14ac:dyDescent="0.25">
      <c r="A14" s="7"/>
      <c r="B14" s="8" t="str">
        <f>VLOOKUP($D$2,[1]Tables!$B$1:$D$65510,2,FALSE)</f>
        <v>F1</v>
      </c>
      <c r="C14" s="8" t="s">
        <v>66</v>
      </c>
      <c r="D14" s="8" t="str">
        <f t="shared" si="3"/>
        <v>F1CRTM</v>
      </c>
      <c r="E14" s="8" t="str">
        <f>VLOOKUP($C14,'[1]Data Dictionary'!$B$1:$I$65603,5,FALSE)</f>
        <v>Create Time</v>
      </c>
      <c r="F14" s="8" t="str">
        <f>VLOOKUP($C14,'[1]Data Dictionary'!$B$1:$I$65603,6,FALSE)</f>
        <v>Create Time</v>
      </c>
      <c r="G14" s="8" t="str">
        <f>VLOOKUP($C14,'[1]Data Dictionary'!$B$1:$I$65603,7,FALSE)</f>
        <v>Create Time</v>
      </c>
      <c r="H14" s="8" t="str">
        <f>VLOOKUP($C14,'[1]Data Dictionary'!$B$1:$I$65603,8,FALSE)</f>
        <v>Create Time</v>
      </c>
      <c r="I14" s="8" t="str">
        <f>VLOOKUP($C14,'[1]Data Dictionary'!$B$1:$I$65603,2,FALSE)</f>
        <v>NUMERIC</v>
      </c>
      <c r="J14" s="9" t="str">
        <f>VLOOKUP($C14,'[1]Data Dictionary'!$B$1:$I$65603,3,FALSE)</f>
        <v>6, 0</v>
      </c>
      <c r="K14" s="10"/>
      <c r="L14" s="10"/>
      <c r="M14" s="11" t="str">
        <f t="shared" si="5"/>
        <v>[DataMember] public  decimal F1CRTM { get; set; }</v>
      </c>
      <c r="N14" s="10" t="str">
        <f t="shared" si="6"/>
        <v xml:space="preserve"> DEFAULT(0) </v>
      </c>
      <c r="O14" s="8" t="str">
        <f t="shared" si="7"/>
        <v>F1CRTM NUMERIC(6, 0)  DEFAULT(0) ,</v>
      </c>
      <c r="P14" s="8" t="str">
        <f t="shared" si="8"/>
        <v>F1CRTM NUMBER(6, 0)  DEFAULT(0) ,</v>
      </c>
      <c r="Q14" s="9" t="str">
        <f t="shared" si="11"/>
        <v>6</v>
      </c>
      <c r="R14" s="9" t="str">
        <f t="shared" si="12"/>
        <v xml:space="preserve"> 0</v>
      </c>
      <c r="S14" s="8" t="str">
        <f t="shared" si="13"/>
        <v xml:space="preserve">     A            F1CRTM         6  0       COLHDG('Create Time')</v>
      </c>
      <c r="T14" s="8" t="s">
        <v>48</v>
      </c>
      <c r="U14" s="8" t="str">
        <f t="shared" si="14"/>
        <v>EXEC sys.sp_addextendedproperty @name=N'MS_Description', @value=N'Create Time' , @level0type=N'SCHEMA',@level0name=N'dbo', @level1type=N'TABLE',@level1name=N'FBL1', @level2type=N'COLUMN',@level2name=N'F1CRTM'</v>
      </c>
      <c r="V14" s="11" t="str">
        <f t="shared" si="9"/>
        <v>[DataMember] public  decimal F1CRTM { get; set; }</v>
      </c>
      <c r="W14" s="8" t="s">
        <v>53</v>
      </c>
      <c r="X14" s="8"/>
      <c r="Y14" s="8" t="s">
        <v>54</v>
      </c>
      <c r="Z14" s="8" t="s">
        <v>55</v>
      </c>
      <c r="AA14" s="8" t="str">
        <f t="shared" si="15"/>
        <v>F1CRTM</v>
      </c>
      <c r="AB14" s="8" t="str">
        <f t="shared" si="16"/>
        <v>Create Time</v>
      </c>
      <c r="AC14" s="8"/>
      <c r="AD14" s="8">
        <v>1</v>
      </c>
      <c r="AE14" s="12">
        <f t="shared" ca="1" si="0"/>
        <v>20141217</v>
      </c>
      <c r="AF14" s="10">
        <f t="shared" ca="1" si="1"/>
        <v>142915</v>
      </c>
      <c r="AG14" s="10" t="s">
        <v>56</v>
      </c>
      <c r="AH14" s="8">
        <v>0</v>
      </c>
      <c r="AI14" s="8">
        <v>0</v>
      </c>
      <c r="AJ14" s="8"/>
      <c r="AK14" s="8" t="str">
        <f t="shared" ca="1" si="17"/>
        <v>insert into ZDIC values('JG', '', 'EN', 'S', 'F1CRTM', 'Create Time', '', '1', '20141217', '142915', 'SQL', '0', '0', '')</v>
      </c>
      <c r="AL14" s="2" t="s">
        <v>48</v>
      </c>
      <c r="AM14" s="8"/>
      <c r="AN14" s="8"/>
      <c r="AO14" s="13"/>
      <c r="AP14" s="13"/>
      <c r="AQ14" s="8"/>
      <c r="AR14" s="8"/>
      <c r="AS14" s="8"/>
      <c r="AT14" s="12"/>
      <c r="AU14" s="10"/>
      <c r="AV14" s="10"/>
      <c r="AW14" s="8"/>
      <c r="AX14" s="8"/>
      <c r="AY14" s="12"/>
      <c r="AZ14" s="8"/>
    </row>
    <row r="15" spans="1:54" x14ac:dyDescent="0.25">
      <c r="A15" s="7"/>
      <c r="B15" s="8" t="str">
        <f>VLOOKUP($D$2,[1]Tables!$B$1:$D$65510,2,FALSE)</f>
        <v>F1</v>
      </c>
      <c r="C15" s="8" t="s">
        <v>67</v>
      </c>
      <c r="D15" s="8" t="str">
        <f t="shared" si="3"/>
        <v>F1CRUS</v>
      </c>
      <c r="E15" s="8" t="str">
        <f>VLOOKUP($C15,'[1]Data Dictionary'!$B$1:$I$65603,5,FALSE)</f>
        <v>Create User</v>
      </c>
      <c r="F15" s="8" t="str">
        <f>VLOOKUP($C15,'[1]Data Dictionary'!$B$1:$I$65603,6,FALSE)</f>
        <v>Create User</v>
      </c>
      <c r="G15" s="8" t="str">
        <f>VLOOKUP($C15,'[1]Data Dictionary'!$B$1:$I$65603,7,FALSE)</f>
        <v>Create User</v>
      </c>
      <c r="H15" s="8" t="str">
        <f>VLOOKUP($C15,'[1]Data Dictionary'!$B$1:$I$65603,8,FALSE)</f>
        <v>Create User</v>
      </c>
      <c r="I15" s="8" t="str">
        <f>VLOOKUP($C15,'[1]Data Dictionary'!$B$1:$I$65603,2,FALSE)</f>
        <v>VARCHAR</v>
      </c>
      <c r="J15" s="9" t="str">
        <f>VLOOKUP($C15,'[1]Data Dictionary'!$B$1:$I$65603,3,FALSE)</f>
        <v>20</v>
      </c>
      <c r="K15" s="10"/>
      <c r="L15" s="10"/>
      <c r="M15" s="11" t="str">
        <f t="shared" si="5"/>
        <v>[DataMember] public  string F1CRUS { get; set; }</v>
      </c>
      <c r="N15" s="10" t="str">
        <f t="shared" si="6"/>
        <v xml:space="preserve"> DEFAULT('') </v>
      </c>
      <c r="O15" s="8" t="str">
        <f t="shared" si="7"/>
        <v>F1CRUS VARCHAR(20)  DEFAULT('') ,</v>
      </c>
      <c r="P15" s="8" t="str">
        <f t="shared" si="8"/>
        <v>F1CRUS VARCHAR2(20) DEFAULT(' '),</v>
      </c>
      <c r="Q15" s="9" t="str">
        <f t="shared" si="11"/>
        <v>20</v>
      </c>
      <c r="R15" s="9" t="str">
        <f t="shared" si="12"/>
        <v/>
      </c>
      <c r="S15" s="8" t="str">
        <f t="shared" si="13"/>
        <v xml:space="preserve">     A            F1CRUS        20          COLHDG('Create User')</v>
      </c>
      <c r="T15" s="8" t="s">
        <v>48</v>
      </c>
      <c r="U15" s="8" t="str">
        <f t="shared" si="14"/>
        <v>EXEC sys.sp_addextendedproperty @name=N'MS_Description', @value=N'Create User' , @level0type=N'SCHEMA',@level0name=N'dbo', @level1type=N'TABLE',@level1name=N'FBL1', @level2type=N'COLUMN',@level2name=N'F1CRUS'</v>
      </c>
      <c r="V15" s="11" t="str">
        <f t="shared" si="9"/>
        <v>[DataMember] public  string F1CRUS { get; set; }</v>
      </c>
      <c r="W15" s="8" t="s">
        <v>53</v>
      </c>
      <c r="X15" s="8"/>
      <c r="Y15" s="8" t="s">
        <v>54</v>
      </c>
      <c r="Z15" s="8" t="s">
        <v>55</v>
      </c>
      <c r="AA15" s="8" t="str">
        <f t="shared" si="15"/>
        <v>F1CRUS</v>
      </c>
      <c r="AB15" s="8" t="str">
        <f t="shared" si="16"/>
        <v>Create User</v>
      </c>
      <c r="AC15" s="8"/>
      <c r="AD15" s="8">
        <v>1</v>
      </c>
      <c r="AE15" s="12">
        <f t="shared" ca="1" si="0"/>
        <v>20141217</v>
      </c>
      <c r="AF15" s="10">
        <f t="shared" ca="1" si="1"/>
        <v>142915</v>
      </c>
      <c r="AG15" s="10" t="s">
        <v>56</v>
      </c>
      <c r="AH15" s="8">
        <v>0</v>
      </c>
      <c r="AI15" s="8">
        <v>0</v>
      </c>
      <c r="AJ15" s="8"/>
      <c r="AK15" s="8" t="str">
        <f t="shared" ca="1" si="17"/>
        <v>insert into ZDIC values('JG', '', 'EN', 'S', 'F1CRUS', 'Create User', '', '1', '20141217', '142915', 'SQL', '0', '0', '')</v>
      </c>
      <c r="AL15" s="2" t="s">
        <v>48</v>
      </c>
      <c r="AM15" s="8"/>
      <c r="AN15" s="8"/>
      <c r="AO15" s="13"/>
      <c r="AP15" s="13"/>
      <c r="AQ15" s="8"/>
      <c r="AR15" s="8"/>
      <c r="AS15" s="8"/>
      <c r="AT15" s="12"/>
      <c r="AU15" s="10"/>
      <c r="AV15" s="10"/>
      <c r="AW15" s="8"/>
      <c r="AX15" s="8"/>
      <c r="AY15" s="12"/>
      <c r="AZ15" s="8"/>
    </row>
    <row r="16" spans="1:54" x14ac:dyDescent="0.25">
      <c r="A16" s="7"/>
      <c r="B16" s="8" t="str">
        <f>VLOOKUP($D$2,[1]Tables!$B$1:$D$65510,2,FALSE)</f>
        <v>F1</v>
      </c>
      <c r="C16" s="8" t="s">
        <v>68</v>
      </c>
      <c r="D16" s="8" t="str">
        <f t="shared" si="3"/>
        <v>F1CHDT</v>
      </c>
      <c r="E16" s="8" t="str">
        <f>VLOOKUP($C16,'[1]Data Dictionary'!$B$1:$I$65603,5,FALSE)</f>
        <v>Change Date</v>
      </c>
      <c r="F16" s="8" t="str">
        <f>VLOOKUP($C16,'[1]Data Dictionary'!$B$1:$I$65603,6,FALSE)</f>
        <v>Change Date</v>
      </c>
      <c r="G16" s="8" t="str">
        <f>VLOOKUP($C16,'[1]Data Dictionary'!$B$1:$I$65603,7,FALSE)</f>
        <v>Change Date</v>
      </c>
      <c r="H16" s="8" t="str">
        <f>VLOOKUP($C16,'[1]Data Dictionary'!$B$1:$I$65603,8,FALSE)</f>
        <v>Change Date</v>
      </c>
      <c r="I16" s="8" t="str">
        <f>VLOOKUP($C16,'[1]Data Dictionary'!$B$1:$I$65603,2,FALSE)</f>
        <v>NUMERIC</v>
      </c>
      <c r="J16" s="9" t="str">
        <f>VLOOKUP($C16,'[1]Data Dictionary'!$B$1:$I$65603,3,FALSE)</f>
        <v>8, 0</v>
      </c>
      <c r="K16" s="10"/>
      <c r="L16" s="10"/>
      <c r="M16" s="11" t="str">
        <f t="shared" si="5"/>
        <v>[DataMember] public  decimal F1CHDT { get; set; }</v>
      </c>
      <c r="N16" s="10" t="str">
        <f t="shared" si="6"/>
        <v xml:space="preserve"> DEFAULT(0) </v>
      </c>
      <c r="O16" s="8" t="str">
        <f t="shared" si="7"/>
        <v>F1CHDT NUMERIC(8, 0)  DEFAULT(0) ,</v>
      </c>
      <c r="P16" s="8" t="str">
        <f t="shared" si="8"/>
        <v>F1CHDT NUMBER(8, 0)  DEFAULT(0) ,</v>
      </c>
      <c r="Q16" s="9" t="str">
        <f t="shared" si="11"/>
        <v>8</v>
      </c>
      <c r="R16" s="9" t="str">
        <f t="shared" si="12"/>
        <v xml:space="preserve"> 0</v>
      </c>
      <c r="S16" s="8" t="str">
        <f t="shared" si="13"/>
        <v xml:space="preserve">     A            F1CHDT         8  0       COLHDG('Change Date')</v>
      </c>
      <c r="T16" s="8" t="s">
        <v>48</v>
      </c>
      <c r="U16" s="8" t="str">
        <f t="shared" si="14"/>
        <v>EXEC sys.sp_addextendedproperty @name=N'MS_Description', @value=N'Change Date' , @level0type=N'SCHEMA',@level0name=N'dbo', @level1type=N'TABLE',@level1name=N'FBL1', @level2type=N'COLUMN',@level2name=N'F1CHDT'</v>
      </c>
      <c r="V16" s="11" t="str">
        <f t="shared" si="9"/>
        <v>[DataMember] public  decimal F1CHDT { get; set; }</v>
      </c>
      <c r="W16" s="8" t="s">
        <v>53</v>
      </c>
      <c r="X16" s="8"/>
      <c r="Y16" s="8" t="s">
        <v>54</v>
      </c>
      <c r="Z16" s="8" t="s">
        <v>55</v>
      </c>
      <c r="AA16" s="8" t="str">
        <f t="shared" si="15"/>
        <v>F1CHDT</v>
      </c>
      <c r="AB16" s="8" t="str">
        <f t="shared" si="16"/>
        <v>Change Date</v>
      </c>
      <c r="AC16" s="8"/>
      <c r="AD16" s="8">
        <v>1</v>
      </c>
      <c r="AE16" s="12">
        <f t="shared" ca="1" si="0"/>
        <v>20141217</v>
      </c>
      <c r="AF16" s="10">
        <f t="shared" ca="1" si="1"/>
        <v>142915</v>
      </c>
      <c r="AG16" s="10" t="s">
        <v>56</v>
      </c>
      <c r="AH16" s="8">
        <v>0</v>
      </c>
      <c r="AI16" s="8">
        <v>0</v>
      </c>
      <c r="AJ16" s="8"/>
      <c r="AK16" s="8" t="str">
        <f t="shared" ca="1" si="17"/>
        <v>insert into ZDIC values('JG', '', 'EN', 'S', 'F1CHDT', 'Change Date', '', '1', '20141217', '142915', 'SQL', '0', '0', '')</v>
      </c>
      <c r="AL16" s="2" t="s">
        <v>48</v>
      </c>
      <c r="AM16" s="8"/>
      <c r="AN16" s="8"/>
      <c r="AO16" s="13"/>
      <c r="AP16" s="13"/>
      <c r="AQ16" s="8"/>
      <c r="AR16" s="8"/>
      <c r="AS16" s="8"/>
      <c r="AT16" s="12"/>
      <c r="AU16" s="10"/>
      <c r="AV16" s="10"/>
      <c r="AW16" s="8"/>
      <c r="AX16" s="8"/>
      <c r="AY16" s="12"/>
      <c r="AZ16" s="8"/>
    </row>
    <row r="17" spans="1:52" x14ac:dyDescent="0.25">
      <c r="A17" s="7"/>
      <c r="B17" s="8" t="str">
        <f>VLOOKUP($D$2,[1]Tables!$B$1:$D$65510,2,FALSE)</f>
        <v>F1</v>
      </c>
      <c r="C17" s="8" t="s">
        <v>69</v>
      </c>
      <c r="D17" s="8" t="str">
        <f t="shared" si="3"/>
        <v>F1CHTM</v>
      </c>
      <c r="E17" s="8" t="str">
        <f>VLOOKUP($C17,'[1]Data Dictionary'!$B$1:$I$65603,5,FALSE)</f>
        <v>Change Time</v>
      </c>
      <c r="F17" s="8" t="str">
        <f>VLOOKUP($C17,'[1]Data Dictionary'!$B$1:$I$65603,6,FALSE)</f>
        <v>Change Time</v>
      </c>
      <c r="G17" s="8" t="str">
        <f>VLOOKUP($C17,'[1]Data Dictionary'!$B$1:$I$65603,7,FALSE)</f>
        <v>Change Time</v>
      </c>
      <c r="H17" s="8" t="str">
        <f>VLOOKUP($C17,'[1]Data Dictionary'!$B$1:$I$65603,8,FALSE)</f>
        <v>Change Time</v>
      </c>
      <c r="I17" s="8" t="str">
        <f>VLOOKUP($C17,'[1]Data Dictionary'!$B$1:$I$65603,2,FALSE)</f>
        <v>NUMERIC</v>
      </c>
      <c r="J17" s="9" t="str">
        <f>VLOOKUP($C17,'[1]Data Dictionary'!$B$1:$I$65603,3,FALSE)</f>
        <v>6, 0</v>
      </c>
      <c r="K17" s="10"/>
      <c r="L17" s="10"/>
      <c r="M17" s="11" t="str">
        <f t="shared" si="5"/>
        <v>[DataMember] public  decimal F1CHTM { get; set; }</v>
      </c>
      <c r="N17" s="10" t="str">
        <f t="shared" si="6"/>
        <v xml:space="preserve"> DEFAULT(0) </v>
      </c>
      <c r="O17" s="8" t="str">
        <f t="shared" si="7"/>
        <v>F1CHTM NUMERIC(6, 0)  DEFAULT(0) ,</v>
      </c>
      <c r="P17" s="8" t="str">
        <f t="shared" si="8"/>
        <v>F1CHTM NUMBER(6, 0)  DEFAULT(0) ,</v>
      </c>
      <c r="Q17" s="9" t="str">
        <f t="shared" si="11"/>
        <v>6</v>
      </c>
      <c r="R17" s="9" t="str">
        <f t="shared" si="12"/>
        <v xml:space="preserve"> 0</v>
      </c>
      <c r="S17" s="8" t="str">
        <f t="shared" si="13"/>
        <v xml:space="preserve">     A            F1CHTM         6  0       COLHDG('Change Time')</v>
      </c>
      <c r="T17" s="8" t="s">
        <v>48</v>
      </c>
      <c r="U17" s="8" t="str">
        <f t="shared" si="14"/>
        <v>EXEC sys.sp_addextendedproperty @name=N'MS_Description', @value=N'Change Time' , @level0type=N'SCHEMA',@level0name=N'dbo', @level1type=N'TABLE',@level1name=N'FBL1', @level2type=N'COLUMN',@level2name=N'F1CHTM'</v>
      </c>
      <c r="V17" s="11" t="str">
        <f t="shared" si="9"/>
        <v>[DataMember] public  decimal F1CHTM { get; set; }</v>
      </c>
      <c r="W17" s="8" t="s">
        <v>53</v>
      </c>
      <c r="X17" s="8"/>
      <c r="Y17" s="8" t="s">
        <v>54</v>
      </c>
      <c r="Z17" s="8" t="s">
        <v>55</v>
      </c>
      <c r="AA17" s="8" t="str">
        <f t="shared" si="15"/>
        <v>F1CHTM</v>
      </c>
      <c r="AB17" s="8" t="str">
        <f t="shared" si="16"/>
        <v>Change Time</v>
      </c>
      <c r="AC17" s="8"/>
      <c r="AD17" s="8">
        <v>1</v>
      </c>
      <c r="AE17" s="12">
        <f t="shared" ca="1" si="0"/>
        <v>20141217</v>
      </c>
      <c r="AF17" s="10">
        <f t="shared" ca="1" si="1"/>
        <v>142915</v>
      </c>
      <c r="AG17" s="10" t="s">
        <v>56</v>
      </c>
      <c r="AH17" s="8">
        <v>0</v>
      </c>
      <c r="AI17" s="8">
        <v>0</v>
      </c>
      <c r="AJ17" s="8"/>
      <c r="AK17" s="8" t="str">
        <f t="shared" ca="1" si="17"/>
        <v>insert into ZDIC values('JG', '', 'EN', 'S', 'F1CHTM', 'Change Time', '', '1', '20141217', '142915', 'SQL', '0', '0', '')</v>
      </c>
      <c r="AL17" s="2" t="s">
        <v>48</v>
      </c>
      <c r="AM17" s="8"/>
      <c r="AN17" s="8"/>
      <c r="AO17" s="13"/>
      <c r="AP17" s="13"/>
      <c r="AQ17" s="8"/>
      <c r="AR17" s="8"/>
      <c r="AS17" s="8"/>
      <c r="AT17" s="12"/>
      <c r="AU17" s="10"/>
      <c r="AV17" s="10"/>
      <c r="AW17" s="8"/>
      <c r="AX17" s="8"/>
      <c r="AY17" s="12"/>
      <c r="AZ17" s="8"/>
    </row>
    <row r="18" spans="1:52" x14ac:dyDescent="0.25">
      <c r="A18" s="7"/>
      <c r="B18" s="8" t="str">
        <f>VLOOKUP($D$2,[1]Tables!$B$1:$D$65510,2,FALSE)</f>
        <v>F1</v>
      </c>
      <c r="C18" s="8" t="s">
        <v>70</v>
      </c>
      <c r="D18" s="8" t="str">
        <f t="shared" si="3"/>
        <v>F1CHUS</v>
      </c>
      <c r="E18" s="8" t="str">
        <f>VLOOKUP($C18,'[1]Data Dictionary'!$B$1:$I$65603,5,FALSE)</f>
        <v>Change User</v>
      </c>
      <c r="F18" s="8" t="str">
        <f>VLOOKUP($C18,'[1]Data Dictionary'!$B$1:$I$65603,6,FALSE)</f>
        <v>Change User</v>
      </c>
      <c r="G18" s="8" t="str">
        <f>VLOOKUP($C18,'[1]Data Dictionary'!$B$1:$I$65603,7,FALSE)</f>
        <v>Change User</v>
      </c>
      <c r="H18" s="8" t="str">
        <f>VLOOKUP($C18,'[1]Data Dictionary'!$B$1:$I$65603,8,FALSE)</f>
        <v>Change User</v>
      </c>
      <c r="I18" s="8" t="str">
        <f>VLOOKUP($C18,'[1]Data Dictionary'!$B$1:$I$65603,2,FALSE)</f>
        <v>VARCHAR</v>
      </c>
      <c r="J18" s="9" t="str">
        <f>VLOOKUP($C18,'[1]Data Dictionary'!$B$1:$I$65603,3,FALSE)</f>
        <v>20</v>
      </c>
      <c r="K18" s="10"/>
      <c r="L18" s="10"/>
      <c r="M18" s="11" t="str">
        <f t="shared" si="5"/>
        <v>[DataMember] public  string F1CHUS { get; set; }</v>
      </c>
      <c r="N18" s="10" t="str">
        <f t="shared" si="6"/>
        <v xml:space="preserve"> DEFAULT('') </v>
      </c>
      <c r="O18" s="8" t="str">
        <f t="shared" si="7"/>
        <v>F1CHUS VARCHAR(20)  DEFAULT('') ,</v>
      </c>
      <c r="P18" s="8" t="str">
        <f t="shared" si="8"/>
        <v>F1CHUS VARCHAR2(20) DEFAULT(' '),</v>
      </c>
      <c r="Q18" s="9" t="str">
        <f t="shared" si="11"/>
        <v>20</v>
      </c>
      <c r="R18" s="9" t="str">
        <f t="shared" si="12"/>
        <v/>
      </c>
      <c r="S18" s="8" t="str">
        <f t="shared" si="13"/>
        <v xml:space="preserve">     A            F1CHUS        20          COLHDG('Change User')</v>
      </c>
      <c r="T18" s="8" t="s">
        <v>48</v>
      </c>
      <c r="U18" s="8" t="str">
        <f t="shared" si="14"/>
        <v>EXEC sys.sp_addextendedproperty @name=N'MS_Description', @value=N'Change User' , @level0type=N'SCHEMA',@level0name=N'dbo', @level1type=N'TABLE',@level1name=N'FBL1', @level2type=N'COLUMN',@level2name=N'F1CHUS'</v>
      </c>
      <c r="V18" s="11" t="str">
        <f t="shared" si="9"/>
        <v>[DataMember] public  string F1CHUS { get; set; }</v>
      </c>
      <c r="W18" s="8" t="s">
        <v>53</v>
      </c>
      <c r="X18" s="8"/>
      <c r="Y18" s="8" t="s">
        <v>54</v>
      </c>
      <c r="Z18" s="8" t="s">
        <v>55</v>
      </c>
      <c r="AA18" s="8" t="str">
        <f t="shared" si="15"/>
        <v>F1CHUS</v>
      </c>
      <c r="AB18" s="8" t="str">
        <f t="shared" si="16"/>
        <v>Change User</v>
      </c>
      <c r="AC18" s="8"/>
      <c r="AD18" s="8">
        <v>1</v>
      </c>
      <c r="AE18" s="12">
        <f t="shared" ca="1" si="0"/>
        <v>20141217</v>
      </c>
      <c r="AF18" s="10">
        <f t="shared" ca="1" si="1"/>
        <v>142915</v>
      </c>
      <c r="AG18" s="10" t="s">
        <v>56</v>
      </c>
      <c r="AH18" s="8">
        <v>0</v>
      </c>
      <c r="AI18" s="8">
        <v>0</v>
      </c>
      <c r="AJ18" s="8"/>
      <c r="AK18" s="8" t="str">
        <f t="shared" ca="1" si="17"/>
        <v>insert into ZDIC values('JG', '', 'EN', 'S', 'F1CHUS', 'Change User', '', '1', '20141217', '142915', 'SQL', '0', '0', '')</v>
      </c>
      <c r="AL18" s="2" t="s">
        <v>48</v>
      </c>
      <c r="AM18" s="8"/>
      <c r="AN18" s="8"/>
      <c r="AO18" s="13"/>
      <c r="AP18" s="13"/>
      <c r="AQ18" s="8"/>
      <c r="AR18" s="8"/>
      <c r="AS18" s="8"/>
      <c r="AT18" s="12"/>
      <c r="AU18" s="10"/>
      <c r="AV18" s="10"/>
      <c r="AW18" s="8"/>
      <c r="AX18" s="8"/>
      <c r="AY18" s="12"/>
      <c r="AZ18" s="8"/>
    </row>
    <row r="19" spans="1:52" x14ac:dyDescent="0.25">
      <c r="A19" s="7"/>
      <c r="B19" s="7"/>
      <c r="C19" s="7"/>
      <c r="D19" s="2"/>
      <c r="E19" s="8"/>
      <c r="F19" s="8"/>
      <c r="G19" s="8"/>
      <c r="H19" s="8"/>
      <c r="I19" s="8"/>
      <c r="J19" s="9"/>
      <c r="K19" s="10"/>
      <c r="L19" s="10"/>
      <c r="M19" s="11"/>
      <c r="N19" s="10"/>
      <c r="O19" s="8" t="str">
        <f>CONCATENATE(" CONSTRAINT PK_",$D$2, " PRIMARY KEY CLUSTERED (")</f>
        <v xml:space="preserve"> CONSTRAINT PK_FBL1 PRIMARY KEY CLUSTERED (</v>
      </c>
      <c r="P19" s="8" t="str">
        <f>CONCATENATE(" CONSTRAINT PK_",$D$2, " PRIMARY KEY (")</f>
        <v xml:space="preserve"> CONSTRAINT PK_FBL1 PRIMARY KEY (</v>
      </c>
      <c r="Q19" s="8" t="s">
        <v>48</v>
      </c>
      <c r="R19" s="8" t="s">
        <v>48</v>
      </c>
      <c r="S19" s="8" t="s">
        <v>71</v>
      </c>
      <c r="T19" s="8" t="s">
        <v>48</v>
      </c>
      <c r="U19" s="8"/>
      <c r="V19" s="11"/>
      <c r="W19" s="8"/>
      <c r="X19" s="8"/>
      <c r="Y19" s="8"/>
      <c r="Z19" s="8"/>
      <c r="AA19" s="8"/>
      <c r="AB19" s="8"/>
      <c r="AC19" s="8"/>
      <c r="AD19" s="8"/>
      <c r="AE19" s="8"/>
      <c r="AF19" s="8"/>
      <c r="AG19" s="8"/>
      <c r="AH19" s="8"/>
      <c r="AI19" s="8"/>
      <c r="AJ19" s="8"/>
      <c r="AK19" s="8"/>
      <c r="AL19" s="8"/>
      <c r="AM19" s="8"/>
      <c r="AN19" s="8"/>
      <c r="AO19" s="13"/>
      <c r="AP19" s="13"/>
      <c r="AQ19" s="8"/>
      <c r="AR19" s="8"/>
      <c r="AS19" s="8"/>
      <c r="AT19" s="12"/>
      <c r="AU19" s="10"/>
      <c r="AV19" s="10"/>
      <c r="AW19" s="8"/>
      <c r="AX19" s="8"/>
      <c r="AY19" s="12"/>
      <c r="AZ19" s="8"/>
    </row>
    <row r="20" spans="1:52" x14ac:dyDescent="0.25">
      <c r="A20" s="7"/>
      <c r="B20" s="7"/>
      <c r="C20" s="7"/>
      <c r="D20" s="8"/>
      <c r="E20" s="8"/>
      <c r="F20" s="8"/>
      <c r="G20" s="8"/>
      <c r="H20" s="8"/>
      <c r="I20" s="8"/>
      <c r="J20" s="9"/>
      <c r="K20" s="10"/>
      <c r="L20" s="10"/>
      <c r="M20" s="11"/>
      <c r="N20" s="10"/>
      <c r="O20" s="8" t="str">
        <f>$D$3</f>
        <v>F1CONO</v>
      </c>
      <c r="P20" s="8" t="str">
        <f>$D$3</f>
        <v>F1CONO</v>
      </c>
      <c r="Q20" s="8"/>
      <c r="R20" s="8"/>
      <c r="S20" s="8" t="str">
        <f>CONCATENATE("     A          K ", RIGHT(O20,6))</f>
        <v xml:space="preserve">     A          K F1CONO</v>
      </c>
      <c r="T20" s="8" t="s">
        <v>48</v>
      </c>
      <c r="U20" s="8"/>
      <c r="V20" s="11" t="s">
        <v>48</v>
      </c>
      <c r="W20" s="8"/>
      <c r="X20" s="8"/>
      <c r="Y20" s="8"/>
      <c r="Z20" s="8"/>
      <c r="AA20" s="8"/>
      <c r="AB20" s="8"/>
      <c r="AC20" s="8"/>
      <c r="AD20" s="8"/>
      <c r="AE20" s="8"/>
      <c r="AF20" s="8"/>
      <c r="AG20" s="8"/>
      <c r="AH20" s="8"/>
      <c r="AI20" s="8"/>
      <c r="AJ20" s="8"/>
      <c r="AK20" s="8"/>
      <c r="AL20" s="8"/>
      <c r="AM20" s="8"/>
      <c r="AN20" s="8"/>
      <c r="AO20" s="13"/>
      <c r="AP20" s="13"/>
      <c r="AQ20" s="8"/>
      <c r="AR20" s="8"/>
      <c r="AS20" s="8"/>
      <c r="AT20" s="12"/>
      <c r="AU20" s="10"/>
      <c r="AV20" s="10"/>
      <c r="AW20" s="8"/>
      <c r="AX20" s="8"/>
      <c r="AY20" s="12"/>
      <c r="AZ20" s="8"/>
    </row>
    <row r="21" spans="1:52" x14ac:dyDescent="0.25">
      <c r="A21" s="7"/>
      <c r="B21" s="7"/>
      <c r="C21" s="7"/>
      <c r="D21" s="8"/>
      <c r="E21" s="8"/>
      <c r="F21" s="8"/>
      <c r="G21" s="8"/>
      <c r="H21" s="8"/>
      <c r="I21" s="8"/>
      <c r="J21" s="9"/>
      <c r="K21" s="10"/>
      <c r="L21" s="10"/>
      <c r="M21" s="11"/>
      <c r="N21" s="10"/>
      <c r="O21" s="8" t="str">
        <f xml:space="preserve"> ", " &amp; $D$4</f>
        <v>, F1BRNO</v>
      </c>
      <c r="P21" s="8" t="str">
        <f xml:space="preserve"> ", " &amp; $D$4</f>
        <v>, F1BRNO</v>
      </c>
      <c r="Q21" s="8"/>
      <c r="R21" s="8"/>
      <c r="S21" s="8" t="str">
        <f>CONCATENATE("     A          K ", RIGHT(O21,6))</f>
        <v xml:space="preserve">     A          K F1BRNO</v>
      </c>
      <c r="T21" s="8" t="s">
        <v>48</v>
      </c>
      <c r="U21" s="8"/>
      <c r="V21" s="11" t="s">
        <v>48</v>
      </c>
      <c r="W21" s="8"/>
      <c r="X21" s="8"/>
      <c r="Y21" s="8"/>
      <c r="Z21" s="8"/>
      <c r="AA21" s="8"/>
      <c r="AB21" s="8"/>
      <c r="AC21" s="8"/>
      <c r="AD21" s="8"/>
      <c r="AE21" s="8"/>
      <c r="AF21" s="8"/>
      <c r="AG21" s="8"/>
      <c r="AH21" s="8"/>
      <c r="AI21" s="8"/>
      <c r="AJ21" s="8"/>
      <c r="AK21" s="8"/>
      <c r="AL21" s="8"/>
      <c r="AM21" s="8"/>
      <c r="AN21" s="8"/>
      <c r="AO21" s="13"/>
      <c r="AP21" s="13"/>
      <c r="AQ21" s="8"/>
      <c r="AR21" s="8"/>
      <c r="AS21" s="8"/>
      <c r="AT21" s="12"/>
      <c r="AU21" s="10"/>
      <c r="AV21" s="10"/>
      <c r="AW21" s="8"/>
      <c r="AX21" s="8"/>
      <c r="AY21" s="12"/>
      <c r="AZ21" s="8"/>
    </row>
    <row r="22" spans="1:52" x14ac:dyDescent="0.25">
      <c r="A22" s="7"/>
      <c r="B22" s="7"/>
      <c r="C22" s="7"/>
      <c r="D22" s="8"/>
      <c r="E22" s="8"/>
      <c r="F22" s="8"/>
      <c r="G22" s="8"/>
      <c r="H22" s="8"/>
      <c r="I22" s="8"/>
      <c r="J22" s="9"/>
      <c r="K22" s="10"/>
      <c r="L22" s="10"/>
      <c r="M22" s="11"/>
      <c r="N22" s="10"/>
      <c r="O22" s="8" t="str">
        <f xml:space="preserve"> ", " &amp; $D$5</f>
        <v>, F1RFNO</v>
      </c>
      <c r="P22" s="8" t="str">
        <f xml:space="preserve"> ", " &amp; $D$5</f>
        <v>, F1RFNO</v>
      </c>
      <c r="Q22" s="8"/>
      <c r="R22" s="8"/>
      <c r="S22" s="8" t="str">
        <f>CONCATENATE("     A          K ", RIGHT(O22,6))</f>
        <v xml:space="preserve">     A          K F1RFNO</v>
      </c>
      <c r="T22" s="8" t="s">
        <v>48</v>
      </c>
      <c r="U22" s="8"/>
      <c r="V22" s="11"/>
      <c r="W22" s="8"/>
      <c r="X22" s="8"/>
      <c r="Y22" s="8"/>
      <c r="Z22" s="8"/>
      <c r="AA22" s="8"/>
      <c r="AB22" s="8"/>
      <c r="AC22" s="8"/>
      <c r="AD22" s="8"/>
      <c r="AE22" s="8"/>
      <c r="AF22" s="8"/>
      <c r="AG22" s="8"/>
      <c r="AH22" s="8"/>
      <c r="AI22" s="8"/>
      <c r="AJ22" s="8"/>
      <c r="AK22" s="8"/>
      <c r="AL22" s="8"/>
      <c r="AM22" s="8"/>
      <c r="AN22" s="8"/>
      <c r="AO22" s="13"/>
      <c r="AP22" s="13"/>
      <c r="AQ22" s="8"/>
      <c r="AR22" s="8"/>
      <c r="AS22" s="8"/>
      <c r="AT22" s="12"/>
      <c r="AU22" s="10"/>
      <c r="AV22" s="10"/>
      <c r="AW22" s="8"/>
      <c r="AX22" s="8"/>
      <c r="AY22" s="12"/>
      <c r="AZ22" s="8"/>
    </row>
    <row r="23" spans="1:52" x14ac:dyDescent="0.25">
      <c r="A23" s="7"/>
      <c r="B23" s="7"/>
      <c r="C23" s="7"/>
      <c r="D23" s="8"/>
      <c r="E23" s="8"/>
      <c r="F23" s="8"/>
      <c r="G23" s="8"/>
      <c r="H23" s="8"/>
      <c r="I23" s="8"/>
      <c r="J23" s="9"/>
      <c r="K23" s="10"/>
      <c r="L23" s="10"/>
      <c r="M23" s="11"/>
      <c r="N23" s="10"/>
      <c r="O23" s="8" t="str">
        <f xml:space="preserve"> ", " &amp; $D6</f>
        <v>, F1RFLN</v>
      </c>
      <c r="P23" s="8" t="str">
        <f xml:space="preserve"> ", " &amp; $D6</f>
        <v>, F1RFLN</v>
      </c>
      <c r="Q23" s="8"/>
      <c r="R23" s="8"/>
      <c r="S23" s="8"/>
      <c r="T23" s="8" t="s">
        <v>48</v>
      </c>
      <c r="U23" s="8"/>
      <c r="V23" s="11" t="s">
        <v>48</v>
      </c>
      <c r="W23" s="8"/>
      <c r="X23" s="8"/>
      <c r="Y23" s="8"/>
      <c r="Z23" s="8"/>
      <c r="AA23" s="8"/>
      <c r="AB23" s="8"/>
      <c r="AC23" s="8"/>
      <c r="AD23" s="8"/>
      <c r="AE23" s="8"/>
      <c r="AF23" s="8"/>
      <c r="AG23" s="8"/>
      <c r="AH23" s="8"/>
      <c r="AI23" s="8"/>
      <c r="AJ23" s="8"/>
      <c r="AK23" s="8"/>
      <c r="AL23" s="8"/>
      <c r="AM23" s="8"/>
      <c r="AN23" s="8"/>
      <c r="AO23" s="13"/>
      <c r="AP23" s="13"/>
      <c r="AQ23" s="8"/>
      <c r="AR23" s="8"/>
      <c r="AS23" s="8"/>
      <c r="AT23" s="12"/>
      <c r="AU23" s="10"/>
      <c r="AV23" s="10"/>
      <c r="AW23" s="8"/>
      <c r="AX23" s="8"/>
      <c r="AY23" s="12"/>
      <c r="AZ23" s="8"/>
    </row>
    <row r="24" spans="1:52" x14ac:dyDescent="0.25">
      <c r="A24" s="8"/>
      <c r="B24" s="8"/>
      <c r="C24" s="8"/>
      <c r="D24" s="8"/>
      <c r="E24" s="8"/>
      <c r="F24" s="8"/>
      <c r="G24" s="8"/>
      <c r="H24" s="8"/>
      <c r="I24" s="8"/>
      <c r="J24" s="9"/>
      <c r="K24" s="8"/>
      <c r="L24" s="8"/>
      <c r="M24" s="11"/>
      <c r="N24" s="8"/>
      <c r="O24" s="8" t="s">
        <v>72</v>
      </c>
      <c r="P24" s="8" t="s">
        <v>72</v>
      </c>
      <c r="Q24" s="8"/>
      <c r="R24" s="8"/>
      <c r="S24" s="8"/>
      <c r="T24" s="8" t="s">
        <v>48</v>
      </c>
      <c r="U24" s="8"/>
      <c r="V24" s="11" t="s">
        <v>48</v>
      </c>
      <c r="W24" s="8"/>
      <c r="X24" s="8"/>
      <c r="Y24" s="8"/>
      <c r="Z24" s="8"/>
      <c r="AA24" s="8"/>
      <c r="AB24" s="8"/>
      <c r="AC24" s="8"/>
      <c r="AD24" s="8"/>
      <c r="AE24" s="8"/>
      <c r="AF24" s="8"/>
      <c r="AG24" s="8"/>
      <c r="AH24" s="8"/>
      <c r="AI24" s="8"/>
      <c r="AJ24" s="8"/>
      <c r="AK24" s="8"/>
      <c r="AL24" s="8"/>
      <c r="AM24" s="8"/>
      <c r="AN24" s="8"/>
      <c r="AO24" s="13"/>
      <c r="AP24" s="13"/>
      <c r="AQ24" s="8"/>
      <c r="AR24" s="8"/>
      <c r="AS24" s="8"/>
      <c r="AT24" s="12"/>
      <c r="AU24" s="10"/>
      <c r="AV24" s="10"/>
      <c r="AW24" s="8"/>
      <c r="AX24" s="8"/>
      <c r="AY24" s="12"/>
      <c r="AZ24" s="8"/>
    </row>
    <row r="25" spans="1:52" x14ac:dyDescent="0.25">
      <c r="A25" s="8"/>
      <c r="B25" s="8"/>
      <c r="C25" s="8"/>
      <c r="D25" s="8"/>
      <c r="E25" s="8"/>
      <c r="F25" s="8"/>
      <c r="G25" s="8"/>
      <c r="H25" s="8"/>
      <c r="I25" s="8"/>
      <c r="J25" s="9"/>
      <c r="K25" s="8"/>
      <c r="L25" s="8"/>
      <c r="M25" s="11"/>
      <c r="N25" s="8"/>
      <c r="O25" s="8"/>
      <c r="P25" s="8"/>
      <c r="Q25" s="8"/>
      <c r="R25" s="8"/>
      <c r="S25" s="8"/>
      <c r="T25" s="8" t="s">
        <v>48</v>
      </c>
      <c r="U25" s="8"/>
      <c r="V25" s="11"/>
      <c r="W25" s="8"/>
      <c r="X25" s="8"/>
      <c r="Y25" s="8"/>
      <c r="Z25" s="8"/>
      <c r="AA25" s="8"/>
      <c r="AB25" s="8"/>
      <c r="AC25" s="8"/>
      <c r="AD25" s="8"/>
      <c r="AE25" s="8"/>
      <c r="AF25" s="8"/>
      <c r="AG25" s="8"/>
      <c r="AH25" s="8"/>
      <c r="AI25" s="8"/>
      <c r="AJ25" s="8"/>
      <c r="AK25" s="8"/>
      <c r="AL25" s="8"/>
      <c r="AM25" s="8"/>
      <c r="AN25" s="8"/>
      <c r="AO25" s="13"/>
      <c r="AP25" s="13"/>
      <c r="AQ25" s="8"/>
      <c r="AR25" s="8"/>
      <c r="AS25" s="8"/>
      <c r="AT25" s="12"/>
      <c r="AU25" s="10"/>
      <c r="AV25" s="10"/>
      <c r="AW25" s="8"/>
      <c r="AX25" s="8"/>
      <c r="AY25" s="12"/>
      <c r="AZ25" s="8"/>
    </row>
    <row r="26" spans="1:52" x14ac:dyDescent="0.25">
      <c r="A26" s="8"/>
      <c r="B26" s="8"/>
      <c r="C26" s="8"/>
      <c r="D26" s="8"/>
      <c r="E26" s="8"/>
      <c r="F26" s="8"/>
      <c r="G26" s="8"/>
      <c r="H26" s="8"/>
      <c r="I26" s="8"/>
      <c r="J26" s="9"/>
      <c r="K26" s="8"/>
      <c r="L26" s="8"/>
      <c r="M26" s="11"/>
      <c r="N26" s="8"/>
      <c r="O26" s="8"/>
      <c r="P26" s="8"/>
      <c r="Q26" s="8"/>
      <c r="R26" s="8"/>
      <c r="S26" s="8"/>
      <c r="T26" s="8" t="s">
        <v>48</v>
      </c>
      <c r="U26" s="8"/>
      <c r="V26" s="11"/>
      <c r="W26" s="8"/>
      <c r="X26" s="8"/>
      <c r="Y26" s="8"/>
      <c r="Z26" s="8"/>
      <c r="AA26" s="8"/>
      <c r="AB26" s="8"/>
      <c r="AC26" s="8"/>
      <c r="AD26" s="8"/>
      <c r="AE26" s="8"/>
      <c r="AF26" s="8"/>
      <c r="AG26" s="8"/>
      <c r="AH26" s="8"/>
      <c r="AI26" s="8"/>
      <c r="AJ26" s="8"/>
      <c r="AK26" s="8"/>
      <c r="AL26" s="8"/>
      <c r="AM26" s="8"/>
      <c r="AN26" s="8"/>
      <c r="AO26" s="13"/>
      <c r="AP26" s="13"/>
      <c r="AQ26" s="8"/>
      <c r="AR26" s="8"/>
      <c r="AS26" s="8"/>
      <c r="AT26" s="12"/>
      <c r="AU26" s="10"/>
      <c r="AV26" s="10"/>
      <c r="AW26" s="8"/>
      <c r="AX26" s="8"/>
      <c r="AY26" s="12"/>
      <c r="AZ26" s="8"/>
    </row>
    <row r="27" spans="1:52" x14ac:dyDescent="0.25">
      <c r="A27" s="8"/>
      <c r="B27" s="8"/>
      <c r="C27" s="8"/>
      <c r="D27" s="8"/>
      <c r="E27" s="8"/>
      <c r="F27" s="8"/>
      <c r="G27" s="8"/>
      <c r="H27" s="8"/>
      <c r="I27" s="8"/>
      <c r="J27" s="9"/>
      <c r="K27" s="8"/>
      <c r="L27" s="8"/>
      <c r="M27" s="11"/>
      <c r="N27" s="8"/>
      <c r="O27" s="8"/>
      <c r="P27" s="8"/>
      <c r="Q27" s="8"/>
      <c r="R27" s="8"/>
      <c r="S27" s="8"/>
      <c r="T27" s="8" t="s">
        <v>48</v>
      </c>
      <c r="U27" s="8"/>
      <c r="V27" s="11"/>
      <c r="W27" s="8"/>
      <c r="X27" s="8"/>
      <c r="Y27" s="8"/>
      <c r="Z27" s="8"/>
      <c r="AA27" s="8"/>
      <c r="AB27" s="8"/>
      <c r="AC27" s="8"/>
      <c r="AD27" s="8"/>
      <c r="AE27" s="8"/>
      <c r="AF27" s="8"/>
      <c r="AG27" s="8"/>
      <c r="AH27" s="8"/>
      <c r="AI27" s="8"/>
      <c r="AJ27" s="8"/>
      <c r="AK27" s="8"/>
      <c r="AL27" s="8"/>
      <c r="AM27" s="8"/>
      <c r="AN27" s="8"/>
      <c r="AO27" s="13"/>
      <c r="AP27" s="13"/>
      <c r="AQ27" s="8"/>
      <c r="AR27" s="8"/>
      <c r="AS27" s="8"/>
      <c r="AT27" s="12"/>
      <c r="AU27" s="10"/>
      <c r="AV27" s="10"/>
      <c r="AW27" s="8"/>
      <c r="AX27" s="8"/>
      <c r="AY27" s="12"/>
      <c r="AZ27" s="8"/>
    </row>
    <row r="28" spans="1:52" x14ac:dyDescent="0.25">
      <c r="A28" s="8"/>
      <c r="B28" s="8"/>
      <c r="C28" s="8"/>
      <c r="D28" s="8"/>
      <c r="E28" s="8"/>
      <c r="F28" s="8"/>
      <c r="G28" s="8"/>
      <c r="H28" s="8"/>
      <c r="I28" s="8"/>
      <c r="J28" s="9"/>
      <c r="K28" s="8"/>
      <c r="L28" s="8"/>
      <c r="M28" s="11"/>
      <c r="N28" s="8"/>
      <c r="O28" s="8"/>
      <c r="P28" s="8"/>
      <c r="Q28" s="8"/>
      <c r="R28" s="8"/>
      <c r="S28" s="8"/>
      <c r="T28" s="8" t="s">
        <v>48</v>
      </c>
      <c r="U28" s="8"/>
      <c r="V28" s="11"/>
      <c r="W28" s="8"/>
      <c r="X28" s="8"/>
      <c r="Y28" s="8"/>
      <c r="Z28" s="8"/>
      <c r="AA28" s="8"/>
      <c r="AB28" s="8"/>
      <c r="AC28" s="8"/>
      <c r="AD28" s="8"/>
      <c r="AE28" s="8"/>
      <c r="AF28" s="8"/>
      <c r="AG28" s="8"/>
      <c r="AH28" s="8"/>
      <c r="AI28" s="8"/>
      <c r="AJ28" s="8"/>
      <c r="AK28" s="8"/>
      <c r="AL28" s="8"/>
      <c r="AM28" s="8"/>
      <c r="AN28" s="8"/>
      <c r="AO28" s="13"/>
      <c r="AP28" s="13"/>
      <c r="AQ28" s="8"/>
      <c r="AR28" s="8"/>
      <c r="AS28" s="8"/>
      <c r="AT28" s="12"/>
      <c r="AU28" s="10"/>
      <c r="AV28" s="10"/>
      <c r="AW28" s="8"/>
      <c r="AX28" s="8"/>
      <c r="AY28" s="12"/>
      <c r="AZ28"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tabSelected="1" workbookViewId="0">
      <selection activeCell="J9" sqref="J9"/>
    </sheetView>
  </sheetViews>
  <sheetFormatPr defaultRowHeight="15" x14ac:dyDescent="0.25"/>
  <cols>
    <col min="2" max="2" width="3.28515625" bestFit="1" customWidth="1"/>
    <col min="5" max="5" width="22.5703125" bestFit="1" customWidth="1"/>
    <col min="13" max="13" width="14.42578125" customWidth="1"/>
  </cols>
  <sheetData>
    <row r="1" spans="1:53" x14ac:dyDescent="0.25">
      <c r="A1" s="1" t="s">
        <v>0</v>
      </c>
      <c r="B1" s="2" t="s">
        <v>1</v>
      </c>
      <c r="C1" s="2" t="s">
        <v>2</v>
      </c>
      <c r="D1" s="2" t="s">
        <v>3</v>
      </c>
      <c r="E1" s="2" t="s">
        <v>5</v>
      </c>
      <c r="F1" s="2" t="s">
        <v>6</v>
      </c>
      <c r="G1" s="2" t="s">
        <v>7</v>
      </c>
      <c r="H1" s="2" t="s">
        <v>8</v>
      </c>
      <c r="I1" s="2" t="s">
        <v>4</v>
      </c>
      <c r="J1" s="3" t="s">
        <v>9</v>
      </c>
      <c r="K1" s="4" t="s">
        <v>10</v>
      </c>
      <c r="L1" s="4" t="s">
        <v>11</v>
      </c>
      <c r="M1" s="5" t="s">
        <v>130</v>
      </c>
      <c r="N1" s="4" t="s">
        <v>12</v>
      </c>
      <c r="O1" s="4" t="str">
        <f>CONCATENATE("drop table " &amp; $D$2)</f>
        <v>drop table FBL2</v>
      </c>
      <c r="P1" s="4" t="s">
        <v>14</v>
      </c>
      <c r="Q1" s="3" t="s">
        <v>9</v>
      </c>
      <c r="R1" s="3" t="s">
        <v>15</v>
      </c>
      <c r="S1" s="4"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c r="AL1" s="2" t="s">
        <v>88</v>
      </c>
      <c r="AM1" s="2" t="s">
        <v>89</v>
      </c>
      <c r="AN1" s="2" t="s">
        <v>90</v>
      </c>
      <c r="AO1" s="2" t="s">
        <v>91</v>
      </c>
      <c r="AP1" s="2" t="s">
        <v>92</v>
      </c>
      <c r="AQ1" s="2" t="s">
        <v>93</v>
      </c>
      <c r="AR1" s="2" t="s">
        <v>94</v>
      </c>
      <c r="AS1" s="2" t="s">
        <v>95</v>
      </c>
      <c r="AT1" s="2" t="s">
        <v>96</v>
      </c>
      <c r="AU1" s="2" t="s">
        <v>97</v>
      </c>
      <c r="AV1" s="2" t="s">
        <v>98</v>
      </c>
      <c r="AW1" s="2" t="s">
        <v>99</v>
      </c>
      <c r="AX1" s="2" t="s">
        <v>100</v>
      </c>
      <c r="AY1" s="2" t="s">
        <v>101</v>
      </c>
      <c r="AZ1" s="2" t="s">
        <v>102</v>
      </c>
      <c r="BA1" s="2" t="s">
        <v>103</v>
      </c>
    </row>
    <row r="2" spans="1:53" x14ac:dyDescent="0.25">
      <c r="A2" s="7"/>
      <c r="B2" s="8"/>
      <c r="C2" s="8"/>
      <c r="D2" s="8" t="s">
        <v>131</v>
      </c>
      <c r="E2" s="8" t="str">
        <f>VLOOKUP($D$2,[1]Tables!$B$1:$D$65510,3,FALSE)</f>
        <v>General Ledger Summary</v>
      </c>
      <c r="F2" s="8"/>
      <c r="G2" s="8"/>
      <c r="H2" s="8"/>
      <c r="I2" s="8"/>
      <c r="J2" s="9"/>
      <c r="K2" s="10"/>
      <c r="L2" s="10"/>
      <c r="M2" s="11"/>
      <c r="N2" s="10"/>
      <c r="O2" s="10" t="str">
        <f>CONCATENATE("CREATE TABLE ", $D$2, " (")</f>
        <v>CREATE TABLE FBL2 (</v>
      </c>
      <c r="P2" s="8" t="str">
        <f>CONCATENATE("CREATE TABLE ", $D$2, " (")</f>
        <v>CREATE TABLE FBL2 (</v>
      </c>
      <c r="Q2" s="9" t="s">
        <v>48</v>
      </c>
      <c r="R2" s="9"/>
      <c r="S2" s="8" t="str">
        <f>CONCATENATE("     A          R ", D2, "R")</f>
        <v xml:space="preserve">     A          R FBL2R</v>
      </c>
      <c r="T2" s="8" t="s">
        <v>48</v>
      </c>
      <c r="U2" s="8"/>
      <c r="V2" s="8"/>
      <c r="W2" s="8"/>
      <c r="X2" s="8"/>
      <c r="Y2" s="8"/>
      <c r="Z2" s="8"/>
      <c r="AA2" s="8"/>
      <c r="AB2" s="8"/>
      <c r="AC2" s="8"/>
      <c r="AD2" s="8"/>
      <c r="AE2" s="8"/>
      <c r="AF2" s="8"/>
      <c r="AG2" s="8"/>
      <c r="AH2" s="8"/>
      <c r="AI2" s="8"/>
      <c r="AJ2" s="8"/>
      <c r="AK2" s="2" t="s">
        <v>48</v>
      </c>
      <c r="AL2" t="s">
        <v>49</v>
      </c>
      <c r="AM2" t="s">
        <v>49</v>
      </c>
      <c r="AN2" t="s">
        <v>49</v>
      </c>
      <c r="AO2" t="s">
        <v>50</v>
      </c>
      <c r="AP2" t="s">
        <v>49</v>
      </c>
      <c r="AQ2" t="s">
        <v>49</v>
      </c>
      <c r="AR2" t="s">
        <v>50</v>
      </c>
      <c r="AS2" t="s">
        <v>50</v>
      </c>
      <c r="AT2" t="s">
        <v>49</v>
      </c>
      <c r="AU2" t="s">
        <v>50</v>
      </c>
      <c r="AV2" t="s">
        <v>50</v>
      </c>
      <c r="AW2" t="s">
        <v>50</v>
      </c>
      <c r="AX2" t="s">
        <v>49</v>
      </c>
      <c r="AY2" t="s">
        <v>50</v>
      </c>
      <c r="AZ2" t="s">
        <v>50</v>
      </c>
      <c r="BA2" t="s">
        <v>49</v>
      </c>
    </row>
    <row r="3" spans="1:53" x14ac:dyDescent="0.25">
      <c r="A3" s="7"/>
      <c r="B3" s="8" t="str">
        <f>VLOOKUP($D$2,[1]Tables!$B$1:$D$65510,2,FALSE)</f>
        <v>F2</v>
      </c>
      <c r="C3" s="8" t="s">
        <v>51</v>
      </c>
      <c r="D3" s="8" t="str">
        <f>B3 &amp; C3</f>
        <v>F2CONO</v>
      </c>
      <c r="E3" s="8" t="str">
        <f>VLOOKUP($C3,'[1]Data Dictionary'!$B$1:$I$65603,5,FALSE)</f>
        <v>Company Code</v>
      </c>
      <c r="F3" s="8" t="str">
        <f>VLOOKUP($C3,'[1]Data Dictionary'!$B$1:$I$65603,6,FALSE)</f>
        <v>Company Code</v>
      </c>
      <c r="G3" s="8" t="str">
        <f>VLOOKUP($C3,'[1]Data Dictionary'!$B$1:$I$65603,7,FALSE)</f>
        <v>Company Code</v>
      </c>
      <c r="H3" s="8" t="str">
        <f>VLOOKUP($C3,'[1]Data Dictionary'!$B$1:$I$65603,8,FALSE)</f>
        <v>Company Code</v>
      </c>
      <c r="I3" s="8" t="str">
        <f>VLOOKUP($C3,'[1]Data Dictionary'!$B$1:$I$65603,2,FALSE)</f>
        <v>VARCHAR</v>
      </c>
      <c r="J3" s="9" t="str">
        <f>VLOOKUP($C3,'[1]Data Dictionary'!$B$1:$I$65603,3,FALSE)</f>
        <v>10</v>
      </c>
      <c r="K3" s="10" t="s">
        <v>52</v>
      </c>
      <c r="L3" s="10" t="str">
        <f>IF(K3="", " NULL ", " NOT NULL ")</f>
        <v xml:space="preserve"> NOT NULL </v>
      </c>
      <c r="M3" s="11" t="str">
        <f t="shared" ref="M3:M18" si="0">CONCATENATE("[DataMember] public ", IF(I3="VARCHAR", " string ", " decimal "),D3, " { get; set; }")</f>
        <v>[DataMember] public  string F2CONO { get; set; }</v>
      </c>
      <c r="N3" s="10" t="str">
        <f>IF(I3="NUMERIC", " DEFAULT(0) ", IF(I3="DATETIME", "", " DEFAULT('') "))</f>
        <v xml:space="preserve"> DEFAULT('') </v>
      </c>
      <c r="O3" s="8" t="str">
        <f>CONCATENATE(D3, " ", I3, IF(I3="DATETIME", "",CONCATENATE("(", J3, ") ")), L3, N3,",")</f>
        <v>F2CONO VARCHAR(10)  NOT NULL  DEFAULT('') ,</v>
      </c>
      <c r="P3" s="8" t="str">
        <f>CONCATENATE(D3, " ",IF(I3="VARCHAR", "VARCHAR2",IF(I3="NUMERIC", "NUMBER", I3)), IF(I3="DATETIME", "",CONCATENATE("(", J3, ") ")), IF(TRIM(K3)&lt;&gt;"", L3,IF(TRIM(N3)="DEFAULT('')", "DEFAULT(' ')", N3)), ",")</f>
        <v>F2CONO VARCHAR2(10)  NOT NULL ,</v>
      </c>
      <c r="Q3" s="9" t="str">
        <f>IF(I3="VARCHAR",J3,LEFT(J3,FIND(",",J3)-1))</f>
        <v>10</v>
      </c>
      <c r="R3" s="9" t="str">
        <f>IF(I3="VARCHAR","",RIGHT(J3,LEN(J3)-FIND(",",J3)))</f>
        <v/>
      </c>
      <c r="S3" s="8" t="str">
        <f>CONCATENATE("     A            ", D3, RIGHT("          "&amp;Q3,10),RIGHT("   "&amp;R3,3),"       COLHDG('", LEFT(E3,20), "')")</f>
        <v xml:space="preserve">     A            F2CONO        10          COLHDG('Company Code')</v>
      </c>
      <c r="T3" s="8" t="s">
        <v>48</v>
      </c>
      <c r="U3" s="8" t="str">
        <f>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@level1type=N'TABLE',@level1name=N'FBL2', @level2type=N'COLUMN',@level2name=N'F2CONO'</v>
      </c>
      <c r="V3" s="8" t="s">
        <v>53</v>
      </c>
      <c r="W3" s="8"/>
      <c r="X3" s="8" t="s">
        <v>54</v>
      </c>
      <c r="Y3" s="8" t="s">
        <v>55</v>
      </c>
      <c r="Z3" s="8" t="str">
        <f>D3</f>
        <v>F2CONO</v>
      </c>
      <c r="AA3" s="8" t="str">
        <f>IF(AND(X3="EN",Y3="S"),E3, IF(AND(X3="ID", Y3="S"),F3, IF(AND(X3="EN", Y3="R"),G3,H3)))</f>
        <v>Company Code</v>
      </c>
      <c r="AB3" s="8"/>
      <c r="AC3" s="8">
        <v>1</v>
      </c>
      <c r="AD3" s="12">
        <f t="shared" ref="AD3:AD18" ca="1" si="1">YEAR(NOW())*10000+MONTH(NOW())*100+DAY(NOW())</f>
        <v>20141217</v>
      </c>
      <c r="AE3" s="10">
        <f t="shared" ref="AE3:AE18" ca="1" si="2">HOUR(NOW())*10000+MINUTE(NOW())*100+SECOND(NOW())</f>
        <v>142915</v>
      </c>
      <c r="AF3" s="10" t="s">
        <v>56</v>
      </c>
      <c r="AG3" s="8">
        <v>0</v>
      </c>
      <c r="AH3" s="8">
        <v>0</v>
      </c>
      <c r="AI3" s="8"/>
      <c r="AJ3" s="8" t="str">
        <f ca="1">CONCATENATE("insert into ZDIC values('",V3, "', '",W3, "', '",X3, "', '",Y3, "', '",Z3, "', '",AA3, "', '",AB3, "', '",AC3, "', '",AD3, "', '",AE3, "', '",AF3, "', '",AG3, "', '",AH3, "', '",AI3, "')")</f>
        <v>insert into ZDIC values('JG', '', 'EN', 'S', 'F2CONO', 'Company Code', '', '1', '20141217', '142915', 'SQL', '0', '0', '')</v>
      </c>
      <c r="AK3" s="2" t="s">
        <v>48</v>
      </c>
      <c r="AL3" s="8" t="str">
        <f ca="1">IF(UPPER(AL2)="VARCHAR",CONCATENATE(","",'"",",SUBSTITUTE(CELL("address",AL6),"$",""),",""'"""),CONCATENATE(","","",",SUBSTITUTE(CELL("address",AL6),"$",""),","))</f>
        <v>,",'",AL6,"'"</v>
      </c>
      <c r="AM3" s="8" t="str">
        <f t="shared" ref="AM3:BA3" ca="1" si="3">IF(UPPER(AM2)="VARCHAR",CONCATENATE(","",'"",",SUBSTITUTE(CELL("address",AM6),"$",""),",""'"""),CONCATENATE(","","",",SUBSTITUTE(CELL("address",AM6),"$",""),","))</f>
        <v>,",'",AM6,"'"</v>
      </c>
      <c r="AN3" s="8" t="str">
        <f t="shared" ca="1" si="3"/>
        <v>,",'",AN6,"'"</v>
      </c>
      <c r="AO3" s="8" t="str">
        <f t="shared" ca="1" si="3"/>
        <v>,",",AO6,</v>
      </c>
      <c r="AP3" s="8" t="str">
        <f t="shared" ca="1" si="3"/>
        <v>,",'",AP6,"'"</v>
      </c>
      <c r="AQ3" s="8" t="str">
        <f t="shared" ca="1" si="3"/>
        <v>,",'",AQ6,"'"</v>
      </c>
      <c r="AR3" s="8" t="str">
        <f t="shared" ca="1" si="3"/>
        <v>,",",AR6,</v>
      </c>
      <c r="AS3" s="8" t="str">
        <f t="shared" ca="1" si="3"/>
        <v>,",",AS6,</v>
      </c>
      <c r="AT3" s="8" t="str">
        <f t="shared" ca="1" si="3"/>
        <v>,",'",AT6,"'"</v>
      </c>
      <c r="AU3" s="8" t="str">
        <f t="shared" ca="1" si="3"/>
        <v>,",",AU6,</v>
      </c>
      <c r="AV3" s="8" t="str">
        <f t="shared" ca="1" si="3"/>
        <v>,",",AV6,</v>
      </c>
      <c r="AW3" s="8" t="str">
        <f t="shared" ca="1" si="3"/>
        <v>,",",AW6,</v>
      </c>
      <c r="AX3" s="8" t="str">
        <f t="shared" ca="1" si="3"/>
        <v>,",'",AX6,"'"</v>
      </c>
      <c r="AY3" s="8" t="str">
        <f t="shared" ca="1" si="3"/>
        <v>,",",AY6,</v>
      </c>
      <c r="AZ3" s="8" t="str">
        <f t="shared" ca="1" si="3"/>
        <v>,",",AZ6,</v>
      </c>
      <c r="BA3" s="8" t="str">
        <f t="shared" ca="1" si="3"/>
        <v>,",'",BA6,"'"</v>
      </c>
    </row>
    <row r="4" spans="1:53" x14ac:dyDescent="0.25">
      <c r="A4" s="7"/>
      <c r="B4" s="8" t="str">
        <f>VLOOKUP($D$2,[1]Tables!$B$1:$D$65510,2,FALSE)</f>
        <v>F2</v>
      </c>
      <c r="C4" s="8" t="s">
        <v>57</v>
      </c>
      <c r="D4" s="8" t="str">
        <f t="shared" ref="D4:D18" si="4">B4 &amp; C4</f>
        <v>F2BRNO</v>
      </c>
      <c r="E4" s="8" t="str">
        <f>VLOOKUP($C4,'[1]Data Dictionary'!$B$1:$I$65603,5,FALSE)</f>
        <v>Branch Code</v>
      </c>
      <c r="F4" s="8" t="str">
        <f>VLOOKUP($C4,'[1]Data Dictionary'!$B$1:$I$65603,6,FALSE)</f>
        <v>Branch Code</v>
      </c>
      <c r="G4" s="8" t="str">
        <f>VLOOKUP($C4,'[1]Data Dictionary'!$B$1:$I$65603,7,FALSE)</f>
        <v>Branch Code</v>
      </c>
      <c r="H4" s="8" t="str">
        <f>VLOOKUP($C4,'[1]Data Dictionary'!$B$1:$I$65603,8,FALSE)</f>
        <v>Branch Code</v>
      </c>
      <c r="I4" s="8" t="str">
        <f>VLOOKUP($C4,'[1]Data Dictionary'!$B$1:$I$65603,2,FALSE)</f>
        <v>VARCHAR</v>
      </c>
      <c r="J4" s="9" t="str">
        <f>VLOOKUP($C4,'[1]Data Dictionary'!$B$1:$I$65603,3,FALSE)</f>
        <v>10</v>
      </c>
      <c r="K4" s="10" t="s">
        <v>58</v>
      </c>
      <c r="L4" s="10" t="str">
        <f t="shared" ref="L4:L7" si="5">IF(K4="", " NULL ", " NOT NULL ")</f>
        <v xml:space="preserve"> NOT NULL </v>
      </c>
      <c r="M4" s="11" t="str">
        <f t="shared" si="0"/>
        <v>[DataMember] public  string F2BRNO { get; set; }</v>
      </c>
      <c r="N4" s="10" t="str">
        <f t="shared" ref="N4:N18" si="6">IF(I4="NUMERIC", " DEFAULT(0) ", IF(I4="DATETIME", "", " DEFAULT('') "))</f>
        <v xml:space="preserve"> DEFAULT('') </v>
      </c>
      <c r="O4" s="8" t="str">
        <f t="shared" ref="O4:O18" si="7">CONCATENATE(D4, " ", I4, IF(I4="DATETIME", "",CONCATENATE("(", J4, ") ")), L4, N4,",")</f>
        <v>F2BRNO VARCHAR(10)  NOT NULL  DEFAULT('') ,</v>
      </c>
      <c r="P4" s="8" t="str">
        <f t="shared" ref="P4:P18" si="8">CONCATENATE(D4, " ",IF(I4="VARCHAR", "VARCHAR2",IF(I4="NUMERIC", "NUMBER", I4)), IF(I4="DATETIME", "",CONCATENATE("(", J4, ") ")), IF(TRIM(K4)&lt;&gt;"", L4,IF(TRIM(N4)="DEFAULT('')", "DEFAULT(' ')", N4)), ",")</f>
        <v>F2BRNO VARCHAR2(10)  NOT NULL ,</v>
      </c>
      <c r="Q4" s="9" t="str">
        <f>IF(I4="VARCHAR",J4,LEFT(J4,FIND(",",J4)-1))</f>
        <v>10</v>
      </c>
      <c r="R4" s="9" t="str">
        <f>IF(I4="VARCHAR","",RIGHT(J4,LEN(J4)-FIND(",",J4)))</f>
        <v/>
      </c>
      <c r="S4" s="8" t="str">
        <f>CONCATENATE("     A            ", D4, RIGHT("          "&amp;Q4,10),RIGHT("   "&amp;R4,3),"       COLHDG('", LEFT(E4,20), "')")</f>
        <v xml:space="preserve">     A            F2BRNO        10          COLHDG('Branch Code')</v>
      </c>
      <c r="T4" s="8" t="s">
        <v>48</v>
      </c>
      <c r="U4" s="8"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@level1type=N'TABLE',@level1name=N'FBL2', @level2type=N'COLUMN',@level2name=N'F2BRNO'</v>
      </c>
      <c r="V4" s="8" t="s">
        <v>53</v>
      </c>
      <c r="W4" s="8"/>
      <c r="X4" s="8" t="s">
        <v>54</v>
      </c>
      <c r="Y4" s="8" t="s">
        <v>55</v>
      </c>
      <c r="Z4" s="8" t="str">
        <f>D4</f>
        <v>F2BRNO</v>
      </c>
      <c r="AA4" s="8" t="str">
        <f>IF(AND(X4="EN",Y4="S"),E4, IF(AND(X4="ID", Y4="S"),F4, IF(AND(X4="EN", Y4="R"),G4,H4)))</f>
        <v>Branch Code</v>
      </c>
      <c r="AB4" s="8"/>
      <c r="AC4" s="8">
        <v>1</v>
      </c>
      <c r="AD4" s="12">
        <f t="shared" ca="1" si="1"/>
        <v>20141217</v>
      </c>
      <c r="AE4" s="10">
        <f t="shared" ca="1" si="2"/>
        <v>142915</v>
      </c>
      <c r="AF4" s="10" t="s">
        <v>56</v>
      </c>
      <c r="AG4" s="8">
        <v>0</v>
      </c>
      <c r="AH4" s="8">
        <v>0</v>
      </c>
      <c r="AI4" s="8"/>
      <c r="AJ4" s="8" t="str">
        <f ca="1">CONCATENATE("insert into ZDIC values('",V4, "', '",W4, "', '",X4, "', '",Y4, "', '",Z4, "', '",AA4, "', '",AB4, "', '",AC4, "', '",AD4, "', '",AE4, "', '",AF4, "', '",AG4, "', '",AH4, "', '",AI4, "')")</f>
        <v>insert into ZDIC values('JG', '', 'EN', 'S', 'F2BRNO', 'Branch Code', '', '1', '20141217', '142915', 'SQL', '0', '0', '')</v>
      </c>
      <c r="AK4" s="2" t="s">
        <v>48</v>
      </c>
      <c r="AL4" s="8" t="str">
        <f ca="1">IF(RIGHT(AL1,4)="CHUS",CONCATENATE("=CONCATENATE(""INSERT INTO "",",CELL("address",$D$2),","" VALUES(""",CONCATENATE(AK4,AL3),","")"")"),IF(RIGHT(AL1,4)="CONO",CONCATENATE(AK4,SUBSTITUTE(AL3,",'","'")),CONCATENATE(AK4,AL3)))</f>
        <v xml:space="preserve"> ,"'",AL6,"'"</v>
      </c>
      <c r="AM4" s="8" t="str">
        <f t="shared" ref="AM4:AX4" ca="1" si="9">IF(RIGHT(AM1,4)="CHUS",CONCATENATE("=CONCATENATE(""INSERT INTO "",",CELL("address",$D$2),","" VALUES(""",CONCATENATE(AL4,AM3),","")"")"),IF(RIGHT(AM1,4)="CONO",CONCATENATE(AL4,SUBSTITUTE(AM3,",'","'")),CONCATENATE(AL4,AM3)))</f>
        <v xml:space="preserve"> ,"'",AL6,"'",",'",AM6,"'"</v>
      </c>
      <c r="AN4" s="8" t="str">
        <f t="shared" ca="1" si="9"/>
        <v xml:space="preserve"> ,"'",AL6,"'",",'",AM6,"'",",'",AN6,"'"</v>
      </c>
      <c r="AO4" s="8" t="str">
        <f t="shared" ca="1" si="9"/>
        <v xml:space="preserve"> ,"'",AL6,"'",",'",AM6,"'",",'",AN6,"'",",",AO6,</v>
      </c>
      <c r="AP4" s="8" t="str">
        <f t="shared" ca="1" si="9"/>
        <v xml:space="preserve"> ,"'",AL6,"'",",'",AM6,"'",",'",AN6,"'",",",AO6,,",'",AP6,"'"</v>
      </c>
      <c r="AQ4" s="8" t="str">
        <f t="shared" ca="1" si="9"/>
        <v xml:space="preserve"> ,"'",AL6,"'",",'",AM6,"'",",'",AN6,"'",",",AO6,,",'",AP6,"'",",'",AQ6,"'"</v>
      </c>
      <c r="AR4" s="8" t="str">
        <f t="shared" ca="1" si="9"/>
        <v xml:space="preserve"> ,"'",AL6,"'",",'",AM6,"'",",'",AN6,"'",",",AO6,,",'",AP6,"'",",'",AQ6,"'",",",AR6,</v>
      </c>
      <c r="AS4" s="8" t="str">
        <f t="shared" ca="1" si="9"/>
        <v xml:space="preserve"> ,"'",AL6,"'",",'",AM6,"'",",'",AN6,"'",",",AO6,,",'",AP6,"'",",'",AQ6,"'",",",AR6,,",",AS6,</v>
      </c>
      <c r="AT4" s="8" t="str">
        <f t="shared" ca="1" si="9"/>
        <v xml:space="preserve"> ,"'",AL6,"'",",'",AM6,"'",",'",AN6,"'",",",AO6,,",'",AP6,"'",",'",AQ6,"'",",",AR6,,",",AS6,,",'",AT6,"'"</v>
      </c>
      <c r="AU4" s="8" t="str">
        <f t="shared" ca="1" si="9"/>
        <v xml:space="preserve"> ,"'",AL6,"'",",'",AM6,"'",",'",AN6,"'",",",AO6,,",'",AP6,"'",",'",AQ6,"'",",",AR6,,",",AS6,,",'",AT6,"'",",",AU6,</v>
      </c>
      <c r="AV4" s="8" t="str">
        <f t="shared" ca="1" si="9"/>
        <v xml:space="preserve"> ,"'",AL6,"'",",'",AM6,"'",",'",AN6,"'",",",AO6,,",'",AP6,"'",",'",AQ6,"'",",",AR6,,",",AS6,,",'",AT6,"'",",",AU6,,",",AV6,</v>
      </c>
      <c r="AW4" s="8" t="str">
        <f t="shared" ca="1" si="9"/>
        <v xml:space="preserve"> ,"'",AL6,"'",",'",AM6,"'",",'",AN6,"'",",",AO6,,",'",AP6,"'",",'",AQ6,"'",",",AR6,,",",AS6,,",'",AT6,"'",",",AU6,,",",AV6,,",",AW6,</v>
      </c>
      <c r="AX4" s="8" t="str">
        <f t="shared" ca="1" si="9"/>
        <v xml:space="preserve"> ,"'",AL6,"'",",'",AM6,"'",",'",AN6,"'",",",AO6,,",'",AP6,"'",",'",AQ6,"'",",",AR6,,",",AS6,,",'",AT6,"'",",",AU6,,",",AV6,,",",AW6,,",'",AX6,"'"</v>
      </c>
      <c r="AY4" s="8"/>
    </row>
    <row r="5" spans="1:53" x14ac:dyDescent="0.25">
      <c r="A5" s="7"/>
      <c r="B5" s="8" t="str">
        <f>VLOOKUP($D$2,[1]Tables!$B$1:$D$65510,2,FALSE)</f>
        <v>F2</v>
      </c>
      <c r="C5" s="8" t="s">
        <v>86</v>
      </c>
      <c r="D5" s="8" t="str">
        <f t="shared" si="4"/>
        <v>F2ACNO</v>
      </c>
      <c r="E5" s="8" t="str">
        <f>VLOOKUP($C5,'[1]Data Dictionary'!$B$1:$I$65603,5,FALSE)</f>
        <v>Account No.</v>
      </c>
      <c r="F5" s="8" t="str">
        <f>VLOOKUP($C5,'[1]Data Dictionary'!$B$1:$I$65603,6,FALSE)</f>
        <v>Account No.</v>
      </c>
      <c r="G5" s="8" t="str">
        <f>VLOOKUP($C5,'[1]Data Dictionary'!$B$1:$I$65603,7,FALSE)</f>
        <v>Account No.</v>
      </c>
      <c r="H5" s="8" t="str">
        <f>VLOOKUP($C5,'[1]Data Dictionary'!$B$1:$I$65603,8,FALSE)</f>
        <v>Account No.</v>
      </c>
      <c r="I5" s="8" t="str">
        <f>VLOOKUP($C5,'[1]Data Dictionary'!$B$1:$I$65603,2,FALSE)</f>
        <v>VARCHAR</v>
      </c>
      <c r="J5" s="9" t="str">
        <f>VLOOKUP($C5,'[1]Data Dictionary'!$B$1:$I$65603,3,FALSE)</f>
        <v>30</v>
      </c>
      <c r="K5" s="10" t="s">
        <v>60</v>
      </c>
      <c r="L5" s="10" t="str">
        <f t="shared" si="5"/>
        <v xml:space="preserve"> NOT NULL </v>
      </c>
      <c r="M5" s="11" t="str">
        <f t="shared" si="0"/>
        <v>[DataMember] public  string F2ACNO { get; set; }</v>
      </c>
      <c r="N5" s="10" t="str">
        <f t="shared" si="6"/>
        <v xml:space="preserve"> DEFAULT('') </v>
      </c>
      <c r="O5" s="8" t="str">
        <f t="shared" si="7"/>
        <v>F2ACNO VARCHAR(30)  NOT NULL  DEFAULT('') ,</v>
      </c>
      <c r="P5" s="8" t="str">
        <f t="shared" si="8"/>
        <v>F2ACNO VARCHAR2(30)  NOT NULL ,</v>
      </c>
      <c r="Q5" s="9" t="str">
        <f>IF(I5="VARCHAR",J5,LEFT(J5,FIND(",",J5)-1))</f>
        <v>30</v>
      </c>
      <c r="R5" s="9" t="str">
        <f>IF(I5="VARCHAR","",RIGHT(J5,LEN(J5)-FIND(",",J5)))</f>
        <v/>
      </c>
      <c r="S5" s="8" t="str">
        <f>CONCATENATE("     A            ", D5, RIGHT("          "&amp;Q5,10),RIGHT("   "&amp;R5,3),"       COLHDG('", LEFT(E5,20), "')")</f>
        <v xml:space="preserve">     A            F2ACNO        30          COLHDG('Account No.')</v>
      </c>
      <c r="T5" s="8" t="s">
        <v>48</v>
      </c>
      <c r="U5" s="8" t="str">
        <f>CONCATENATE("EXEC sys.sp_addextendedproperty @name=N'MS_Description', @value=N'", E5, "' , @level0type=N'SCHEMA',@level0name=N'dbo', @level1type=N'TABLE',@level1name=N'", $D$2, "', @level2type=N'COLUMN',@level2name=N'", D5, "'")</f>
        <v>EXEC sys.sp_addextendedproperty @name=N'MS_Description', @value=N'Account No.' , @level0type=N'SCHEMA',@level0name=N'dbo', @level1type=N'TABLE',@level1name=N'FBL2', @level2type=N'COLUMN',@level2name=N'F2ACNO'</v>
      </c>
      <c r="V5" s="8" t="s">
        <v>53</v>
      </c>
      <c r="W5" s="8"/>
      <c r="X5" s="8" t="s">
        <v>54</v>
      </c>
      <c r="Y5" s="8" t="s">
        <v>55</v>
      </c>
      <c r="Z5" s="8" t="str">
        <f>D5</f>
        <v>F2ACNO</v>
      </c>
      <c r="AA5" s="8" t="str">
        <f>IF(AND(X5="EN",Y5="S"),E5, IF(AND(X5="ID", Y5="S"),F5, IF(AND(X5="EN", Y5="R"),G5,H5)))</f>
        <v>Account No.</v>
      </c>
      <c r="AB5" s="8"/>
      <c r="AC5" s="8">
        <v>1</v>
      </c>
      <c r="AD5" s="12">
        <f t="shared" ca="1" si="1"/>
        <v>20141217</v>
      </c>
      <c r="AE5" s="10">
        <f t="shared" ca="1" si="2"/>
        <v>142915</v>
      </c>
      <c r="AF5" s="10" t="s">
        <v>56</v>
      </c>
      <c r="AG5" s="8">
        <v>0</v>
      </c>
      <c r="AH5" s="8">
        <v>0</v>
      </c>
      <c r="AI5" s="8"/>
      <c r="AJ5" s="8" t="str">
        <f ca="1">CONCATENATE("insert into ZDIC values('",V5, "', '",W5, "', '",X5, "', '",Y5, "', '",Z5, "', '",AA5, "', '",AB5, "', '",AC5, "', '",AD5, "', '",AE5, "', '",AF5, "', '",AG5, "', '",AH5, "', '",AI5, "')")</f>
        <v>insert into ZDIC values('JG', '', 'EN', 'S', 'F2ACNO', 'Account No.', '', '1', '20141217', '142915', 'SQL', '0', '0', '')</v>
      </c>
      <c r="AK5" s="2" t="s">
        <v>48</v>
      </c>
      <c r="AL5" s="8"/>
      <c r="AM5" s="8"/>
      <c r="AN5" s="8"/>
      <c r="AO5" s="8"/>
      <c r="AP5" s="8"/>
      <c r="AQ5" s="8"/>
      <c r="AR5" s="8"/>
      <c r="AS5" s="8"/>
      <c r="AT5" s="8"/>
      <c r="AU5" s="8"/>
      <c r="AV5" s="8"/>
      <c r="AW5" s="8"/>
      <c r="AX5" s="8"/>
      <c r="AY5" s="8"/>
    </row>
    <row r="6" spans="1:53" x14ac:dyDescent="0.25">
      <c r="A6" s="7"/>
      <c r="B6" s="8" t="str">
        <f>VLOOKUP($D$2,[1]Tables!$B$1:$D$65510,2,FALSE)</f>
        <v>F2</v>
      </c>
      <c r="C6" s="8" t="s">
        <v>132</v>
      </c>
      <c r="D6" s="8" t="str">
        <f t="shared" si="4"/>
        <v>F2YEAR</v>
      </c>
      <c r="E6" s="8" t="str">
        <f>VLOOKUP($C6,'[1]Data Dictionary'!$B$1:$I$65603,5,FALSE)</f>
        <v>Year</v>
      </c>
      <c r="F6" s="8" t="str">
        <f>VLOOKUP($C6,'[1]Data Dictionary'!$B$1:$I$65603,6,FALSE)</f>
        <v>Year</v>
      </c>
      <c r="G6" s="8" t="str">
        <f>VLOOKUP($C6,'[1]Data Dictionary'!$B$1:$I$65603,7,FALSE)</f>
        <v>Year</v>
      </c>
      <c r="H6" s="8" t="str">
        <f>VLOOKUP($C6,'[1]Data Dictionary'!$B$1:$I$65603,8,FALSE)</f>
        <v>Year</v>
      </c>
      <c r="I6" s="8" t="str">
        <f>VLOOKUP($C6,'[1]Data Dictionary'!$B$1:$I$65603,2,FALSE)</f>
        <v>NUMERIC</v>
      </c>
      <c r="J6" s="9" t="str">
        <f>VLOOKUP($C6,'[1]Data Dictionary'!$B$1:$I$65603,3,FALSE)</f>
        <v>4, 0</v>
      </c>
      <c r="K6" s="10" t="s">
        <v>106</v>
      </c>
      <c r="L6" s="10" t="str">
        <f t="shared" si="5"/>
        <v xml:space="preserve"> NOT NULL </v>
      </c>
      <c r="M6" s="11" t="str">
        <f t="shared" si="0"/>
        <v>[DataMember] public  decimal F2YEAR { get; set; }</v>
      </c>
      <c r="N6" s="10" t="str">
        <f t="shared" si="6"/>
        <v xml:space="preserve"> DEFAULT(0) </v>
      </c>
      <c r="O6" s="8" t="str">
        <f t="shared" si="7"/>
        <v>F2YEAR NUMERIC(4, 0)  NOT NULL  DEFAULT(0) ,</v>
      </c>
      <c r="P6" s="8" t="str">
        <f t="shared" si="8"/>
        <v>F2YEAR NUMBER(4, 0)  NOT NULL ,</v>
      </c>
      <c r="Q6" s="9" t="str">
        <f>IF(I6="VARCHAR",J6,LEFT(J6,FIND(",",J6)-1))</f>
        <v>4</v>
      </c>
      <c r="R6" s="9" t="str">
        <f>IF(I6="VARCHAR","",RIGHT(J6,LEN(J6)-FIND(",",J6)))</f>
        <v xml:space="preserve"> 0</v>
      </c>
      <c r="S6" s="8" t="str">
        <f>CONCATENATE("     A            ", D6, RIGHT("          "&amp;Q6,10),RIGHT("   "&amp;R6,3),"       COLHDG('", LEFT(E6,20), "')")</f>
        <v xml:space="preserve">     A            F2YEAR         4  0       COLHDG('Year')</v>
      </c>
      <c r="T6" s="8" t="s">
        <v>48</v>
      </c>
      <c r="U6" s="8" t="str">
        <f>CONCATENATE("EXEC sys.sp_addextendedproperty @name=N'MS_Description', @value=N'", E6, "' , @level0type=N'SCHEMA',@level0name=N'dbo', @level1type=N'TABLE',@level1name=N'", $D$2, "', @level2type=N'COLUMN',@level2name=N'", D6, "'")</f>
        <v>EXEC sys.sp_addextendedproperty @name=N'MS_Description', @value=N'Year' , @level0type=N'SCHEMA',@level0name=N'dbo', @level1type=N'TABLE',@level1name=N'FBL2', @level2type=N'COLUMN',@level2name=N'F2YEAR'</v>
      </c>
      <c r="V6" s="8" t="s">
        <v>53</v>
      </c>
      <c r="W6" s="8"/>
      <c r="X6" s="8" t="s">
        <v>54</v>
      </c>
      <c r="Y6" s="8" t="s">
        <v>55</v>
      </c>
      <c r="Z6" s="8" t="str">
        <f>D6</f>
        <v>F2YEAR</v>
      </c>
      <c r="AA6" s="8" t="str">
        <f>IF(AND(X6="EN",Y6="S"),E6, IF(AND(X6="ID", Y6="S"),F6, IF(AND(X6="EN", Y6="R"),G6,H6)))</f>
        <v>Year</v>
      </c>
      <c r="AB6" s="8"/>
      <c r="AC6" s="8">
        <v>1</v>
      </c>
      <c r="AD6" s="12">
        <f t="shared" ca="1" si="1"/>
        <v>20141217</v>
      </c>
      <c r="AE6" s="10">
        <f t="shared" ca="1" si="2"/>
        <v>142915</v>
      </c>
      <c r="AF6" s="10" t="s">
        <v>56</v>
      </c>
      <c r="AG6" s="8">
        <v>0</v>
      </c>
      <c r="AH6" s="8">
        <v>0</v>
      </c>
      <c r="AI6" s="8"/>
      <c r="AJ6" s="8" t="str">
        <f ca="1">CONCATENATE("insert into ZDIC values('",V6, "', '",W6, "', '",X6, "', '",Y6, "', '",Z6, "', '",AA6, "', '",AB6, "', '",AC6, "', '",AD6, "', '",AE6, "', '",AF6, "', '",AG6, "', '",AH6, "', '",AI6, "')")</f>
        <v>insert into ZDIC values('JG', '', 'EN', 'S', 'F2YEAR', 'Year', '', '1', '20141217', '142915', 'SQL', '0', '0', '')</v>
      </c>
      <c r="AK6" s="2" t="s">
        <v>48</v>
      </c>
      <c r="AL6" s="8"/>
      <c r="AM6" s="8"/>
      <c r="AN6" s="13"/>
      <c r="AO6" s="13"/>
      <c r="AP6" s="8"/>
      <c r="AQ6" s="8"/>
      <c r="AR6" s="8"/>
      <c r="AS6" s="12"/>
      <c r="AT6" s="10"/>
      <c r="AU6" s="10"/>
      <c r="AV6" s="8"/>
      <c r="AW6" s="8"/>
      <c r="AX6" s="12"/>
      <c r="AY6" s="8"/>
    </row>
    <row r="7" spans="1:53" x14ac:dyDescent="0.25">
      <c r="A7" s="7"/>
      <c r="B7" s="8" t="str">
        <f>VLOOKUP($D$2,[1]Tables!$B$1:$D$65510,2,FALSE)</f>
        <v>F2</v>
      </c>
      <c r="C7" s="8" t="s">
        <v>133</v>
      </c>
      <c r="D7" s="8" t="str">
        <f t="shared" si="4"/>
        <v>F2MONT</v>
      </c>
      <c r="E7" s="8" t="str">
        <f>VLOOKUP($C7,'[1]Data Dictionary'!$B$1:$I$65603,5,FALSE)</f>
        <v>Month</v>
      </c>
      <c r="F7" s="8" t="str">
        <f>VLOOKUP($C7,'[1]Data Dictionary'!$B$1:$I$65603,6,FALSE)</f>
        <v>Month</v>
      </c>
      <c r="G7" s="8" t="str">
        <f>VLOOKUP($C7,'[1]Data Dictionary'!$B$1:$I$65603,7,FALSE)</f>
        <v>Month</v>
      </c>
      <c r="H7" s="8" t="str">
        <f>VLOOKUP($C7,'[1]Data Dictionary'!$B$1:$I$65603,8,FALSE)</f>
        <v>Month</v>
      </c>
      <c r="I7" s="8" t="str">
        <f>VLOOKUP($C7,'[1]Data Dictionary'!$B$1:$I$65603,2,FALSE)</f>
        <v>NUMERIC</v>
      </c>
      <c r="J7" s="9" t="str">
        <f>VLOOKUP($C7,'[1]Data Dictionary'!$B$1:$I$65603,3,FALSE)</f>
        <v>2, 0</v>
      </c>
      <c r="K7" s="10" t="s">
        <v>134</v>
      </c>
      <c r="L7" s="10" t="str">
        <f t="shared" si="5"/>
        <v xml:space="preserve"> NOT NULL </v>
      </c>
      <c r="M7" s="11" t="str">
        <f t="shared" si="0"/>
        <v>[DataMember] public  decimal F2MONT { get; set; }</v>
      </c>
      <c r="N7" s="10" t="str">
        <f t="shared" si="6"/>
        <v xml:space="preserve"> DEFAULT(0) </v>
      </c>
      <c r="O7" s="8" t="str">
        <f t="shared" si="7"/>
        <v>F2MONT NUMERIC(2, 0)  NOT NULL  DEFAULT(0) ,</v>
      </c>
      <c r="P7" s="8" t="str">
        <f t="shared" si="8"/>
        <v>F2MONT NUMBER(2, 0)  NOT NULL ,</v>
      </c>
      <c r="Q7" s="9" t="str">
        <f t="shared" ref="Q7:Q18" si="10">IF(I7="VARCHAR",J7,LEFT(J7,FIND(",",J7)-1))</f>
        <v>2</v>
      </c>
      <c r="R7" s="9" t="str">
        <f t="shared" ref="R7:R18" si="11">IF(I7="VARCHAR","",RIGHT(J7,LEN(J7)-FIND(",",J7)))</f>
        <v xml:space="preserve"> 0</v>
      </c>
      <c r="S7" s="8" t="str">
        <f t="shared" ref="S7:S18" si="12">CONCATENATE("     A            ", D7, RIGHT("          "&amp;Q7,10),RIGHT("   "&amp;R7,3),"       COLHDG('", LEFT(E7,20), "')")</f>
        <v xml:space="preserve">     A            F2MONT         2  0       COLHDG('Month')</v>
      </c>
      <c r="T7" s="8" t="s">
        <v>48</v>
      </c>
      <c r="U7" s="8" t="str">
        <f t="shared" ref="U7:U18" si="13">CONCATENATE("EXEC sys.sp_addextendedproperty @name=N'MS_Description', @value=N'", E7, "' , @level0type=N'SCHEMA',@level0name=N'dbo', @level1type=N'TABLE',@level1name=N'", $D$2, "', @level2type=N'COLUMN',@level2name=N'", D7, "'")</f>
        <v>EXEC sys.sp_addextendedproperty @name=N'MS_Description', @value=N'Month' , @level0type=N'SCHEMA',@level0name=N'dbo', @level1type=N'TABLE',@level1name=N'FBL2', @level2type=N'COLUMN',@level2name=N'F2MONT'</v>
      </c>
      <c r="V7" s="8" t="s">
        <v>53</v>
      </c>
      <c r="W7" s="8"/>
      <c r="X7" s="8" t="s">
        <v>54</v>
      </c>
      <c r="Y7" s="8" t="s">
        <v>55</v>
      </c>
      <c r="Z7" s="8" t="str">
        <f t="shared" ref="Z7:Z18" si="14">D7</f>
        <v>F2MONT</v>
      </c>
      <c r="AA7" s="8" t="str">
        <f t="shared" ref="AA7:AA18" si="15">IF(AND(X7="EN",Y7="S"),E7, IF(AND(X7="ID", Y7="S"),F7, IF(AND(X7="EN", Y7="R"),G7,H7)))</f>
        <v>Month</v>
      </c>
      <c r="AB7" s="8"/>
      <c r="AC7" s="8">
        <v>1</v>
      </c>
      <c r="AD7" s="12">
        <f t="shared" ca="1" si="1"/>
        <v>20141217</v>
      </c>
      <c r="AE7" s="10">
        <f t="shared" ca="1" si="2"/>
        <v>142915</v>
      </c>
      <c r="AF7" s="10" t="s">
        <v>56</v>
      </c>
      <c r="AG7" s="8">
        <v>0</v>
      </c>
      <c r="AH7" s="8">
        <v>0</v>
      </c>
      <c r="AI7" s="8"/>
      <c r="AJ7" s="8" t="str">
        <f t="shared" ref="AJ7:AJ18" ca="1" si="16">CONCATENATE("insert into ZDIC values('",V7, "', '",W7, "', '",X7, "', '",Y7, "', '",Z7, "', '",AA7, "', '",AB7, "', '",AC7, "', '",AD7, "', '",AE7, "', '",AF7, "', '",AG7, "', '",AH7, "', '",AI7, "')")</f>
        <v>insert into ZDIC values('JG', '', 'EN', 'S', 'F2MONT', 'Month', '', '1', '20141217', '142915', 'SQL', '0', '0', '')</v>
      </c>
      <c r="AK7" s="2" t="s">
        <v>48</v>
      </c>
      <c r="AL7" s="8"/>
      <c r="AM7" s="8"/>
      <c r="AN7" s="13"/>
      <c r="AO7" s="13"/>
      <c r="AP7" s="8"/>
      <c r="AQ7" s="8"/>
      <c r="AR7" s="8"/>
      <c r="AS7" s="12"/>
      <c r="AT7" s="10"/>
      <c r="AU7" s="10"/>
      <c r="AV7" s="8"/>
      <c r="AW7" s="8"/>
      <c r="AX7" s="12"/>
      <c r="AY7" s="8"/>
    </row>
    <row r="8" spans="1:53" x14ac:dyDescent="0.25">
      <c r="A8" s="7"/>
      <c r="B8" s="8" t="str">
        <f>VLOOKUP($D$2,[1]Tables!$B$1:$D$65510,2,FALSE)</f>
        <v>F2</v>
      </c>
      <c r="C8" s="8" t="s">
        <v>135</v>
      </c>
      <c r="D8" s="8" t="str">
        <f t="shared" si="4"/>
        <v>F2BGAM</v>
      </c>
      <c r="E8" s="8" t="str">
        <f>VLOOKUP($C8,'[1]Data Dictionary'!$B$1:$I$65603,5,FALSE)</f>
        <v>Begin Amount</v>
      </c>
      <c r="F8" s="8" t="str">
        <f>VLOOKUP($C8,'[1]Data Dictionary'!$B$1:$I$65603,6,FALSE)</f>
        <v>Begin Amount</v>
      </c>
      <c r="G8" s="8" t="str">
        <f>VLOOKUP($C8,'[1]Data Dictionary'!$B$1:$I$65603,7,FALSE)</f>
        <v>Begin Amount</v>
      </c>
      <c r="H8" s="8" t="str">
        <f>VLOOKUP($C8,'[1]Data Dictionary'!$B$1:$I$65603,8,FALSE)</f>
        <v>Begin Amount</v>
      </c>
      <c r="I8" s="8" t="str">
        <f>VLOOKUP($C8,'[1]Data Dictionary'!$B$1:$I$65603,2,FALSE)</f>
        <v>NUMERIC</v>
      </c>
      <c r="J8" s="9" t="str">
        <f>VLOOKUP($C8,'[1]Data Dictionary'!$B$1:$I$65603,3,FALSE)</f>
        <v>19, 6</v>
      </c>
      <c r="K8" s="10"/>
      <c r="L8" s="10"/>
      <c r="M8" s="11" t="str">
        <f t="shared" si="0"/>
        <v>[DataMember] public  decimal F2BGAM { get; set; }</v>
      </c>
      <c r="N8" s="10" t="str">
        <f t="shared" si="6"/>
        <v xml:space="preserve"> DEFAULT(0) </v>
      </c>
      <c r="O8" s="8" t="str">
        <f t="shared" si="7"/>
        <v>F2BGAM NUMERIC(19, 6)  DEFAULT(0) ,</v>
      </c>
      <c r="P8" s="8" t="str">
        <f t="shared" si="8"/>
        <v>F2BGAM NUMBER(19, 6)  DEFAULT(0) ,</v>
      </c>
      <c r="Q8" s="9" t="str">
        <f t="shared" si="10"/>
        <v>19</v>
      </c>
      <c r="R8" s="9" t="str">
        <f t="shared" si="11"/>
        <v xml:space="preserve"> 6</v>
      </c>
      <c r="S8" s="8" t="str">
        <f t="shared" si="12"/>
        <v xml:space="preserve">     A            F2BGAM        19  6       COLHDG('Begin Amount')</v>
      </c>
      <c r="T8" s="8" t="s">
        <v>48</v>
      </c>
      <c r="U8" s="8" t="str">
        <f t="shared" si="13"/>
        <v>EXEC sys.sp_addextendedproperty @name=N'MS_Description', @value=N'Begin Amount' , @level0type=N'SCHEMA',@level0name=N'dbo', @level1type=N'TABLE',@level1name=N'FBL2', @level2type=N'COLUMN',@level2name=N'F2BGAM'</v>
      </c>
      <c r="V8" s="8" t="s">
        <v>53</v>
      </c>
      <c r="W8" s="8"/>
      <c r="X8" s="8" t="s">
        <v>54</v>
      </c>
      <c r="Y8" s="8" t="s">
        <v>55</v>
      </c>
      <c r="Z8" s="8" t="str">
        <f t="shared" si="14"/>
        <v>F2BGAM</v>
      </c>
      <c r="AA8" s="8" t="str">
        <f t="shared" si="15"/>
        <v>Begin Amount</v>
      </c>
      <c r="AB8" s="8"/>
      <c r="AC8" s="8">
        <v>1</v>
      </c>
      <c r="AD8" s="12">
        <f t="shared" ca="1" si="1"/>
        <v>20141217</v>
      </c>
      <c r="AE8" s="10">
        <f t="shared" ca="1" si="2"/>
        <v>142915</v>
      </c>
      <c r="AF8" s="10" t="s">
        <v>56</v>
      </c>
      <c r="AG8" s="8">
        <v>0</v>
      </c>
      <c r="AH8" s="8">
        <v>0</v>
      </c>
      <c r="AI8" s="8"/>
      <c r="AJ8" s="8" t="str">
        <f t="shared" ca="1" si="16"/>
        <v>insert into ZDIC values('JG', '', 'EN', 'S', 'F2BGAM', 'Begin Amount', '', '1', '20141217', '142915', 'SQL', '0', '0', '')</v>
      </c>
      <c r="AK8" s="2" t="s">
        <v>48</v>
      </c>
      <c r="AL8" s="8"/>
      <c r="AM8" s="8"/>
      <c r="AN8" s="13"/>
      <c r="AO8" s="13"/>
      <c r="AP8" s="8"/>
      <c r="AQ8" s="8"/>
      <c r="AR8" s="8"/>
      <c r="AS8" s="12"/>
      <c r="AT8" s="10"/>
      <c r="AU8" s="10"/>
      <c r="AV8" s="8"/>
      <c r="AW8" s="8"/>
      <c r="AX8" s="12"/>
      <c r="AY8" s="8"/>
    </row>
    <row r="9" spans="1:53" x14ac:dyDescent="0.25">
      <c r="A9" s="7"/>
      <c r="B9" s="8" t="str">
        <f>VLOOKUP($D$2,[1]Tables!$B$1:$D$65510,2,FALSE)</f>
        <v>F2</v>
      </c>
      <c r="C9" s="8" t="s">
        <v>109</v>
      </c>
      <c r="D9" s="8" t="str">
        <f t="shared" si="4"/>
        <v>F2DRAM</v>
      </c>
      <c r="E9" s="8" t="str">
        <f>VLOOKUP($C9,'[1]Data Dictionary'!$B$1:$I$65603,5,FALSE)</f>
        <v>Debit Amount</v>
      </c>
      <c r="F9" s="8" t="str">
        <f>VLOOKUP($C9,'[1]Data Dictionary'!$B$1:$I$65603,6,FALSE)</f>
        <v>Debit Amount</v>
      </c>
      <c r="G9" s="8" t="str">
        <f>VLOOKUP($C9,'[1]Data Dictionary'!$B$1:$I$65603,7,FALSE)</f>
        <v>Debit Amount</v>
      </c>
      <c r="H9" s="8" t="str">
        <f>VLOOKUP($C9,'[1]Data Dictionary'!$B$1:$I$65603,8,FALSE)</f>
        <v>Debit Amount</v>
      </c>
      <c r="I9" s="8" t="str">
        <f>VLOOKUP($C9,'[1]Data Dictionary'!$B$1:$I$65603,2,FALSE)</f>
        <v>NUMERIC</v>
      </c>
      <c r="J9" s="9" t="str">
        <f>VLOOKUP($C9,'[1]Data Dictionary'!$B$1:$I$65603,3,FALSE)</f>
        <v>19,2</v>
      </c>
      <c r="K9" s="10"/>
      <c r="L9" s="10"/>
      <c r="M9" s="11" t="str">
        <f t="shared" si="0"/>
        <v>[DataMember] public  decimal F2DRAM { get; set; }</v>
      </c>
      <c r="N9" s="10" t="str">
        <f t="shared" si="6"/>
        <v xml:space="preserve"> DEFAULT(0) </v>
      </c>
      <c r="O9" s="8" t="str">
        <f t="shared" si="7"/>
        <v>F2DRAM NUMERIC(19,2)  DEFAULT(0) ,</v>
      </c>
      <c r="P9" s="8" t="str">
        <f t="shared" si="8"/>
        <v>F2DRAM NUMBER(19,2)  DEFAULT(0) ,</v>
      </c>
      <c r="Q9" s="9" t="str">
        <f t="shared" si="10"/>
        <v>19</v>
      </c>
      <c r="R9" s="9" t="str">
        <f t="shared" si="11"/>
        <v>2</v>
      </c>
      <c r="S9" s="8" t="str">
        <f t="shared" si="12"/>
        <v xml:space="preserve">     A            F2DRAM        19  2       COLHDG('Debit Amount')</v>
      </c>
      <c r="T9" s="8" t="s">
        <v>48</v>
      </c>
      <c r="U9" s="8" t="str">
        <f t="shared" si="13"/>
        <v>EXEC sys.sp_addextendedproperty @name=N'MS_Description', @value=N'Debit Amount' , @level0type=N'SCHEMA',@level0name=N'dbo', @level1type=N'TABLE',@level1name=N'FBL2', @level2type=N'COLUMN',@level2name=N'F2DRAM'</v>
      </c>
      <c r="V9" s="8" t="s">
        <v>53</v>
      </c>
      <c r="W9" s="8"/>
      <c r="X9" s="8" t="s">
        <v>54</v>
      </c>
      <c r="Y9" s="8" t="s">
        <v>55</v>
      </c>
      <c r="Z9" s="8" t="str">
        <f t="shared" si="14"/>
        <v>F2DRAM</v>
      </c>
      <c r="AA9" s="8" t="str">
        <f t="shared" si="15"/>
        <v>Debit Amount</v>
      </c>
      <c r="AB9" s="8"/>
      <c r="AC9" s="8">
        <v>1</v>
      </c>
      <c r="AD9" s="12">
        <f t="shared" ca="1" si="1"/>
        <v>20141217</v>
      </c>
      <c r="AE9" s="10">
        <f t="shared" ca="1" si="2"/>
        <v>142915</v>
      </c>
      <c r="AF9" s="10" t="s">
        <v>56</v>
      </c>
      <c r="AG9" s="8">
        <v>0</v>
      </c>
      <c r="AH9" s="8">
        <v>0</v>
      </c>
      <c r="AI9" s="8"/>
      <c r="AJ9" s="8" t="str">
        <f t="shared" ca="1" si="16"/>
        <v>insert into ZDIC values('JG', '', 'EN', 'S', 'F2DRAM', 'Debit Amount', '', '1', '20141217', '142915', 'SQL', '0', '0', '')</v>
      </c>
      <c r="AK9" s="2" t="s">
        <v>48</v>
      </c>
      <c r="AL9" s="8"/>
      <c r="AM9" s="8"/>
      <c r="AN9" s="13"/>
      <c r="AO9" s="13"/>
      <c r="AP9" s="8"/>
      <c r="AQ9" s="8"/>
      <c r="AR9" s="8"/>
      <c r="AS9" s="12"/>
      <c r="AT9" s="10"/>
      <c r="AU9" s="10"/>
      <c r="AV9" s="8"/>
      <c r="AW9" s="8"/>
      <c r="AX9" s="12"/>
      <c r="AY9" s="8"/>
    </row>
    <row r="10" spans="1:53" x14ac:dyDescent="0.25">
      <c r="A10" s="7"/>
      <c r="B10" s="8" t="str">
        <f>VLOOKUP($D$2,[1]Tables!$B$1:$D$65510,2,FALSE)</f>
        <v>F2</v>
      </c>
      <c r="C10" s="8" t="s">
        <v>108</v>
      </c>
      <c r="D10" s="8" t="str">
        <f t="shared" si="4"/>
        <v>F2CRAM</v>
      </c>
      <c r="E10" s="8" t="str">
        <f>VLOOKUP($C10,'[1]Data Dictionary'!$B$1:$I$65603,5,FALSE)</f>
        <v>Credit Amount</v>
      </c>
      <c r="F10" s="8" t="str">
        <f>VLOOKUP($C10,'[1]Data Dictionary'!$B$1:$I$65603,6,FALSE)</f>
        <v>Credit Amount</v>
      </c>
      <c r="G10" s="8" t="str">
        <f>VLOOKUP($C10,'[1]Data Dictionary'!$B$1:$I$65603,7,FALSE)</f>
        <v>Credit Amount</v>
      </c>
      <c r="H10" s="8" t="str">
        <f>VLOOKUP($C10,'[1]Data Dictionary'!$B$1:$I$65603,8,FALSE)</f>
        <v>Credit Amount</v>
      </c>
      <c r="I10" s="8" t="str">
        <f>VLOOKUP($C10,'[1]Data Dictionary'!$B$1:$I$65603,2,FALSE)</f>
        <v>NUMERIC</v>
      </c>
      <c r="J10" s="9" t="str">
        <f>VLOOKUP($C10,'[1]Data Dictionary'!$B$1:$I$65603,3,FALSE)</f>
        <v>19,2</v>
      </c>
      <c r="K10" s="10"/>
      <c r="L10" s="10"/>
      <c r="M10" s="11" t="str">
        <f t="shared" si="0"/>
        <v>[DataMember] public  decimal F2CRAM { get; set; }</v>
      </c>
      <c r="N10" s="10" t="str">
        <f t="shared" si="6"/>
        <v xml:space="preserve"> DEFAULT(0) </v>
      </c>
      <c r="O10" s="8" t="str">
        <f t="shared" si="7"/>
        <v>F2CRAM NUMERIC(19,2)  DEFAULT(0) ,</v>
      </c>
      <c r="P10" s="8" t="str">
        <f t="shared" si="8"/>
        <v>F2CRAM NUMBER(19,2)  DEFAULT(0) ,</v>
      </c>
      <c r="Q10" s="9" t="str">
        <f t="shared" si="10"/>
        <v>19</v>
      </c>
      <c r="R10" s="9" t="str">
        <f t="shared" si="11"/>
        <v>2</v>
      </c>
      <c r="S10" s="8" t="str">
        <f t="shared" si="12"/>
        <v xml:space="preserve">     A            F2CRAM        19  2       COLHDG('Credit Amount')</v>
      </c>
      <c r="T10" s="8" t="s">
        <v>48</v>
      </c>
      <c r="U10" s="8" t="str">
        <f t="shared" si="13"/>
        <v>EXEC sys.sp_addextendedproperty @name=N'MS_Description', @value=N'Credit Amount' , @level0type=N'SCHEMA',@level0name=N'dbo', @level1type=N'TABLE',@level1name=N'FBL2', @level2type=N'COLUMN',@level2name=N'F2CRAM'</v>
      </c>
      <c r="V10" s="8" t="s">
        <v>53</v>
      </c>
      <c r="W10" s="8"/>
      <c r="X10" s="8" t="s">
        <v>54</v>
      </c>
      <c r="Y10" s="8" t="s">
        <v>55</v>
      </c>
      <c r="Z10" s="8" t="str">
        <f t="shared" si="14"/>
        <v>F2CRAM</v>
      </c>
      <c r="AA10" s="8" t="str">
        <f t="shared" si="15"/>
        <v>Credit Amount</v>
      </c>
      <c r="AB10" s="8"/>
      <c r="AC10" s="8">
        <v>1</v>
      </c>
      <c r="AD10" s="12">
        <f t="shared" ca="1" si="1"/>
        <v>20141217</v>
      </c>
      <c r="AE10" s="10">
        <f t="shared" ca="1" si="2"/>
        <v>142915</v>
      </c>
      <c r="AF10" s="10" t="s">
        <v>56</v>
      </c>
      <c r="AG10" s="8">
        <v>0</v>
      </c>
      <c r="AH10" s="8">
        <v>0</v>
      </c>
      <c r="AI10" s="8"/>
      <c r="AJ10" s="8" t="str">
        <f t="shared" ca="1" si="16"/>
        <v>insert into ZDIC values('JG', '', 'EN', 'S', 'F2CRAM', 'Credit Amount', '', '1', '20141217', '142915', 'SQL', '0', '0', '')</v>
      </c>
      <c r="AK10" s="2" t="s">
        <v>48</v>
      </c>
      <c r="AL10" s="8"/>
      <c r="AM10" s="8"/>
      <c r="AN10" s="13"/>
      <c r="AO10" s="13"/>
      <c r="AP10" s="8"/>
      <c r="AQ10" s="8"/>
      <c r="AR10" s="8"/>
      <c r="AS10" s="12"/>
      <c r="AT10" s="10"/>
      <c r="AU10" s="10"/>
      <c r="AV10" s="8"/>
      <c r="AW10" s="8"/>
      <c r="AX10" s="12"/>
      <c r="AY10" s="8"/>
    </row>
    <row r="11" spans="1:53" x14ac:dyDescent="0.25">
      <c r="A11" s="7"/>
      <c r="B11" s="8" t="str">
        <f>VLOOKUP($D$2,[1]Tables!$B$1:$D$65510,2,FALSE)</f>
        <v>F2</v>
      </c>
      <c r="C11" s="8" t="s">
        <v>136</v>
      </c>
      <c r="D11" s="8" t="str">
        <f t="shared" si="4"/>
        <v>F2EDAM</v>
      </c>
      <c r="E11" s="8" t="str">
        <f>VLOOKUP($C11,'[1]Data Dictionary'!$B$1:$I$65603,5,FALSE)</f>
        <v>End Amount</v>
      </c>
      <c r="F11" s="8" t="str">
        <f>VLOOKUP($C11,'[1]Data Dictionary'!$B$1:$I$65603,6,FALSE)</f>
        <v>End Amount</v>
      </c>
      <c r="G11" s="8" t="str">
        <f>VLOOKUP($C11,'[1]Data Dictionary'!$B$1:$I$65603,7,FALSE)</f>
        <v>End Amount</v>
      </c>
      <c r="H11" s="8" t="str">
        <f>VLOOKUP($C11,'[1]Data Dictionary'!$B$1:$I$65603,8,FALSE)</f>
        <v>End Amount</v>
      </c>
      <c r="I11" s="8" t="str">
        <f>VLOOKUP($C11,'[1]Data Dictionary'!$B$1:$I$65603,2,FALSE)</f>
        <v>NUMERIC</v>
      </c>
      <c r="J11" s="9" t="str">
        <f>VLOOKUP($C11,'[1]Data Dictionary'!$B$1:$I$65603,3,FALSE)</f>
        <v>19, 6</v>
      </c>
      <c r="K11" s="10"/>
      <c r="L11" s="10"/>
      <c r="M11" s="11" t="str">
        <f t="shared" si="0"/>
        <v>[DataMember] public  decimal F2EDAM { get; set; }</v>
      </c>
      <c r="N11" s="10" t="str">
        <f t="shared" si="6"/>
        <v xml:space="preserve"> DEFAULT(0) </v>
      </c>
      <c r="O11" s="8" t="str">
        <f t="shared" si="7"/>
        <v>F2EDAM NUMERIC(19, 6)  DEFAULT(0) ,</v>
      </c>
      <c r="P11" s="8" t="str">
        <f t="shared" si="8"/>
        <v>F2EDAM NUMBER(19, 6)  DEFAULT(0) ,</v>
      </c>
      <c r="Q11" s="9" t="str">
        <f t="shared" si="10"/>
        <v>19</v>
      </c>
      <c r="R11" s="9" t="str">
        <f t="shared" si="11"/>
        <v xml:space="preserve"> 6</v>
      </c>
      <c r="S11" s="8" t="str">
        <f t="shared" si="12"/>
        <v xml:space="preserve">     A            F2EDAM        19  6       COLHDG('End Amount')</v>
      </c>
      <c r="T11" s="8" t="s">
        <v>48</v>
      </c>
      <c r="U11" s="8" t="str">
        <f t="shared" si="13"/>
        <v>EXEC sys.sp_addextendedproperty @name=N'MS_Description', @value=N'End Amount' , @level0type=N'SCHEMA',@level0name=N'dbo', @level1type=N'TABLE',@level1name=N'FBL2', @level2type=N'COLUMN',@level2name=N'F2EDAM'</v>
      </c>
      <c r="V11" s="8" t="s">
        <v>53</v>
      </c>
      <c r="W11" s="8"/>
      <c r="X11" s="8" t="s">
        <v>54</v>
      </c>
      <c r="Y11" s="8" t="s">
        <v>55</v>
      </c>
      <c r="Z11" s="8" t="str">
        <f t="shared" si="14"/>
        <v>F2EDAM</v>
      </c>
      <c r="AA11" s="8" t="str">
        <f t="shared" si="15"/>
        <v>End Amount</v>
      </c>
      <c r="AB11" s="8"/>
      <c r="AC11" s="8">
        <v>1</v>
      </c>
      <c r="AD11" s="12">
        <f t="shared" ca="1" si="1"/>
        <v>20141217</v>
      </c>
      <c r="AE11" s="10">
        <f t="shared" ca="1" si="2"/>
        <v>142915</v>
      </c>
      <c r="AF11" s="10" t="s">
        <v>56</v>
      </c>
      <c r="AG11" s="8">
        <v>0</v>
      </c>
      <c r="AH11" s="8">
        <v>0</v>
      </c>
      <c r="AI11" s="8"/>
      <c r="AJ11" s="8" t="str">
        <f t="shared" ca="1" si="16"/>
        <v>insert into ZDIC values('JG', '', 'EN', 'S', 'F2EDAM', 'End Amount', '', '1', '20141217', '142915', 'SQL', '0', '0', '')</v>
      </c>
      <c r="AK11" s="2" t="s">
        <v>48</v>
      </c>
      <c r="AL11" s="8"/>
      <c r="AM11" s="8"/>
      <c r="AN11" s="13"/>
      <c r="AO11" s="13"/>
      <c r="AP11" s="8"/>
      <c r="AQ11" s="8"/>
      <c r="AR11" s="8"/>
      <c r="AS11" s="12"/>
      <c r="AT11" s="10"/>
      <c r="AU11" s="10"/>
      <c r="AV11" s="8"/>
      <c r="AW11" s="8"/>
      <c r="AX11" s="12"/>
      <c r="AY11" s="8"/>
    </row>
    <row r="12" spans="1:53" x14ac:dyDescent="0.25">
      <c r="A12" s="7"/>
      <c r="B12" s="8" t="str">
        <f>VLOOKUP($D$2,[1]Tables!$B$1:$D$65510,2,FALSE)</f>
        <v>F2</v>
      </c>
      <c r="C12" s="8" t="s">
        <v>64</v>
      </c>
      <c r="D12" s="8" t="str">
        <f t="shared" si="4"/>
        <v>F2RCST</v>
      </c>
      <c r="E12" s="8" t="str">
        <f>VLOOKUP($C12,'[1]Data Dictionary'!$B$1:$I$65603,5,FALSE)</f>
        <v>Record Status</v>
      </c>
      <c r="F12" s="8" t="str">
        <f>VLOOKUP($C12,'[1]Data Dictionary'!$B$1:$I$65603,6,FALSE)</f>
        <v>Record Status</v>
      </c>
      <c r="G12" s="8" t="str">
        <f>VLOOKUP($C12,'[1]Data Dictionary'!$B$1:$I$65603,7,FALSE)</f>
        <v>Record Status</v>
      </c>
      <c r="H12" s="8" t="str">
        <f>VLOOKUP($C12,'[1]Data Dictionary'!$B$1:$I$65603,8,FALSE)</f>
        <v>Record Status</v>
      </c>
      <c r="I12" s="8" t="str">
        <f>VLOOKUP($C12,'[1]Data Dictionary'!$B$1:$I$65603,2,FALSE)</f>
        <v>NUMERIC</v>
      </c>
      <c r="J12" s="9" t="str">
        <f>VLOOKUP($C12,'[1]Data Dictionary'!$B$1:$I$65603,3,FALSE)</f>
        <v>1, 0</v>
      </c>
      <c r="K12" s="10"/>
      <c r="L12" s="10"/>
      <c r="M12" s="11" t="str">
        <f t="shared" si="0"/>
        <v>[DataMember] public  decimal F2RCST { get; set; }</v>
      </c>
      <c r="N12" s="10" t="str">
        <f t="shared" si="6"/>
        <v xml:space="preserve"> DEFAULT(0) </v>
      </c>
      <c r="O12" s="8" t="str">
        <f t="shared" si="7"/>
        <v>F2RCST NUMERIC(1, 0)  DEFAULT(0) ,</v>
      </c>
      <c r="P12" s="8" t="str">
        <f t="shared" si="8"/>
        <v>F2RCST NUMBER(1, 0)  DEFAULT(0) ,</v>
      </c>
      <c r="Q12" s="9" t="str">
        <f t="shared" si="10"/>
        <v>1</v>
      </c>
      <c r="R12" s="9" t="str">
        <f t="shared" si="11"/>
        <v xml:space="preserve"> 0</v>
      </c>
      <c r="S12" s="8" t="str">
        <f t="shared" si="12"/>
        <v xml:space="preserve">     A            F2RCST         1  0       COLHDG('Record Status')</v>
      </c>
      <c r="T12" s="8" t="s">
        <v>48</v>
      </c>
      <c r="U12" s="8" t="str">
        <f t="shared" si="13"/>
        <v>EXEC sys.sp_addextendedproperty @name=N'MS_Description', @value=N'Record Status' , @level0type=N'SCHEMA',@level0name=N'dbo', @level1type=N'TABLE',@level1name=N'FBL2', @level2type=N'COLUMN',@level2name=N'F2RCST'</v>
      </c>
      <c r="V12" s="8" t="s">
        <v>53</v>
      </c>
      <c r="W12" s="8"/>
      <c r="X12" s="8" t="s">
        <v>54</v>
      </c>
      <c r="Y12" s="8" t="s">
        <v>55</v>
      </c>
      <c r="Z12" s="8" t="str">
        <f t="shared" si="14"/>
        <v>F2RCST</v>
      </c>
      <c r="AA12" s="8" t="str">
        <f t="shared" si="15"/>
        <v>Record Status</v>
      </c>
      <c r="AB12" s="8"/>
      <c r="AC12" s="8">
        <v>1</v>
      </c>
      <c r="AD12" s="12">
        <f t="shared" ca="1" si="1"/>
        <v>20141217</v>
      </c>
      <c r="AE12" s="10">
        <f t="shared" ca="1" si="2"/>
        <v>142915</v>
      </c>
      <c r="AF12" s="10" t="s">
        <v>56</v>
      </c>
      <c r="AG12" s="8">
        <v>0</v>
      </c>
      <c r="AH12" s="8">
        <v>0</v>
      </c>
      <c r="AI12" s="8"/>
      <c r="AJ12" s="8" t="str">
        <f t="shared" ca="1" si="16"/>
        <v>insert into ZDIC values('JG', '', 'EN', 'S', 'F2RCST', 'Record Status', '', '1', '20141217', '142915', 'SQL', '0', '0', '')</v>
      </c>
      <c r="AK12" s="2" t="s">
        <v>48</v>
      </c>
      <c r="AL12" s="8"/>
      <c r="AM12" s="8"/>
      <c r="AN12" s="13"/>
      <c r="AO12" s="13"/>
      <c r="AP12" s="8"/>
      <c r="AQ12" s="8"/>
      <c r="AR12" s="8"/>
      <c r="AS12" s="12"/>
      <c r="AT12" s="10"/>
      <c r="AU12" s="10"/>
      <c r="AV12" s="8"/>
      <c r="AW12" s="8"/>
      <c r="AX12" s="12"/>
      <c r="AY12" s="8"/>
    </row>
    <row r="13" spans="1:53" x14ac:dyDescent="0.25">
      <c r="A13" s="7"/>
      <c r="B13" s="8" t="str">
        <f>VLOOKUP($D$2,[1]Tables!$B$1:$D$65510,2,FALSE)</f>
        <v>F2</v>
      </c>
      <c r="C13" s="8" t="s">
        <v>65</v>
      </c>
      <c r="D13" s="8" t="str">
        <f t="shared" si="4"/>
        <v>F2CRDT</v>
      </c>
      <c r="E13" s="8" t="str">
        <f>VLOOKUP($C13,'[1]Data Dictionary'!$B$1:$I$65603,5,FALSE)</f>
        <v>Create Date</v>
      </c>
      <c r="F13" s="8" t="str">
        <f>VLOOKUP($C13,'[1]Data Dictionary'!$B$1:$I$65603,6,FALSE)</f>
        <v>Create Date</v>
      </c>
      <c r="G13" s="8" t="str">
        <f>VLOOKUP($C13,'[1]Data Dictionary'!$B$1:$I$65603,7,FALSE)</f>
        <v>Create Date</v>
      </c>
      <c r="H13" s="8" t="str">
        <f>VLOOKUP($C13,'[1]Data Dictionary'!$B$1:$I$65603,8,FALSE)</f>
        <v>Create Date</v>
      </c>
      <c r="I13" s="8" t="str">
        <f>VLOOKUP($C13,'[1]Data Dictionary'!$B$1:$I$65603,2,FALSE)</f>
        <v>NUMERIC</v>
      </c>
      <c r="J13" s="9" t="str">
        <f>VLOOKUP($C13,'[1]Data Dictionary'!$B$1:$I$65603,3,FALSE)</f>
        <v>8, 0</v>
      </c>
      <c r="K13" s="10"/>
      <c r="L13" s="10"/>
      <c r="M13" s="11" t="str">
        <f t="shared" si="0"/>
        <v>[DataMember] public  decimal F2CRDT { get; set; }</v>
      </c>
      <c r="N13" s="10" t="str">
        <f t="shared" si="6"/>
        <v xml:space="preserve"> DEFAULT(0) </v>
      </c>
      <c r="O13" s="8" t="str">
        <f t="shared" si="7"/>
        <v>F2CRDT NUMERIC(8, 0)  DEFAULT(0) ,</v>
      </c>
      <c r="P13" s="8" t="str">
        <f t="shared" si="8"/>
        <v>F2CRDT NUMBER(8, 0)  DEFAULT(0) ,</v>
      </c>
      <c r="Q13" s="9" t="str">
        <f t="shared" si="10"/>
        <v>8</v>
      </c>
      <c r="R13" s="9" t="str">
        <f t="shared" si="11"/>
        <v xml:space="preserve"> 0</v>
      </c>
      <c r="S13" s="8" t="str">
        <f t="shared" si="12"/>
        <v xml:space="preserve">     A            F2CRDT         8  0       COLHDG('Create Date')</v>
      </c>
      <c r="T13" s="8" t="s">
        <v>48</v>
      </c>
      <c r="U13" s="8" t="str">
        <f t="shared" si="13"/>
        <v>EXEC sys.sp_addextendedproperty @name=N'MS_Description', @value=N'Create Date' , @level0type=N'SCHEMA',@level0name=N'dbo', @level1type=N'TABLE',@level1name=N'FBL2', @level2type=N'COLUMN',@level2name=N'F2CRDT'</v>
      </c>
      <c r="V13" s="8" t="s">
        <v>53</v>
      </c>
      <c r="W13" s="8"/>
      <c r="X13" s="8" t="s">
        <v>54</v>
      </c>
      <c r="Y13" s="8" t="s">
        <v>55</v>
      </c>
      <c r="Z13" s="8" t="str">
        <f t="shared" si="14"/>
        <v>F2CRDT</v>
      </c>
      <c r="AA13" s="8" t="str">
        <f t="shared" si="15"/>
        <v>Create Date</v>
      </c>
      <c r="AB13" s="8"/>
      <c r="AC13" s="8">
        <v>1</v>
      </c>
      <c r="AD13" s="12">
        <f t="shared" ca="1" si="1"/>
        <v>20141217</v>
      </c>
      <c r="AE13" s="10">
        <f t="shared" ca="1" si="2"/>
        <v>142915</v>
      </c>
      <c r="AF13" s="10" t="s">
        <v>56</v>
      </c>
      <c r="AG13" s="8">
        <v>0</v>
      </c>
      <c r="AH13" s="8">
        <v>0</v>
      </c>
      <c r="AI13" s="8"/>
      <c r="AJ13" s="8" t="str">
        <f t="shared" ca="1" si="16"/>
        <v>insert into ZDIC values('JG', '', 'EN', 'S', 'F2CRDT', 'Create Date', '', '1', '20141217', '142915', 'SQL', '0', '0', '')</v>
      </c>
      <c r="AK13" s="2" t="s">
        <v>48</v>
      </c>
      <c r="AL13" s="8"/>
      <c r="AM13" s="8"/>
      <c r="AN13" s="13"/>
      <c r="AO13" s="13"/>
      <c r="AP13" s="8"/>
      <c r="AQ13" s="8"/>
      <c r="AR13" s="8"/>
      <c r="AS13" s="12"/>
      <c r="AT13" s="10"/>
      <c r="AU13" s="10"/>
      <c r="AV13" s="8"/>
      <c r="AW13" s="8"/>
      <c r="AX13" s="12"/>
      <c r="AY13" s="8"/>
    </row>
    <row r="14" spans="1:53" x14ac:dyDescent="0.25">
      <c r="A14" s="7"/>
      <c r="B14" s="8" t="str">
        <f>VLOOKUP($D$2,[1]Tables!$B$1:$D$65510,2,FALSE)</f>
        <v>F2</v>
      </c>
      <c r="C14" s="8" t="s">
        <v>66</v>
      </c>
      <c r="D14" s="8" t="str">
        <f t="shared" si="4"/>
        <v>F2CRTM</v>
      </c>
      <c r="E14" s="8" t="str">
        <f>VLOOKUP($C14,'[1]Data Dictionary'!$B$1:$I$65603,5,FALSE)</f>
        <v>Create Time</v>
      </c>
      <c r="F14" s="8" t="str">
        <f>VLOOKUP($C14,'[1]Data Dictionary'!$B$1:$I$65603,6,FALSE)</f>
        <v>Create Time</v>
      </c>
      <c r="G14" s="8" t="str">
        <f>VLOOKUP($C14,'[1]Data Dictionary'!$B$1:$I$65603,7,FALSE)</f>
        <v>Create Time</v>
      </c>
      <c r="H14" s="8" t="str">
        <f>VLOOKUP($C14,'[1]Data Dictionary'!$B$1:$I$65603,8,FALSE)</f>
        <v>Create Time</v>
      </c>
      <c r="I14" s="8" t="str">
        <f>VLOOKUP($C14,'[1]Data Dictionary'!$B$1:$I$65603,2,FALSE)</f>
        <v>NUMERIC</v>
      </c>
      <c r="J14" s="9" t="str">
        <f>VLOOKUP($C14,'[1]Data Dictionary'!$B$1:$I$65603,3,FALSE)</f>
        <v>6, 0</v>
      </c>
      <c r="K14" s="10"/>
      <c r="L14" s="10"/>
      <c r="M14" s="11" t="str">
        <f t="shared" si="0"/>
        <v>[DataMember] public  decimal F2CRTM { get; set; }</v>
      </c>
      <c r="N14" s="10" t="str">
        <f t="shared" si="6"/>
        <v xml:space="preserve"> DEFAULT(0) </v>
      </c>
      <c r="O14" s="8" t="str">
        <f t="shared" si="7"/>
        <v>F2CRTM NUMERIC(6, 0)  DEFAULT(0) ,</v>
      </c>
      <c r="P14" s="8" t="str">
        <f t="shared" si="8"/>
        <v>F2CRTM NUMBER(6, 0)  DEFAULT(0) ,</v>
      </c>
      <c r="Q14" s="9" t="str">
        <f t="shared" si="10"/>
        <v>6</v>
      </c>
      <c r="R14" s="9" t="str">
        <f t="shared" si="11"/>
        <v xml:space="preserve"> 0</v>
      </c>
      <c r="S14" s="8" t="str">
        <f t="shared" si="12"/>
        <v xml:space="preserve">     A            F2CRTM         6  0       COLHDG('Create Time')</v>
      </c>
      <c r="T14" s="8" t="s">
        <v>48</v>
      </c>
      <c r="U14" s="8" t="str">
        <f t="shared" si="13"/>
        <v>EXEC sys.sp_addextendedproperty @name=N'MS_Description', @value=N'Create Time' , @level0type=N'SCHEMA',@level0name=N'dbo', @level1type=N'TABLE',@level1name=N'FBL2', @level2type=N'COLUMN',@level2name=N'F2CRTM'</v>
      </c>
      <c r="V14" s="8" t="s">
        <v>53</v>
      </c>
      <c r="W14" s="8"/>
      <c r="X14" s="8" t="s">
        <v>54</v>
      </c>
      <c r="Y14" s="8" t="s">
        <v>55</v>
      </c>
      <c r="Z14" s="8" t="str">
        <f t="shared" si="14"/>
        <v>F2CRTM</v>
      </c>
      <c r="AA14" s="8" t="str">
        <f t="shared" si="15"/>
        <v>Create Time</v>
      </c>
      <c r="AB14" s="8"/>
      <c r="AC14" s="8">
        <v>1</v>
      </c>
      <c r="AD14" s="12">
        <f t="shared" ca="1" si="1"/>
        <v>20141217</v>
      </c>
      <c r="AE14" s="10">
        <f t="shared" ca="1" si="2"/>
        <v>142915</v>
      </c>
      <c r="AF14" s="10" t="s">
        <v>56</v>
      </c>
      <c r="AG14" s="8">
        <v>0</v>
      </c>
      <c r="AH14" s="8">
        <v>0</v>
      </c>
      <c r="AI14" s="8"/>
      <c r="AJ14" s="8" t="str">
        <f t="shared" ca="1" si="16"/>
        <v>insert into ZDIC values('JG', '', 'EN', 'S', 'F2CRTM', 'Create Time', '', '1', '20141217', '142915', 'SQL', '0', '0', '')</v>
      </c>
      <c r="AK14" s="2" t="s">
        <v>48</v>
      </c>
      <c r="AL14" s="8"/>
      <c r="AM14" s="8"/>
      <c r="AN14" s="13"/>
      <c r="AO14" s="13"/>
      <c r="AP14" s="8"/>
      <c r="AQ14" s="8"/>
      <c r="AR14" s="8"/>
      <c r="AS14" s="12"/>
      <c r="AT14" s="10"/>
      <c r="AU14" s="10"/>
      <c r="AV14" s="8"/>
      <c r="AW14" s="8"/>
      <c r="AX14" s="12"/>
      <c r="AY14" s="8"/>
    </row>
    <row r="15" spans="1:53" x14ac:dyDescent="0.25">
      <c r="A15" s="7"/>
      <c r="B15" s="8" t="str">
        <f>VLOOKUP($D$2,[1]Tables!$B$1:$D$65510,2,FALSE)</f>
        <v>F2</v>
      </c>
      <c r="C15" s="8" t="s">
        <v>67</v>
      </c>
      <c r="D15" s="8" t="str">
        <f t="shared" si="4"/>
        <v>F2CRUS</v>
      </c>
      <c r="E15" s="8" t="str">
        <f>VLOOKUP($C15,'[1]Data Dictionary'!$B$1:$I$65603,5,FALSE)</f>
        <v>Create User</v>
      </c>
      <c r="F15" s="8" t="str">
        <f>VLOOKUP($C15,'[1]Data Dictionary'!$B$1:$I$65603,6,FALSE)</f>
        <v>Create User</v>
      </c>
      <c r="G15" s="8" t="str">
        <f>VLOOKUP($C15,'[1]Data Dictionary'!$B$1:$I$65603,7,FALSE)</f>
        <v>Create User</v>
      </c>
      <c r="H15" s="8" t="str">
        <f>VLOOKUP($C15,'[1]Data Dictionary'!$B$1:$I$65603,8,FALSE)</f>
        <v>Create User</v>
      </c>
      <c r="I15" s="8" t="str">
        <f>VLOOKUP($C15,'[1]Data Dictionary'!$B$1:$I$65603,2,FALSE)</f>
        <v>VARCHAR</v>
      </c>
      <c r="J15" s="9" t="str">
        <f>VLOOKUP($C15,'[1]Data Dictionary'!$B$1:$I$65603,3,FALSE)</f>
        <v>20</v>
      </c>
      <c r="K15" s="10"/>
      <c r="L15" s="10"/>
      <c r="M15" s="11" t="str">
        <f t="shared" si="0"/>
        <v>[DataMember] public  string F2CRUS { get; set; }</v>
      </c>
      <c r="N15" s="10" t="str">
        <f t="shared" si="6"/>
        <v xml:space="preserve"> DEFAULT('') </v>
      </c>
      <c r="O15" s="8" t="str">
        <f t="shared" si="7"/>
        <v>F2CRUS VARCHAR(20)  DEFAULT('') ,</v>
      </c>
      <c r="P15" s="8" t="str">
        <f t="shared" si="8"/>
        <v>F2CRUS VARCHAR2(20) DEFAULT(' '),</v>
      </c>
      <c r="Q15" s="9" t="str">
        <f t="shared" si="10"/>
        <v>20</v>
      </c>
      <c r="R15" s="9" t="str">
        <f t="shared" si="11"/>
        <v/>
      </c>
      <c r="S15" s="8" t="str">
        <f t="shared" si="12"/>
        <v xml:space="preserve">     A            F2CRUS        20          COLHDG('Create User')</v>
      </c>
      <c r="T15" s="8" t="s">
        <v>48</v>
      </c>
      <c r="U15" s="8" t="str">
        <f t="shared" si="13"/>
        <v>EXEC sys.sp_addextendedproperty @name=N'MS_Description', @value=N'Create User' , @level0type=N'SCHEMA',@level0name=N'dbo', @level1type=N'TABLE',@level1name=N'FBL2', @level2type=N'COLUMN',@level2name=N'F2CRUS'</v>
      </c>
      <c r="V15" s="8" t="s">
        <v>53</v>
      </c>
      <c r="W15" s="8"/>
      <c r="X15" s="8" t="s">
        <v>54</v>
      </c>
      <c r="Y15" s="8" t="s">
        <v>55</v>
      </c>
      <c r="Z15" s="8" t="str">
        <f t="shared" si="14"/>
        <v>F2CRUS</v>
      </c>
      <c r="AA15" s="8" t="str">
        <f t="shared" si="15"/>
        <v>Create User</v>
      </c>
      <c r="AB15" s="8"/>
      <c r="AC15" s="8">
        <v>1</v>
      </c>
      <c r="AD15" s="12">
        <f t="shared" ca="1" si="1"/>
        <v>20141217</v>
      </c>
      <c r="AE15" s="10">
        <f t="shared" ca="1" si="2"/>
        <v>142915</v>
      </c>
      <c r="AF15" s="10" t="s">
        <v>56</v>
      </c>
      <c r="AG15" s="8">
        <v>0</v>
      </c>
      <c r="AH15" s="8">
        <v>0</v>
      </c>
      <c r="AI15" s="8"/>
      <c r="AJ15" s="8" t="str">
        <f t="shared" ca="1" si="16"/>
        <v>insert into ZDIC values('JG', '', 'EN', 'S', 'F2CRUS', 'Create User', '', '1', '20141217', '142915', 'SQL', '0', '0', '')</v>
      </c>
      <c r="AK15" s="2" t="s">
        <v>48</v>
      </c>
      <c r="AL15" s="8"/>
      <c r="AM15" s="8"/>
      <c r="AN15" s="13"/>
      <c r="AO15" s="13"/>
      <c r="AP15" s="8"/>
      <c r="AQ15" s="8"/>
      <c r="AR15" s="8"/>
      <c r="AS15" s="12"/>
      <c r="AT15" s="10"/>
      <c r="AU15" s="10"/>
      <c r="AV15" s="8"/>
      <c r="AW15" s="8"/>
      <c r="AX15" s="12"/>
      <c r="AY15" s="8"/>
    </row>
    <row r="16" spans="1:53" x14ac:dyDescent="0.25">
      <c r="A16" s="7"/>
      <c r="B16" s="8" t="str">
        <f>VLOOKUP($D$2,[1]Tables!$B$1:$D$65510,2,FALSE)</f>
        <v>F2</v>
      </c>
      <c r="C16" s="8" t="s">
        <v>68</v>
      </c>
      <c r="D16" s="8" t="str">
        <f t="shared" si="4"/>
        <v>F2CHDT</v>
      </c>
      <c r="E16" s="8" t="str">
        <f>VLOOKUP($C16,'[1]Data Dictionary'!$B$1:$I$65603,5,FALSE)</f>
        <v>Change Date</v>
      </c>
      <c r="F16" s="8" t="str">
        <f>VLOOKUP($C16,'[1]Data Dictionary'!$B$1:$I$65603,6,FALSE)</f>
        <v>Change Date</v>
      </c>
      <c r="G16" s="8" t="str">
        <f>VLOOKUP($C16,'[1]Data Dictionary'!$B$1:$I$65603,7,FALSE)</f>
        <v>Change Date</v>
      </c>
      <c r="H16" s="8" t="str">
        <f>VLOOKUP($C16,'[1]Data Dictionary'!$B$1:$I$65603,8,FALSE)</f>
        <v>Change Date</v>
      </c>
      <c r="I16" s="8" t="str">
        <f>VLOOKUP($C16,'[1]Data Dictionary'!$B$1:$I$65603,2,FALSE)</f>
        <v>NUMERIC</v>
      </c>
      <c r="J16" s="9" t="str">
        <f>VLOOKUP($C16,'[1]Data Dictionary'!$B$1:$I$65603,3,FALSE)</f>
        <v>8, 0</v>
      </c>
      <c r="K16" s="10"/>
      <c r="L16" s="10"/>
      <c r="M16" s="11" t="str">
        <f t="shared" si="0"/>
        <v>[DataMember] public  decimal F2CHDT { get; set; }</v>
      </c>
      <c r="N16" s="10" t="str">
        <f t="shared" si="6"/>
        <v xml:space="preserve"> DEFAULT(0) </v>
      </c>
      <c r="O16" s="8" t="str">
        <f t="shared" si="7"/>
        <v>F2CHDT NUMERIC(8, 0)  DEFAULT(0) ,</v>
      </c>
      <c r="P16" s="8" t="str">
        <f t="shared" si="8"/>
        <v>F2CHDT NUMBER(8, 0)  DEFAULT(0) ,</v>
      </c>
      <c r="Q16" s="9" t="str">
        <f t="shared" si="10"/>
        <v>8</v>
      </c>
      <c r="R16" s="9" t="str">
        <f t="shared" si="11"/>
        <v xml:space="preserve"> 0</v>
      </c>
      <c r="S16" s="8" t="str">
        <f t="shared" si="12"/>
        <v xml:space="preserve">     A            F2CHDT         8  0       COLHDG('Change Date')</v>
      </c>
      <c r="T16" s="8" t="s">
        <v>48</v>
      </c>
      <c r="U16" s="8" t="str">
        <f t="shared" si="13"/>
        <v>EXEC sys.sp_addextendedproperty @name=N'MS_Description', @value=N'Change Date' , @level0type=N'SCHEMA',@level0name=N'dbo', @level1type=N'TABLE',@level1name=N'FBL2', @level2type=N'COLUMN',@level2name=N'F2CHDT'</v>
      </c>
      <c r="V16" s="8" t="s">
        <v>53</v>
      </c>
      <c r="W16" s="8"/>
      <c r="X16" s="8" t="s">
        <v>54</v>
      </c>
      <c r="Y16" s="8" t="s">
        <v>55</v>
      </c>
      <c r="Z16" s="8" t="str">
        <f t="shared" si="14"/>
        <v>F2CHDT</v>
      </c>
      <c r="AA16" s="8" t="str">
        <f t="shared" si="15"/>
        <v>Change Date</v>
      </c>
      <c r="AB16" s="8"/>
      <c r="AC16" s="8">
        <v>1</v>
      </c>
      <c r="AD16" s="12">
        <f t="shared" ca="1" si="1"/>
        <v>20141217</v>
      </c>
      <c r="AE16" s="10">
        <f t="shared" ca="1" si="2"/>
        <v>142915</v>
      </c>
      <c r="AF16" s="10" t="s">
        <v>56</v>
      </c>
      <c r="AG16" s="8">
        <v>0</v>
      </c>
      <c r="AH16" s="8">
        <v>0</v>
      </c>
      <c r="AI16" s="8"/>
      <c r="AJ16" s="8" t="str">
        <f t="shared" ca="1" si="16"/>
        <v>insert into ZDIC values('JG', '', 'EN', 'S', 'F2CHDT', 'Change Date', '', '1', '20141217', '142915', 'SQL', '0', '0', '')</v>
      </c>
      <c r="AK16" s="2" t="s">
        <v>48</v>
      </c>
      <c r="AL16" s="8"/>
      <c r="AM16" s="8"/>
      <c r="AN16" s="13"/>
      <c r="AO16" s="13"/>
      <c r="AP16" s="8"/>
      <c r="AQ16" s="8"/>
      <c r="AR16" s="8"/>
      <c r="AS16" s="12"/>
      <c r="AT16" s="10"/>
      <c r="AU16" s="10"/>
      <c r="AV16" s="8"/>
      <c r="AW16" s="8"/>
      <c r="AX16" s="12"/>
      <c r="AY16" s="8"/>
    </row>
    <row r="17" spans="1:51" x14ac:dyDescent="0.25">
      <c r="A17" s="7"/>
      <c r="B17" s="8" t="str">
        <f>VLOOKUP($D$2,[1]Tables!$B$1:$D$65510,2,FALSE)</f>
        <v>F2</v>
      </c>
      <c r="C17" s="8" t="s">
        <v>69</v>
      </c>
      <c r="D17" s="8" t="str">
        <f t="shared" si="4"/>
        <v>F2CHTM</v>
      </c>
      <c r="E17" s="8" t="str">
        <f>VLOOKUP($C17,'[1]Data Dictionary'!$B$1:$I$65603,5,FALSE)</f>
        <v>Change Time</v>
      </c>
      <c r="F17" s="8" t="str">
        <f>VLOOKUP($C17,'[1]Data Dictionary'!$B$1:$I$65603,6,FALSE)</f>
        <v>Change Time</v>
      </c>
      <c r="G17" s="8" t="str">
        <f>VLOOKUP($C17,'[1]Data Dictionary'!$B$1:$I$65603,7,FALSE)</f>
        <v>Change Time</v>
      </c>
      <c r="H17" s="8" t="str">
        <f>VLOOKUP($C17,'[1]Data Dictionary'!$B$1:$I$65603,8,FALSE)</f>
        <v>Change Time</v>
      </c>
      <c r="I17" s="8" t="str">
        <f>VLOOKUP($C17,'[1]Data Dictionary'!$B$1:$I$65603,2,FALSE)</f>
        <v>NUMERIC</v>
      </c>
      <c r="J17" s="9" t="str">
        <f>VLOOKUP($C17,'[1]Data Dictionary'!$B$1:$I$65603,3,FALSE)</f>
        <v>6, 0</v>
      </c>
      <c r="K17" s="10"/>
      <c r="L17" s="10"/>
      <c r="M17" s="11" t="str">
        <f>CONCATENATE("[DataMember] public ", IF(I17="VARCHAR", " string ", " decimal "),D17, " { get; set; }")</f>
        <v>[DataMember] public  decimal F2CHTM { get; set; }</v>
      </c>
      <c r="N17" s="10" t="str">
        <f t="shared" si="6"/>
        <v xml:space="preserve"> DEFAULT(0) </v>
      </c>
      <c r="O17" s="8" t="str">
        <f t="shared" si="7"/>
        <v>F2CHTM NUMERIC(6, 0)  DEFAULT(0) ,</v>
      </c>
      <c r="P17" s="8" t="str">
        <f t="shared" si="8"/>
        <v>F2CHTM NUMBER(6, 0)  DEFAULT(0) ,</v>
      </c>
      <c r="Q17" s="9" t="str">
        <f t="shared" si="10"/>
        <v>6</v>
      </c>
      <c r="R17" s="9" t="str">
        <f t="shared" si="11"/>
        <v xml:space="preserve"> 0</v>
      </c>
      <c r="S17" s="8" t="str">
        <f t="shared" si="12"/>
        <v xml:space="preserve">     A            F2CHTM         6  0       COLHDG('Change Time')</v>
      </c>
      <c r="T17" s="8" t="s">
        <v>48</v>
      </c>
      <c r="U17" s="8" t="str">
        <f t="shared" si="13"/>
        <v>EXEC sys.sp_addextendedproperty @name=N'MS_Description', @value=N'Change Time' , @level0type=N'SCHEMA',@level0name=N'dbo', @level1type=N'TABLE',@level1name=N'FBL2', @level2type=N'COLUMN',@level2name=N'F2CHTM'</v>
      </c>
      <c r="V17" s="8" t="s">
        <v>53</v>
      </c>
      <c r="W17" s="8"/>
      <c r="X17" s="8" t="s">
        <v>54</v>
      </c>
      <c r="Y17" s="8" t="s">
        <v>55</v>
      </c>
      <c r="Z17" s="8" t="str">
        <f t="shared" si="14"/>
        <v>F2CHTM</v>
      </c>
      <c r="AA17" s="8" t="str">
        <f t="shared" si="15"/>
        <v>Change Time</v>
      </c>
      <c r="AB17" s="8"/>
      <c r="AC17" s="8">
        <v>1</v>
      </c>
      <c r="AD17" s="12">
        <f t="shared" ca="1" si="1"/>
        <v>20141217</v>
      </c>
      <c r="AE17" s="10">
        <f t="shared" ca="1" si="2"/>
        <v>142915</v>
      </c>
      <c r="AF17" s="10" t="s">
        <v>56</v>
      </c>
      <c r="AG17" s="8">
        <v>0</v>
      </c>
      <c r="AH17" s="8">
        <v>0</v>
      </c>
      <c r="AI17" s="8"/>
      <c r="AJ17" s="8" t="str">
        <f t="shared" ca="1" si="16"/>
        <v>insert into ZDIC values('JG', '', 'EN', 'S', 'F2CHTM', 'Change Time', '', '1', '20141217', '142915', 'SQL', '0', '0', '')</v>
      </c>
      <c r="AK17" s="2" t="s">
        <v>48</v>
      </c>
      <c r="AL17" s="8"/>
      <c r="AM17" s="8"/>
      <c r="AN17" s="13"/>
      <c r="AO17" s="13"/>
      <c r="AP17" s="8"/>
      <c r="AQ17" s="8"/>
      <c r="AR17" s="8"/>
      <c r="AS17" s="12"/>
      <c r="AT17" s="10"/>
      <c r="AU17" s="10"/>
      <c r="AV17" s="8"/>
      <c r="AW17" s="8"/>
      <c r="AX17" s="12"/>
      <c r="AY17" s="8"/>
    </row>
    <row r="18" spans="1:51" x14ac:dyDescent="0.25">
      <c r="A18" s="7"/>
      <c r="B18" s="8" t="str">
        <f>VLOOKUP($D$2,[1]Tables!$B$1:$D$65510,2,FALSE)</f>
        <v>F2</v>
      </c>
      <c r="C18" s="8" t="s">
        <v>70</v>
      </c>
      <c r="D18" s="8" t="str">
        <f t="shared" si="4"/>
        <v>F2CHUS</v>
      </c>
      <c r="E18" s="8" t="str">
        <f>VLOOKUP($C18,'[1]Data Dictionary'!$B$1:$I$65603,5,FALSE)</f>
        <v>Change User</v>
      </c>
      <c r="F18" s="8" t="str">
        <f>VLOOKUP($C18,'[1]Data Dictionary'!$B$1:$I$65603,6,FALSE)</f>
        <v>Change User</v>
      </c>
      <c r="G18" s="8" t="str">
        <f>VLOOKUP($C18,'[1]Data Dictionary'!$B$1:$I$65603,7,FALSE)</f>
        <v>Change User</v>
      </c>
      <c r="H18" s="8" t="str">
        <f>VLOOKUP($C18,'[1]Data Dictionary'!$B$1:$I$65603,8,FALSE)</f>
        <v>Change User</v>
      </c>
      <c r="I18" s="8" t="str">
        <f>VLOOKUP($C18,'[1]Data Dictionary'!$B$1:$I$65603,2,FALSE)</f>
        <v>VARCHAR</v>
      </c>
      <c r="J18" s="9" t="str">
        <f>VLOOKUP($C18,'[1]Data Dictionary'!$B$1:$I$65603,3,FALSE)</f>
        <v>20</v>
      </c>
      <c r="K18" s="10"/>
      <c r="L18" s="10"/>
      <c r="M18" s="11" t="str">
        <f t="shared" si="0"/>
        <v>[DataMember] public  string F2CHUS { get; set; }</v>
      </c>
      <c r="N18" s="10" t="str">
        <f t="shared" si="6"/>
        <v xml:space="preserve"> DEFAULT('') </v>
      </c>
      <c r="O18" s="8" t="str">
        <f t="shared" si="7"/>
        <v>F2CHUS VARCHAR(20)  DEFAULT('') ,</v>
      </c>
      <c r="P18" s="8" t="str">
        <f t="shared" si="8"/>
        <v>F2CHUS VARCHAR2(20) DEFAULT(' '),</v>
      </c>
      <c r="Q18" s="9" t="str">
        <f t="shared" si="10"/>
        <v>20</v>
      </c>
      <c r="R18" s="9" t="str">
        <f t="shared" si="11"/>
        <v/>
      </c>
      <c r="S18" s="8" t="str">
        <f t="shared" si="12"/>
        <v xml:space="preserve">     A            F2CHUS        20          COLHDG('Change User')</v>
      </c>
      <c r="T18" s="8" t="s">
        <v>48</v>
      </c>
      <c r="U18" s="8" t="str">
        <f t="shared" si="13"/>
        <v>EXEC sys.sp_addextendedproperty @name=N'MS_Description', @value=N'Change User' , @level0type=N'SCHEMA',@level0name=N'dbo', @level1type=N'TABLE',@level1name=N'FBL2', @level2type=N'COLUMN',@level2name=N'F2CHUS'</v>
      </c>
      <c r="V18" s="8" t="s">
        <v>53</v>
      </c>
      <c r="W18" s="8"/>
      <c r="X18" s="8" t="s">
        <v>54</v>
      </c>
      <c r="Y18" s="8" t="s">
        <v>55</v>
      </c>
      <c r="Z18" s="8" t="str">
        <f t="shared" si="14"/>
        <v>F2CHUS</v>
      </c>
      <c r="AA18" s="8" t="str">
        <f t="shared" si="15"/>
        <v>Change User</v>
      </c>
      <c r="AB18" s="8"/>
      <c r="AC18" s="8">
        <v>1</v>
      </c>
      <c r="AD18" s="12">
        <f t="shared" ca="1" si="1"/>
        <v>20141217</v>
      </c>
      <c r="AE18" s="10">
        <f t="shared" ca="1" si="2"/>
        <v>142915</v>
      </c>
      <c r="AF18" s="10" t="s">
        <v>56</v>
      </c>
      <c r="AG18" s="8">
        <v>0</v>
      </c>
      <c r="AH18" s="8">
        <v>0</v>
      </c>
      <c r="AI18" s="8"/>
      <c r="AJ18" s="8" t="str">
        <f t="shared" ca="1" si="16"/>
        <v>insert into ZDIC values('JG', '', 'EN', 'S', 'F2CHUS', 'Change User', '', '1', '20141217', '142915', 'SQL', '0', '0', '')</v>
      </c>
      <c r="AK18" s="2" t="s">
        <v>48</v>
      </c>
      <c r="AL18" s="8"/>
      <c r="AM18" s="8"/>
      <c r="AN18" s="13"/>
      <c r="AO18" s="13"/>
      <c r="AP18" s="8"/>
      <c r="AQ18" s="8"/>
      <c r="AR18" s="8"/>
      <c r="AS18" s="12"/>
      <c r="AT18" s="10"/>
      <c r="AU18" s="10"/>
      <c r="AV18" s="8"/>
      <c r="AW18" s="8"/>
      <c r="AX18" s="12"/>
      <c r="AY18" s="8"/>
    </row>
    <row r="19" spans="1:51" x14ac:dyDescent="0.25">
      <c r="A19" s="7"/>
      <c r="B19" s="7"/>
      <c r="C19" s="7"/>
      <c r="D19" s="2"/>
      <c r="E19" s="8"/>
      <c r="F19" s="8"/>
      <c r="G19" s="8"/>
      <c r="H19" s="8"/>
      <c r="I19" s="8"/>
      <c r="J19" s="9"/>
      <c r="K19" s="10"/>
      <c r="L19" s="10"/>
      <c r="M19" s="11"/>
      <c r="N19" s="10"/>
      <c r="O19" s="8" t="str">
        <f>CONCATENATE(" CONSTRAINT PK_",$D$2, " PRIMARY KEY CLUSTERED (")</f>
        <v xml:space="preserve"> CONSTRAINT PK_FBL2 PRIMARY KEY CLUSTERED (</v>
      </c>
      <c r="P19" s="8" t="str">
        <f>CONCATENATE(" CONSTRAINT PK_",$D$2, " PRIMARY KEY (")</f>
        <v xml:space="preserve"> CONSTRAINT PK_FBL2 PRIMARY KEY (</v>
      </c>
      <c r="Q19" s="8" t="s">
        <v>48</v>
      </c>
      <c r="R19" s="8" t="s">
        <v>48</v>
      </c>
      <c r="S19" s="8" t="s">
        <v>71</v>
      </c>
      <c r="T19" s="8" t="s">
        <v>48</v>
      </c>
      <c r="U19" s="8"/>
      <c r="V19" s="8"/>
      <c r="W19" s="8"/>
      <c r="X19" s="8"/>
      <c r="Y19" s="8"/>
      <c r="Z19" s="8"/>
      <c r="AA19" s="8"/>
      <c r="AB19" s="8"/>
      <c r="AC19" s="8"/>
      <c r="AD19" s="8"/>
      <c r="AE19" s="8"/>
      <c r="AF19" s="8"/>
      <c r="AG19" s="8"/>
      <c r="AH19" s="8"/>
      <c r="AI19" s="8"/>
      <c r="AJ19" s="8"/>
      <c r="AK19" s="8"/>
      <c r="AL19" s="8"/>
      <c r="AM19" s="8"/>
      <c r="AN19" s="13"/>
      <c r="AO19" s="13"/>
      <c r="AP19" s="8"/>
      <c r="AQ19" s="8"/>
      <c r="AR19" s="8"/>
      <c r="AS19" s="12"/>
      <c r="AT19" s="10"/>
      <c r="AU19" s="10"/>
      <c r="AV19" s="8"/>
      <c r="AW19" s="8"/>
      <c r="AX19" s="12"/>
      <c r="AY19" s="8"/>
    </row>
    <row r="20" spans="1:51" x14ac:dyDescent="0.25">
      <c r="A20" s="7"/>
      <c r="B20" s="7"/>
      <c r="C20" s="7"/>
      <c r="D20" s="8"/>
      <c r="E20" s="8"/>
      <c r="F20" s="8"/>
      <c r="G20" s="8"/>
      <c r="H20" s="8"/>
      <c r="I20" s="8"/>
      <c r="J20" s="9"/>
      <c r="K20" s="10"/>
      <c r="L20" s="10"/>
      <c r="M20" s="11"/>
      <c r="N20" s="10"/>
      <c r="O20" s="8" t="str">
        <f>$D$3</f>
        <v>F2CONO</v>
      </c>
      <c r="P20" s="8" t="str">
        <f>$D$3</f>
        <v>F2CONO</v>
      </c>
      <c r="Q20" s="8"/>
      <c r="R20" s="8"/>
      <c r="S20" s="8" t="str">
        <f>CONCATENATE("     A          K ", RIGHT(O20,6))</f>
        <v xml:space="preserve">     A          K F2CONO</v>
      </c>
      <c r="T20" s="8" t="s">
        <v>48</v>
      </c>
      <c r="U20" s="8"/>
      <c r="V20" s="8"/>
      <c r="W20" s="8"/>
      <c r="X20" s="8"/>
      <c r="Y20" s="8"/>
      <c r="Z20" s="8"/>
      <c r="AA20" s="8"/>
      <c r="AB20" s="8"/>
      <c r="AC20" s="8"/>
      <c r="AD20" s="8"/>
      <c r="AE20" s="8"/>
      <c r="AF20" s="8"/>
      <c r="AG20" s="8"/>
      <c r="AH20" s="8"/>
      <c r="AI20" s="8"/>
      <c r="AJ20" s="8"/>
      <c r="AK20" s="8"/>
      <c r="AL20" s="8"/>
      <c r="AM20" s="8"/>
      <c r="AN20" s="13"/>
      <c r="AO20" s="13"/>
      <c r="AP20" s="8"/>
      <c r="AQ20" s="8"/>
      <c r="AR20" s="8"/>
      <c r="AS20" s="12"/>
      <c r="AT20" s="10"/>
      <c r="AU20" s="10"/>
      <c r="AV20" s="8"/>
      <c r="AW20" s="8"/>
      <c r="AX20" s="12"/>
      <c r="AY20" s="8"/>
    </row>
    <row r="21" spans="1:51" x14ac:dyDescent="0.25">
      <c r="A21" s="7"/>
      <c r="B21" s="7"/>
      <c r="C21" s="7"/>
      <c r="D21" s="8"/>
      <c r="E21" s="8"/>
      <c r="I21" s="8"/>
      <c r="J21" s="9"/>
      <c r="K21" s="10"/>
      <c r="L21" s="10"/>
      <c r="M21" s="11"/>
      <c r="N21" s="10"/>
      <c r="O21" s="8" t="str">
        <f xml:space="preserve"> ", " &amp; $D$4</f>
        <v>, F2BRNO</v>
      </c>
      <c r="P21" s="8" t="str">
        <f xml:space="preserve"> ", " &amp; $D$4</f>
        <v>, F2BRNO</v>
      </c>
      <c r="Q21" s="8"/>
      <c r="R21" s="8"/>
      <c r="S21" s="8" t="str">
        <f>CONCATENATE("     A          K ", RIGHT(O21,6))</f>
        <v xml:space="preserve">     A          K F2BRNO</v>
      </c>
      <c r="T21" s="8" t="s">
        <v>48</v>
      </c>
      <c r="U21" s="8"/>
      <c r="V21" s="8"/>
      <c r="W21" s="8"/>
      <c r="X21" s="8"/>
      <c r="Y21" s="8"/>
      <c r="Z21" s="8"/>
      <c r="AA21" s="8"/>
      <c r="AB21" s="8"/>
      <c r="AC21" s="8"/>
      <c r="AD21" s="8"/>
      <c r="AE21" s="8"/>
      <c r="AF21" s="8"/>
      <c r="AG21" s="8"/>
      <c r="AH21" s="8"/>
      <c r="AI21" s="8"/>
      <c r="AJ21" s="8"/>
      <c r="AK21" s="8"/>
      <c r="AL21" s="8"/>
      <c r="AM21" s="8"/>
      <c r="AN21" s="13"/>
      <c r="AO21" s="13"/>
      <c r="AP21" s="8"/>
      <c r="AQ21" s="8"/>
      <c r="AR21" s="8"/>
      <c r="AS21" s="12"/>
      <c r="AT21" s="10"/>
      <c r="AU21" s="10"/>
      <c r="AV21" s="8"/>
      <c r="AW21" s="8"/>
      <c r="AX21" s="12"/>
      <c r="AY21" s="8"/>
    </row>
    <row r="22" spans="1:51" x14ac:dyDescent="0.25">
      <c r="A22" s="7"/>
      <c r="B22" s="7"/>
      <c r="C22" s="7"/>
      <c r="D22" s="8"/>
      <c r="E22" s="8"/>
      <c r="I22" s="8"/>
      <c r="J22" s="9"/>
      <c r="K22" s="10"/>
      <c r="L22" s="10"/>
      <c r="M22" s="11"/>
      <c r="N22" s="10"/>
      <c r="O22" s="8" t="str">
        <f xml:space="preserve"> ", " &amp; $D$5</f>
        <v>, F2ACNO</v>
      </c>
      <c r="P22" s="8" t="str">
        <f xml:space="preserve"> ", " &amp; $D$5</f>
        <v>, F2ACNO</v>
      </c>
      <c r="Q22" s="8"/>
      <c r="R22" s="8"/>
      <c r="S22" s="8" t="str">
        <f>CONCATENATE("     A          K ", RIGHT(O22,6))</f>
        <v xml:space="preserve">     A          K F2ACNO</v>
      </c>
      <c r="T22" s="8" t="s">
        <v>48</v>
      </c>
      <c r="U22" s="8"/>
      <c r="V22" s="8"/>
      <c r="W22" s="8"/>
      <c r="X22" s="8"/>
      <c r="Y22" s="8"/>
      <c r="Z22" s="8"/>
      <c r="AA22" s="8"/>
      <c r="AB22" s="8"/>
      <c r="AC22" s="8"/>
      <c r="AD22" s="8"/>
      <c r="AE22" s="8"/>
      <c r="AF22" s="8"/>
      <c r="AG22" s="8"/>
      <c r="AH22" s="8"/>
      <c r="AI22" s="8"/>
      <c r="AJ22" s="8"/>
      <c r="AK22" s="8"/>
      <c r="AL22" s="8"/>
      <c r="AM22" s="8"/>
      <c r="AN22" s="13"/>
      <c r="AO22" s="13"/>
      <c r="AP22" s="8"/>
      <c r="AQ22" s="8"/>
      <c r="AR22" s="8"/>
      <c r="AS22" s="12"/>
      <c r="AT22" s="10"/>
      <c r="AU22" s="10"/>
      <c r="AV22" s="8"/>
      <c r="AW22" s="8"/>
      <c r="AX22" s="12"/>
      <c r="AY22" s="8"/>
    </row>
    <row r="23" spans="1:51" x14ac:dyDescent="0.25">
      <c r="A23" s="7"/>
      <c r="B23" s="7"/>
      <c r="C23" s="7"/>
      <c r="D23" s="8"/>
      <c r="E23" s="8"/>
      <c r="I23" s="8"/>
      <c r="J23" s="9"/>
      <c r="K23" s="10"/>
      <c r="L23" s="10"/>
      <c r="M23" s="11"/>
      <c r="N23" s="10"/>
      <c r="O23" s="8" t="str">
        <f xml:space="preserve"> ", " &amp; $D6</f>
        <v>, F2YEAR</v>
      </c>
      <c r="P23" s="8" t="str">
        <f xml:space="preserve"> ", " &amp; $D6</f>
        <v>, F2YEAR</v>
      </c>
      <c r="Q23" s="8"/>
      <c r="R23" s="8"/>
      <c r="S23" s="8"/>
      <c r="T23" s="8" t="s">
        <v>48</v>
      </c>
      <c r="U23" s="8"/>
      <c r="V23" s="8"/>
      <c r="W23" s="8"/>
      <c r="X23" s="8"/>
      <c r="Y23" s="8"/>
      <c r="Z23" s="8"/>
      <c r="AA23" s="8"/>
      <c r="AB23" s="8"/>
      <c r="AC23" s="8"/>
      <c r="AD23" s="8"/>
      <c r="AE23" s="8"/>
      <c r="AF23" s="8"/>
      <c r="AG23" s="8"/>
      <c r="AH23" s="8"/>
      <c r="AI23" s="8"/>
      <c r="AJ23" s="8"/>
      <c r="AK23" s="8"/>
      <c r="AL23" s="8"/>
      <c r="AM23" s="8"/>
      <c r="AN23" s="13"/>
      <c r="AO23" s="13"/>
      <c r="AP23" s="8"/>
      <c r="AQ23" s="8"/>
      <c r="AR23" s="8"/>
      <c r="AS23" s="12"/>
      <c r="AT23" s="10"/>
      <c r="AU23" s="10"/>
      <c r="AV23" s="8"/>
      <c r="AW23" s="8"/>
      <c r="AX23" s="12"/>
      <c r="AY23" s="8"/>
    </row>
    <row r="24" spans="1:51" x14ac:dyDescent="0.25">
      <c r="A24" s="8"/>
      <c r="B24" s="8"/>
      <c r="C24" s="8"/>
      <c r="D24" s="8"/>
      <c r="E24" s="8"/>
      <c r="I24" s="8"/>
      <c r="J24" s="9"/>
      <c r="K24" s="8"/>
      <c r="L24" s="8"/>
      <c r="M24" s="11"/>
      <c r="N24" s="8"/>
      <c r="O24" s="8" t="s">
        <v>72</v>
      </c>
      <c r="P24" s="8" t="s">
        <v>72</v>
      </c>
      <c r="Q24" s="8"/>
      <c r="R24" s="8"/>
      <c r="S24" s="8"/>
      <c r="T24" s="8" t="s">
        <v>48</v>
      </c>
      <c r="U24" s="8"/>
      <c r="V24" s="8"/>
      <c r="W24" s="8"/>
      <c r="X24" s="8"/>
      <c r="Y24" s="8"/>
      <c r="Z24" s="8"/>
      <c r="AA24" s="8"/>
      <c r="AB24" s="8"/>
      <c r="AC24" s="8"/>
      <c r="AD24" s="8"/>
      <c r="AE24" s="8"/>
      <c r="AF24" s="8"/>
      <c r="AG24" s="8"/>
      <c r="AH24" s="8"/>
      <c r="AI24" s="8"/>
      <c r="AJ24" s="8"/>
      <c r="AK24" s="8"/>
      <c r="AL24" s="8"/>
      <c r="AM24" s="8"/>
      <c r="AN24" s="13"/>
      <c r="AO24" s="13"/>
      <c r="AP24" s="8"/>
      <c r="AQ24" s="8"/>
      <c r="AR24" s="8"/>
      <c r="AS24" s="12"/>
      <c r="AT24" s="10"/>
      <c r="AU24" s="10"/>
      <c r="AV24" s="8"/>
      <c r="AW24" s="8"/>
      <c r="AX24" s="12"/>
      <c r="AY24" s="8"/>
    </row>
    <row r="25" spans="1:51" x14ac:dyDescent="0.25">
      <c r="A25" s="8"/>
      <c r="B25" s="8"/>
      <c r="C25" s="8"/>
      <c r="D25" s="8"/>
      <c r="E25" s="8"/>
      <c r="I25" s="8"/>
      <c r="J25" s="9"/>
      <c r="K25" s="8"/>
      <c r="L25" s="8"/>
      <c r="M25" s="11"/>
      <c r="N25" s="8"/>
      <c r="O25" s="8"/>
      <c r="P25" s="8"/>
      <c r="Q25" s="8"/>
      <c r="R25" s="8"/>
      <c r="S25" s="8"/>
      <c r="T25" s="8" t="s">
        <v>48</v>
      </c>
      <c r="U25" s="8"/>
      <c r="V25" s="8"/>
      <c r="W25" s="8"/>
      <c r="X25" s="8"/>
      <c r="Y25" s="8"/>
      <c r="Z25" s="8"/>
      <c r="AA25" s="8"/>
      <c r="AB25" s="8"/>
      <c r="AC25" s="8"/>
      <c r="AD25" s="8"/>
      <c r="AE25" s="8"/>
      <c r="AF25" s="8"/>
      <c r="AG25" s="8"/>
      <c r="AH25" s="8"/>
      <c r="AI25" s="8"/>
      <c r="AJ25" s="8"/>
      <c r="AK25" s="8"/>
      <c r="AL25" s="8"/>
      <c r="AM25" s="8"/>
      <c r="AN25" s="13"/>
      <c r="AO25" s="13"/>
      <c r="AP25" s="8"/>
      <c r="AQ25" s="8"/>
      <c r="AR25" s="8"/>
      <c r="AS25" s="12"/>
      <c r="AT25" s="10"/>
      <c r="AU25" s="10"/>
      <c r="AV25" s="8"/>
      <c r="AW25" s="8"/>
      <c r="AX25" s="12"/>
      <c r="AY25" s="8"/>
    </row>
    <row r="26" spans="1:51" x14ac:dyDescent="0.25">
      <c r="A26" s="8"/>
      <c r="B26" s="8"/>
      <c r="C26" s="8"/>
      <c r="D26" s="8"/>
      <c r="E26" s="8"/>
      <c r="F26" s="8"/>
      <c r="G26" s="8"/>
      <c r="H26" s="8"/>
      <c r="I26" s="8"/>
      <c r="J26" s="9"/>
      <c r="K26" s="8"/>
      <c r="L26" s="8"/>
      <c r="M26" s="11"/>
      <c r="N26" s="8"/>
      <c r="O26" s="8"/>
      <c r="P26" s="8"/>
      <c r="Q26" s="8"/>
      <c r="R26" s="8"/>
      <c r="S26" s="8"/>
      <c r="T26" s="8" t="s">
        <v>48</v>
      </c>
      <c r="U26" s="8"/>
      <c r="V26" s="8"/>
      <c r="W26" s="8"/>
      <c r="X26" s="8"/>
      <c r="Y26" s="8"/>
      <c r="Z26" s="8"/>
      <c r="AA26" s="8"/>
      <c r="AB26" s="8"/>
      <c r="AC26" s="8"/>
      <c r="AD26" s="8"/>
      <c r="AE26" s="8"/>
      <c r="AF26" s="8"/>
      <c r="AG26" s="8"/>
      <c r="AH26" s="8"/>
      <c r="AI26" s="8"/>
      <c r="AJ26" s="8"/>
      <c r="AK26" s="8"/>
      <c r="AL26" s="8"/>
      <c r="AM26" s="8"/>
      <c r="AN26" s="13"/>
      <c r="AO26" s="13"/>
      <c r="AP26" s="8"/>
      <c r="AQ26" s="8"/>
      <c r="AR26" s="8"/>
      <c r="AS26" s="12"/>
      <c r="AT26" s="10"/>
      <c r="AU26" s="10"/>
      <c r="AV26" s="8"/>
      <c r="AW26" s="8"/>
      <c r="AX26" s="12"/>
      <c r="AY26" s="8"/>
    </row>
    <row r="27" spans="1:51" x14ac:dyDescent="0.25">
      <c r="A27" s="8"/>
      <c r="B27" s="8"/>
      <c r="C27" s="8"/>
      <c r="D27" s="8"/>
      <c r="E27" s="8"/>
      <c r="F27" s="8"/>
      <c r="G27" s="8"/>
      <c r="H27" s="8"/>
      <c r="I27" s="8"/>
      <c r="J27" s="9"/>
      <c r="K27" s="8"/>
      <c r="L27" s="8"/>
      <c r="M27" s="11"/>
      <c r="N27" s="8"/>
      <c r="O27" s="8"/>
      <c r="P27" s="8"/>
      <c r="Q27" s="8"/>
      <c r="R27" s="8"/>
      <c r="S27" s="8"/>
      <c r="T27" s="8" t="s">
        <v>48</v>
      </c>
      <c r="U27" s="8"/>
      <c r="V27" s="8"/>
      <c r="W27" s="8"/>
      <c r="X27" s="8"/>
      <c r="Y27" s="8"/>
      <c r="Z27" s="8"/>
      <c r="AA27" s="8"/>
      <c r="AB27" s="8"/>
      <c r="AC27" s="8"/>
      <c r="AD27" s="8"/>
      <c r="AE27" s="8"/>
      <c r="AF27" s="8"/>
      <c r="AG27" s="8"/>
      <c r="AH27" s="8"/>
      <c r="AI27" s="8"/>
      <c r="AJ27" s="8"/>
      <c r="AK27" s="8"/>
      <c r="AL27" s="8"/>
      <c r="AM27" s="8"/>
      <c r="AN27" s="13"/>
      <c r="AO27" s="13"/>
      <c r="AP27" s="8"/>
      <c r="AQ27" s="8"/>
      <c r="AR27" s="8"/>
      <c r="AS27" s="12"/>
      <c r="AT27" s="10"/>
      <c r="AU27" s="10"/>
      <c r="AV27" s="8"/>
      <c r="AW27" s="8"/>
      <c r="AX27" s="12"/>
      <c r="AY27" s="8"/>
    </row>
    <row r="28" spans="1:51" x14ac:dyDescent="0.25">
      <c r="A28" s="8"/>
      <c r="B28" s="8"/>
      <c r="C28" s="8"/>
      <c r="D28" s="8"/>
      <c r="E28" s="8"/>
      <c r="F28" s="8"/>
      <c r="G28" s="8"/>
      <c r="H28" s="8"/>
      <c r="I28" s="8"/>
      <c r="J28" s="9"/>
      <c r="K28" s="8"/>
      <c r="L28" s="8"/>
      <c r="M28" s="11"/>
      <c r="N28" s="8"/>
      <c r="O28" s="8"/>
      <c r="P28" s="8"/>
      <c r="Q28" s="8"/>
      <c r="R28" s="8"/>
      <c r="S28" s="8"/>
      <c r="T28" s="8" t="s">
        <v>48</v>
      </c>
      <c r="U28" s="8"/>
      <c r="V28" s="8"/>
      <c r="W28" s="8"/>
      <c r="X28" s="8"/>
      <c r="Y28" s="8"/>
      <c r="Z28" s="8"/>
      <c r="AA28" s="8"/>
      <c r="AB28" s="8"/>
      <c r="AC28" s="8"/>
      <c r="AD28" s="8"/>
      <c r="AE28" s="8"/>
      <c r="AF28" s="8"/>
      <c r="AG28" s="8"/>
      <c r="AH28" s="8"/>
      <c r="AI28" s="8"/>
      <c r="AJ28" s="8"/>
      <c r="AK28" s="8"/>
      <c r="AL28" s="8"/>
      <c r="AM28" s="8"/>
      <c r="AN28" s="13"/>
      <c r="AO28" s="13"/>
      <c r="AP28" s="8"/>
      <c r="AQ28" s="8"/>
      <c r="AR28" s="8"/>
      <c r="AS28" s="12"/>
      <c r="AT28" s="10"/>
      <c r="AU28" s="10"/>
      <c r="AV28" s="8"/>
      <c r="AW28" s="8"/>
      <c r="AX28" s="12"/>
      <c r="AY2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FACA</vt:lpstr>
      <vt:lpstr>FGL1</vt:lpstr>
      <vt:lpstr>FGL2</vt:lpstr>
      <vt:lpstr>FBL1</vt:lpstr>
      <vt:lpstr>FBL2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edp3</dc:creator>
  <cp:lastModifiedBy>edp3</cp:lastModifiedBy>
  <dcterms:created xsi:type="dcterms:W3CDTF">2014-04-13T08:58:43Z</dcterms:created>
  <dcterms:modified xsi:type="dcterms:W3CDTF">2014-12-17T07:29:17Z</dcterms:modified>
</cp:coreProperties>
</file>