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920" windowWidth="2190" windowHeight="1170" tabRatio="774" activeTab="3"/>
  </bookViews>
  <sheets>
    <sheet name="Revision" sheetId="65" r:id="rId1"/>
    <sheet name="SCMA" sheetId="23" r:id="rId2"/>
    <sheet name="SCO1" sheetId="71" r:id="rId3"/>
    <sheet name="SCO2" sheetId="72" r:id="rId4"/>
    <sheet name="SSP1" sheetId="73" r:id="rId5"/>
    <sheet name="SSP2" sheetId="74" r:id="rId6"/>
    <sheet name="SSP3" sheetId="75" r:id="rId7"/>
  </sheets>
  <externalReferences>
    <externalReference r:id="rId8"/>
  </externalReferences>
  <calcPr calcId="144525"/>
</workbook>
</file>

<file path=xl/calcChain.xml><?xml version="1.0" encoding="utf-8"?>
<calcChain xmlns="http://schemas.openxmlformats.org/spreadsheetml/2006/main">
  <c r="AC10" i="72" l="1"/>
  <c r="AB10" i="72"/>
  <c r="L10" i="72"/>
  <c r="J10" i="72"/>
  <c r="I10" i="72"/>
  <c r="H10" i="72"/>
  <c r="G10" i="72"/>
  <c r="F10" i="72"/>
  <c r="E10" i="72"/>
  <c r="Y10" i="72" s="1"/>
  <c r="B10" i="72"/>
  <c r="D10" i="72" s="1"/>
  <c r="S10" i="72" l="1"/>
  <c r="X10" i="72"/>
  <c r="R10" i="72"/>
  <c r="M10" i="72"/>
  <c r="N10" i="72" s="1"/>
  <c r="Q10" i="72"/>
  <c r="AC7" i="72"/>
  <c r="AB7" i="72"/>
  <c r="L7" i="72"/>
  <c r="J7" i="72"/>
  <c r="I7" i="72"/>
  <c r="H7" i="72"/>
  <c r="G7" i="72"/>
  <c r="F7" i="72"/>
  <c r="E7" i="72"/>
  <c r="Y7" i="72" s="1"/>
  <c r="B7" i="72"/>
  <c r="D7" i="72" s="1"/>
  <c r="O10" i="72" l="1"/>
  <c r="AH10" i="72"/>
  <c r="AI10" i="72" s="1"/>
  <c r="R7" i="72"/>
  <c r="X7" i="72"/>
  <c r="O7" i="72"/>
  <c r="S7" i="72"/>
  <c r="Q7" i="72"/>
  <c r="M7" i="72"/>
  <c r="N7" i="72" s="1"/>
  <c r="AC11" i="71"/>
  <c r="AB11" i="71"/>
  <c r="L11" i="71"/>
  <c r="J11" i="71"/>
  <c r="I11" i="71"/>
  <c r="M11" i="71" s="1"/>
  <c r="H11" i="71"/>
  <c r="G11" i="71"/>
  <c r="F11" i="71"/>
  <c r="E11" i="71"/>
  <c r="Y11" i="71" s="1"/>
  <c r="D11" i="71"/>
  <c r="X11" i="71" s="1"/>
  <c r="B11" i="71"/>
  <c r="AH7" i="72" l="1"/>
  <c r="AI7" i="72" s="1"/>
  <c r="AH11" i="71"/>
  <c r="AI11" i="71" s="1"/>
  <c r="R11" i="71"/>
  <c r="N11" i="71"/>
  <c r="S11" i="71"/>
  <c r="O11" i="71"/>
  <c r="Q11" i="71"/>
  <c r="AS625" i="75" l="1"/>
  <c r="AR625" i="75"/>
  <c r="AS624" i="75"/>
  <c r="AR624" i="75"/>
  <c r="AS623" i="75"/>
  <c r="AR623" i="75"/>
  <c r="AS622" i="75"/>
  <c r="AR622" i="75"/>
  <c r="AS621" i="75"/>
  <c r="AR621" i="75"/>
  <c r="AS620" i="75"/>
  <c r="AR620" i="75"/>
  <c r="AS619" i="75"/>
  <c r="AR619" i="75"/>
  <c r="AS618" i="75"/>
  <c r="AR618" i="75"/>
  <c r="AS617" i="75"/>
  <c r="AR617" i="75"/>
  <c r="AS616" i="75"/>
  <c r="AR616" i="75"/>
  <c r="AS615" i="75"/>
  <c r="AR615" i="75"/>
  <c r="AS614" i="75"/>
  <c r="AR614" i="75"/>
  <c r="AS613" i="75"/>
  <c r="AR613" i="75"/>
  <c r="AS612" i="75"/>
  <c r="AR612" i="75"/>
  <c r="AS611" i="75"/>
  <c r="AR611" i="75"/>
  <c r="AS610" i="75"/>
  <c r="AR610" i="75"/>
  <c r="AS609" i="75"/>
  <c r="AR609" i="75"/>
  <c r="AS608" i="75"/>
  <c r="AR608" i="75"/>
  <c r="AS607" i="75"/>
  <c r="AR607" i="75"/>
  <c r="AS606" i="75"/>
  <c r="AR606" i="75"/>
  <c r="AS605" i="75"/>
  <c r="AR605" i="75"/>
  <c r="AS604" i="75"/>
  <c r="AR604" i="75"/>
  <c r="AS603" i="75"/>
  <c r="AR603" i="75"/>
  <c r="AS602" i="75"/>
  <c r="AR602" i="75"/>
  <c r="AS601" i="75"/>
  <c r="AR601" i="75"/>
  <c r="AS600" i="75"/>
  <c r="AR600" i="75"/>
  <c r="AS599" i="75"/>
  <c r="AR599" i="75"/>
  <c r="AS598" i="75"/>
  <c r="AR598" i="75"/>
  <c r="AS597" i="75"/>
  <c r="AR597" i="75"/>
  <c r="AS596" i="75"/>
  <c r="AR596" i="75"/>
  <c r="AS595" i="75"/>
  <c r="AR595" i="75"/>
  <c r="AS594" i="75"/>
  <c r="AR594" i="75"/>
  <c r="AS593" i="75"/>
  <c r="AR593" i="75"/>
  <c r="AS592" i="75"/>
  <c r="AR592" i="75"/>
  <c r="AS591" i="75"/>
  <c r="AR591" i="75"/>
  <c r="AS590" i="75"/>
  <c r="AR590" i="75"/>
  <c r="AS589" i="75"/>
  <c r="AR589" i="75"/>
  <c r="AS588" i="75"/>
  <c r="AR588" i="75"/>
  <c r="AS587" i="75"/>
  <c r="AR587" i="75"/>
  <c r="AS586" i="75"/>
  <c r="AR586" i="75"/>
  <c r="AS585" i="75"/>
  <c r="AR585" i="75"/>
  <c r="AS584" i="75"/>
  <c r="AR584" i="75"/>
  <c r="AS583" i="75"/>
  <c r="AR583" i="75"/>
  <c r="AS582" i="75"/>
  <c r="AR582" i="75"/>
  <c r="AS581" i="75"/>
  <c r="AR581" i="75"/>
  <c r="AS580" i="75"/>
  <c r="AR580" i="75"/>
  <c r="AS579" i="75"/>
  <c r="AR579" i="75"/>
  <c r="AS578" i="75"/>
  <c r="AR578" i="75"/>
  <c r="AS577" i="75"/>
  <c r="AR577" i="75"/>
  <c r="AS576" i="75"/>
  <c r="AR576" i="75"/>
  <c r="AS575" i="75"/>
  <c r="AR575" i="75"/>
  <c r="AS574" i="75"/>
  <c r="AR574" i="75"/>
  <c r="AS573" i="75"/>
  <c r="AR573" i="75"/>
  <c r="AS572" i="75"/>
  <c r="AR572" i="75"/>
  <c r="AS571" i="75"/>
  <c r="AR571" i="75"/>
  <c r="AS570" i="75"/>
  <c r="AR570" i="75"/>
  <c r="AS569" i="75"/>
  <c r="AR569" i="75"/>
  <c r="AS568" i="75"/>
  <c r="AR568" i="75"/>
  <c r="AS567" i="75"/>
  <c r="AR567" i="75"/>
  <c r="AS566" i="75"/>
  <c r="AR566" i="75"/>
  <c r="AS565" i="75"/>
  <c r="AR565" i="75"/>
  <c r="AS564" i="75"/>
  <c r="AR564" i="75"/>
  <c r="AS563" i="75"/>
  <c r="AR563" i="75"/>
  <c r="AS562" i="75"/>
  <c r="AR562" i="75"/>
  <c r="AS561" i="75"/>
  <c r="AR561" i="75"/>
  <c r="AS560" i="75"/>
  <c r="AR560" i="75"/>
  <c r="AS559" i="75"/>
  <c r="AR559" i="75"/>
  <c r="AS558" i="75"/>
  <c r="AR558" i="75"/>
  <c r="AS557" i="75"/>
  <c r="AR557" i="75"/>
  <c r="AS556" i="75"/>
  <c r="AR556" i="75"/>
  <c r="AS555" i="75"/>
  <c r="AR555" i="75"/>
  <c r="AS554" i="75"/>
  <c r="AR554" i="75"/>
  <c r="AS553" i="75"/>
  <c r="AR553" i="75"/>
  <c r="AS552" i="75"/>
  <c r="AR552" i="75"/>
  <c r="AS551" i="75"/>
  <c r="AR551" i="75"/>
  <c r="AS550" i="75"/>
  <c r="AR550" i="75"/>
  <c r="AS549" i="75"/>
  <c r="AR549" i="75"/>
  <c r="AS548" i="75"/>
  <c r="AR548" i="75"/>
  <c r="AS547" i="75"/>
  <c r="AR547" i="75"/>
  <c r="AS546" i="75"/>
  <c r="AR546" i="75"/>
  <c r="AS545" i="75"/>
  <c r="AR545" i="75"/>
  <c r="AS544" i="75"/>
  <c r="AR544" i="75"/>
  <c r="AS543" i="75"/>
  <c r="AR543" i="75"/>
  <c r="AS542" i="75"/>
  <c r="AR542" i="75"/>
  <c r="AS541" i="75"/>
  <c r="AR541" i="75"/>
  <c r="AS540" i="75"/>
  <c r="AR540" i="75"/>
  <c r="AS539" i="75"/>
  <c r="AR539" i="75"/>
  <c r="AS538" i="75"/>
  <c r="AR538" i="75"/>
  <c r="AS537" i="75"/>
  <c r="AR537" i="75"/>
  <c r="AS536" i="75"/>
  <c r="AR536" i="75"/>
  <c r="AS535" i="75"/>
  <c r="AR535" i="75"/>
  <c r="AS534" i="75"/>
  <c r="AR534" i="75"/>
  <c r="AS533" i="75"/>
  <c r="AR533" i="75"/>
  <c r="AS532" i="75"/>
  <c r="AR532" i="75"/>
  <c r="AS531" i="75"/>
  <c r="AR531" i="75"/>
  <c r="AS530" i="75"/>
  <c r="AR530" i="75"/>
  <c r="AS529" i="75"/>
  <c r="AR529" i="75"/>
  <c r="AS528" i="75"/>
  <c r="AR528" i="75"/>
  <c r="AS527" i="75"/>
  <c r="AR527" i="75"/>
  <c r="AS526" i="75"/>
  <c r="AR526" i="75"/>
  <c r="AS525" i="75"/>
  <c r="AR525" i="75"/>
  <c r="AS524" i="75"/>
  <c r="AR524" i="75"/>
  <c r="AS523" i="75"/>
  <c r="AR523" i="75"/>
  <c r="AS522" i="75"/>
  <c r="AR522" i="75"/>
  <c r="AS521" i="75"/>
  <c r="AR521" i="75"/>
  <c r="AS520" i="75"/>
  <c r="AR520" i="75"/>
  <c r="AS519" i="75"/>
  <c r="AR519" i="75"/>
  <c r="AS518" i="75"/>
  <c r="AR518" i="75"/>
  <c r="AS517" i="75"/>
  <c r="AR517" i="75"/>
  <c r="AS516" i="75"/>
  <c r="AR516" i="75"/>
  <c r="AS515" i="75"/>
  <c r="AR515" i="75"/>
  <c r="AS514" i="75"/>
  <c r="AR514" i="75"/>
  <c r="AS513" i="75"/>
  <c r="AR513" i="75"/>
  <c r="AS512" i="75"/>
  <c r="AR512" i="75"/>
  <c r="AS511" i="75"/>
  <c r="AR511" i="75"/>
  <c r="AS510" i="75"/>
  <c r="AR510" i="75"/>
  <c r="AS509" i="75"/>
  <c r="AR509" i="75"/>
  <c r="AS508" i="75"/>
  <c r="AR508" i="75"/>
  <c r="AS507" i="75"/>
  <c r="AR507" i="75"/>
  <c r="AS506" i="75"/>
  <c r="AR506" i="75"/>
  <c r="AS505" i="75"/>
  <c r="AR505" i="75"/>
  <c r="AS504" i="75"/>
  <c r="AR504" i="75"/>
  <c r="AS503" i="75"/>
  <c r="AR503" i="75"/>
  <c r="AS502" i="75"/>
  <c r="AR502" i="75"/>
  <c r="AS501" i="75"/>
  <c r="AR501" i="75"/>
  <c r="AS500" i="75"/>
  <c r="AR500" i="75"/>
  <c r="AS499" i="75"/>
  <c r="AR499" i="75"/>
  <c r="AS498" i="75"/>
  <c r="AR498" i="75"/>
  <c r="AS497" i="75"/>
  <c r="AR497" i="75"/>
  <c r="AS496" i="75"/>
  <c r="AR496" i="75"/>
  <c r="AS495" i="75"/>
  <c r="AR495" i="75"/>
  <c r="AS494" i="75"/>
  <c r="AR494" i="75"/>
  <c r="AS493" i="75"/>
  <c r="AR493" i="75"/>
  <c r="AS492" i="75"/>
  <c r="AR492" i="75"/>
  <c r="AS491" i="75"/>
  <c r="AR491" i="75"/>
  <c r="AS490" i="75"/>
  <c r="AR490" i="75"/>
  <c r="AS489" i="75"/>
  <c r="AR489" i="75"/>
  <c r="AS488" i="75"/>
  <c r="AR488" i="75"/>
  <c r="AS487" i="75"/>
  <c r="AR487" i="75"/>
  <c r="AS486" i="75"/>
  <c r="AR486" i="75"/>
  <c r="AS485" i="75"/>
  <c r="AR485" i="75"/>
  <c r="AS484" i="75"/>
  <c r="AR484" i="75"/>
  <c r="AS483" i="75"/>
  <c r="AR483" i="75"/>
  <c r="AS482" i="75"/>
  <c r="AR482" i="75"/>
  <c r="AS481" i="75"/>
  <c r="AR481" i="75"/>
  <c r="AS480" i="75"/>
  <c r="AR480" i="75"/>
  <c r="AS479" i="75"/>
  <c r="AR479" i="75"/>
  <c r="AS478" i="75"/>
  <c r="AR478" i="75"/>
  <c r="AS477" i="75"/>
  <c r="AR477" i="75"/>
  <c r="AS476" i="75"/>
  <c r="AR476" i="75"/>
  <c r="AS475" i="75"/>
  <c r="AR475" i="75"/>
  <c r="AS474" i="75"/>
  <c r="AR474" i="75"/>
  <c r="AS473" i="75"/>
  <c r="AR473" i="75"/>
  <c r="AS472" i="75"/>
  <c r="AR472" i="75"/>
  <c r="AS471" i="75"/>
  <c r="AR471" i="75"/>
  <c r="AS470" i="75"/>
  <c r="AR470" i="75"/>
  <c r="AS469" i="75"/>
  <c r="AR469" i="75"/>
  <c r="AS468" i="75"/>
  <c r="AR468" i="75"/>
  <c r="AS467" i="75"/>
  <c r="AR467" i="75"/>
  <c r="AS466" i="75"/>
  <c r="AR466" i="75"/>
  <c r="AS465" i="75"/>
  <c r="AR465" i="75"/>
  <c r="AS464" i="75"/>
  <c r="AR464" i="75"/>
  <c r="AS463" i="75"/>
  <c r="AR463" i="75"/>
  <c r="AS462" i="75"/>
  <c r="AR462" i="75"/>
  <c r="AS461" i="75"/>
  <c r="AR461" i="75"/>
  <c r="AS460" i="75"/>
  <c r="AR460" i="75"/>
  <c r="AS459" i="75"/>
  <c r="AR459" i="75"/>
  <c r="AS458" i="75"/>
  <c r="AR458" i="75"/>
  <c r="AS457" i="75"/>
  <c r="AR457" i="75"/>
  <c r="AS456" i="75"/>
  <c r="AR456" i="75"/>
  <c r="AS455" i="75"/>
  <c r="AR455" i="75"/>
  <c r="AS454" i="75"/>
  <c r="AR454" i="75"/>
  <c r="AS453" i="75"/>
  <c r="AR453" i="75"/>
  <c r="AS452" i="75"/>
  <c r="AR452" i="75"/>
  <c r="AS451" i="75"/>
  <c r="AR451" i="75"/>
  <c r="AS450" i="75"/>
  <c r="AR450" i="75"/>
  <c r="AS449" i="75"/>
  <c r="AR449" i="75"/>
  <c r="AS448" i="75"/>
  <c r="AR448" i="75"/>
  <c r="AS447" i="75"/>
  <c r="AR447" i="75"/>
  <c r="AS446" i="75"/>
  <c r="AR446" i="75"/>
  <c r="AS445" i="75"/>
  <c r="AR445" i="75"/>
  <c r="AS444" i="75"/>
  <c r="AR444" i="75"/>
  <c r="AS443" i="75"/>
  <c r="AR443" i="75"/>
  <c r="AS442" i="75"/>
  <c r="AR442" i="75"/>
  <c r="AS441" i="75"/>
  <c r="AR441" i="75"/>
  <c r="AS440" i="75"/>
  <c r="AR440" i="75"/>
  <c r="AS439" i="75"/>
  <c r="AR439" i="75"/>
  <c r="AS438" i="75"/>
  <c r="AR438" i="75"/>
  <c r="AS437" i="75"/>
  <c r="AR437" i="75"/>
  <c r="AS436" i="75"/>
  <c r="AR436" i="75"/>
  <c r="AS435" i="75"/>
  <c r="AR435" i="75"/>
  <c r="AS434" i="75"/>
  <c r="AR434" i="75"/>
  <c r="AS433" i="75"/>
  <c r="AR433" i="75"/>
  <c r="AS432" i="75"/>
  <c r="AR432" i="75"/>
  <c r="AS431" i="75"/>
  <c r="AR431" i="75"/>
  <c r="AS430" i="75"/>
  <c r="AR430" i="75"/>
  <c r="AS429" i="75"/>
  <c r="AR429" i="75"/>
  <c r="AS428" i="75"/>
  <c r="AR428" i="75"/>
  <c r="AS427" i="75"/>
  <c r="AR427" i="75"/>
  <c r="AS426" i="75"/>
  <c r="AR426" i="75"/>
  <c r="AS425" i="75"/>
  <c r="AR425" i="75"/>
  <c r="AS424" i="75"/>
  <c r="AR424" i="75"/>
  <c r="AS423" i="75"/>
  <c r="AR423" i="75"/>
  <c r="AS422" i="75"/>
  <c r="AR422" i="75"/>
  <c r="AS421" i="75"/>
  <c r="AR421" i="75"/>
  <c r="AS420" i="75"/>
  <c r="AR420" i="75"/>
  <c r="AS419" i="75"/>
  <c r="AR419" i="75"/>
  <c r="AS418" i="75"/>
  <c r="AR418" i="75"/>
  <c r="AS417" i="75"/>
  <c r="AR417" i="75"/>
  <c r="AS416" i="75"/>
  <c r="AR416" i="75"/>
  <c r="AS415" i="75"/>
  <c r="AR415" i="75"/>
  <c r="AS414" i="75"/>
  <c r="AR414" i="75"/>
  <c r="AS413" i="75"/>
  <c r="AR413" i="75"/>
  <c r="AS412" i="75"/>
  <c r="AR412" i="75"/>
  <c r="AS411" i="75"/>
  <c r="AR411" i="75"/>
  <c r="AS410" i="75"/>
  <c r="AR410" i="75"/>
  <c r="AS409" i="75"/>
  <c r="AR409" i="75"/>
  <c r="AS408" i="75"/>
  <c r="AR408" i="75"/>
  <c r="AS407" i="75"/>
  <c r="AR407" i="75"/>
  <c r="AS406" i="75"/>
  <c r="AR406" i="75"/>
  <c r="AS405" i="75"/>
  <c r="AR405" i="75"/>
  <c r="AS404" i="75"/>
  <c r="AR404" i="75"/>
  <c r="AS403" i="75"/>
  <c r="AR403" i="75"/>
  <c r="AS402" i="75"/>
  <c r="AR402" i="75"/>
  <c r="AS401" i="75"/>
  <c r="AR401" i="75"/>
  <c r="AS400" i="75"/>
  <c r="AR400" i="75"/>
  <c r="AS399" i="75"/>
  <c r="AR399" i="75"/>
  <c r="AS398" i="75"/>
  <c r="AR398" i="75"/>
  <c r="AS397" i="75"/>
  <c r="AR397" i="75"/>
  <c r="AS396" i="75"/>
  <c r="AR396" i="75"/>
  <c r="AS395" i="75"/>
  <c r="AR395" i="75"/>
  <c r="AS394" i="75"/>
  <c r="AR394" i="75"/>
  <c r="AS393" i="75"/>
  <c r="AR393" i="75"/>
  <c r="AS392" i="75"/>
  <c r="AR392" i="75"/>
  <c r="AS391" i="75"/>
  <c r="AR391" i="75"/>
  <c r="AS390" i="75"/>
  <c r="AR390" i="75"/>
  <c r="AS389" i="75"/>
  <c r="AR389" i="75"/>
  <c r="AS388" i="75"/>
  <c r="AR388" i="75"/>
  <c r="AS387" i="75"/>
  <c r="AR387" i="75"/>
  <c r="AS386" i="75"/>
  <c r="AR386" i="75"/>
  <c r="AS385" i="75"/>
  <c r="AR385" i="75"/>
  <c r="AS384" i="75"/>
  <c r="AR384" i="75"/>
  <c r="AS383" i="75"/>
  <c r="AR383" i="75"/>
  <c r="AS382" i="75"/>
  <c r="AR382" i="75"/>
  <c r="AS381" i="75"/>
  <c r="AR381" i="75"/>
  <c r="AS380" i="75"/>
  <c r="AR380" i="75"/>
  <c r="AS379" i="75"/>
  <c r="AR379" i="75"/>
  <c r="AS378" i="75"/>
  <c r="AR378" i="75"/>
  <c r="AS377" i="75"/>
  <c r="AR377" i="75"/>
  <c r="AS376" i="75"/>
  <c r="AR376" i="75"/>
  <c r="AS375" i="75"/>
  <c r="AR375" i="75"/>
  <c r="AS374" i="75"/>
  <c r="AR374" i="75"/>
  <c r="AS373" i="75"/>
  <c r="AR373" i="75"/>
  <c r="AS372" i="75"/>
  <c r="AR372" i="75"/>
  <c r="AS371" i="75"/>
  <c r="AR371" i="75"/>
  <c r="AS370" i="75"/>
  <c r="AR370" i="75"/>
  <c r="AS369" i="75"/>
  <c r="AR369" i="75"/>
  <c r="AS368" i="75"/>
  <c r="AR368" i="75"/>
  <c r="AS367" i="75"/>
  <c r="AR367" i="75"/>
  <c r="AS366" i="75"/>
  <c r="AR366" i="75"/>
  <c r="AS365" i="75"/>
  <c r="AR365" i="75"/>
  <c r="AS364" i="75"/>
  <c r="AR364" i="75"/>
  <c r="AS363" i="75"/>
  <c r="AR363" i="75"/>
  <c r="AS362" i="75"/>
  <c r="AR362" i="75"/>
  <c r="AS361" i="75"/>
  <c r="AR361" i="75"/>
  <c r="AS360" i="75"/>
  <c r="AR360" i="75"/>
  <c r="AS359" i="75"/>
  <c r="AR359" i="75"/>
  <c r="AS358" i="75"/>
  <c r="AR358" i="75"/>
  <c r="AS357" i="75"/>
  <c r="AR357" i="75"/>
  <c r="AS356" i="75"/>
  <c r="AR356" i="75"/>
  <c r="AS355" i="75"/>
  <c r="AR355" i="75"/>
  <c r="AS354" i="75"/>
  <c r="AR354" i="75"/>
  <c r="AS353" i="75"/>
  <c r="AR353" i="75"/>
  <c r="AS352" i="75"/>
  <c r="AR352" i="75"/>
  <c r="AS351" i="75"/>
  <c r="AR351" i="75"/>
  <c r="AS350" i="75"/>
  <c r="AR350" i="75"/>
  <c r="AS349" i="75"/>
  <c r="AR349" i="75"/>
  <c r="AS348" i="75"/>
  <c r="AR348" i="75"/>
  <c r="AS347" i="75"/>
  <c r="AR347" i="75"/>
  <c r="AS346" i="75"/>
  <c r="AR346" i="75"/>
  <c r="AS345" i="75"/>
  <c r="AR345" i="75"/>
  <c r="AS344" i="75"/>
  <c r="AR344" i="75"/>
  <c r="AS343" i="75"/>
  <c r="AR343" i="75"/>
  <c r="AS342" i="75"/>
  <c r="AR342" i="75"/>
  <c r="AS341" i="75"/>
  <c r="AR341" i="75"/>
  <c r="AS340" i="75"/>
  <c r="AR340" i="75"/>
  <c r="AS339" i="75"/>
  <c r="AR339" i="75"/>
  <c r="AS338" i="75"/>
  <c r="AR338" i="75"/>
  <c r="AS337" i="75"/>
  <c r="AR337" i="75"/>
  <c r="AS336" i="75"/>
  <c r="AR336" i="75"/>
  <c r="AS335" i="75"/>
  <c r="AR335" i="75"/>
  <c r="AS334" i="75"/>
  <c r="AR334" i="75"/>
  <c r="AS333" i="75"/>
  <c r="AR333" i="75"/>
  <c r="AS332" i="75"/>
  <c r="AR332" i="75"/>
  <c r="AS331" i="75"/>
  <c r="AR331" i="75"/>
  <c r="AS330" i="75"/>
  <c r="AR330" i="75"/>
  <c r="AS329" i="75"/>
  <c r="AR329" i="75"/>
  <c r="AS328" i="75"/>
  <c r="AR328" i="75"/>
  <c r="AS327" i="75"/>
  <c r="AR327" i="75"/>
  <c r="AS326" i="75"/>
  <c r="AR326" i="75"/>
  <c r="AS325" i="75"/>
  <c r="AR325" i="75"/>
  <c r="AS324" i="75"/>
  <c r="AR324" i="75"/>
  <c r="AS323" i="75"/>
  <c r="AR323" i="75"/>
  <c r="AS322" i="75"/>
  <c r="AR322" i="75"/>
  <c r="AS321" i="75"/>
  <c r="AR321" i="75"/>
  <c r="AS320" i="75"/>
  <c r="AR320" i="75"/>
  <c r="AS319" i="75"/>
  <c r="AR319" i="75"/>
  <c r="AS318" i="75"/>
  <c r="AR318" i="75"/>
  <c r="AS317" i="75"/>
  <c r="AR317" i="75"/>
  <c r="AS316" i="75"/>
  <c r="AR316" i="75"/>
  <c r="AS315" i="75"/>
  <c r="AR315" i="75"/>
  <c r="AS314" i="75"/>
  <c r="AR314" i="75"/>
  <c r="AS313" i="75"/>
  <c r="AR313" i="75"/>
  <c r="AS312" i="75"/>
  <c r="AR312" i="75"/>
  <c r="AS311" i="75"/>
  <c r="AR311" i="75"/>
  <c r="AS310" i="75"/>
  <c r="AR310" i="75"/>
  <c r="AS309" i="75"/>
  <c r="AR309" i="75"/>
  <c r="AS308" i="75"/>
  <c r="AR308" i="75"/>
  <c r="AS307" i="75"/>
  <c r="AR307" i="75"/>
  <c r="AS306" i="75"/>
  <c r="AR306" i="75"/>
  <c r="AS305" i="75"/>
  <c r="AR305" i="75"/>
  <c r="AS304" i="75"/>
  <c r="AR304" i="75"/>
  <c r="AS303" i="75"/>
  <c r="AR303" i="75"/>
  <c r="AS302" i="75"/>
  <c r="AR302" i="75"/>
  <c r="AS301" i="75"/>
  <c r="AR301" i="75"/>
  <c r="AS300" i="75"/>
  <c r="AR300" i="75"/>
  <c r="AS299" i="75"/>
  <c r="AR299" i="75"/>
  <c r="AS298" i="75"/>
  <c r="AR298" i="75"/>
  <c r="AS297" i="75"/>
  <c r="AR297" i="75"/>
  <c r="AS296" i="75"/>
  <c r="AR296" i="75"/>
  <c r="AS295" i="75"/>
  <c r="AR295" i="75"/>
  <c r="AS294" i="75"/>
  <c r="AR294" i="75"/>
  <c r="AS293" i="75"/>
  <c r="AR293" i="75"/>
  <c r="AS292" i="75"/>
  <c r="AR292" i="75"/>
  <c r="AS291" i="75"/>
  <c r="AR291" i="75"/>
  <c r="AS290" i="75"/>
  <c r="AR290" i="75"/>
  <c r="AS289" i="75"/>
  <c r="AR289" i="75"/>
  <c r="AS288" i="75"/>
  <c r="AR288" i="75"/>
  <c r="AS287" i="75"/>
  <c r="AR287" i="75"/>
  <c r="AS286" i="75"/>
  <c r="AR286" i="75"/>
  <c r="AS285" i="75"/>
  <c r="AR285" i="75"/>
  <c r="AS284" i="75"/>
  <c r="AR284" i="75"/>
  <c r="AS283" i="75"/>
  <c r="AR283" i="75"/>
  <c r="AS282" i="75"/>
  <c r="AR282" i="75"/>
  <c r="AS281" i="75"/>
  <c r="AR281" i="75"/>
  <c r="AS280" i="75"/>
  <c r="AR280" i="75"/>
  <c r="AS279" i="75"/>
  <c r="AR279" i="75"/>
  <c r="AS278" i="75"/>
  <c r="AR278" i="75"/>
  <c r="AS277" i="75"/>
  <c r="AR277" i="75"/>
  <c r="AS276" i="75"/>
  <c r="AR276" i="75"/>
  <c r="AS275" i="75"/>
  <c r="AR275" i="75"/>
  <c r="AS274" i="75"/>
  <c r="AR274" i="75"/>
  <c r="AS273" i="75"/>
  <c r="AR273" i="75"/>
  <c r="AS272" i="75"/>
  <c r="AR272" i="75"/>
  <c r="AS271" i="75"/>
  <c r="AR271" i="75"/>
  <c r="AS270" i="75"/>
  <c r="AR270" i="75"/>
  <c r="AS269" i="75"/>
  <c r="AR269" i="75"/>
  <c r="AS268" i="75"/>
  <c r="AR268" i="75"/>
  <c r="AS267" i="75"/>
  <c r="AR267" i="75"/>
  <c r="AS266" i="75"/>
  <c r="AR266" i="75"/>
  <c r="AS265" i="75"/>
  <c r="AR265" i="75"/>
  <c r="AS264" i="75"/>
  <c r="AR264" i="75"/>
  <c r="AS263" i="75"/>
  <c r="AR263" i="75"/>
  <c r="AS262" i="75"/>
  <c r="AR262" i="75"/>
  <c r="AS261" i="75"/>
  <c r="AR261" i="75"/>
  <c r="AS260" i="75"/>
  <c r="AR260" i="75"/>
  <c r="AS259" i="75"/>
  <c r="AR259" i="75"/>
  <c r="AS258" i="75"/>
  <c r="AR258" i="75"/>
  <c r="AS257" i="75"/>
  <c r="AR257" i="75"/>
  <c r="AS256" i="75"/>
  <c r="AR256" i="75"/>
  <c r="AS255" i="75"/>
  <c r="AR255" i="75"/>
  <c r="AS254" i="75"/>
  <c r="AR254" i="75"/>
  <c r="AS253" i="75"/>
  <c r="AR253" i="75"/>
  <c r="AS252" i="75"/>
  <c r="AR252" i="75"/>
  <c r="AS251" i="75"/>
  <c r="AR251" i="75"/>
  <c r="AS250" i="75"/>
  <c r="AR250" i="75"/>
  <c r="AS249" i="75"/>
  <c r="AR249" i="75"/>
  <c r="AS248" i="75"/>
  <c r="AR248" i="75"/>
  <c r="AS247" i="75"/>
  <c r="AR247" i="75"/>
  <c r="AS246" i="75"/>
  <c r="AR246" i="75"/>
  <c r="AS245" i="75"/>
  <c r="AR245" i="75"/>
  <c r="AS244" i="75"/>
  <c r="AR244" i="75"/>
  <c r="AS243" i="75"/>
  <c r="AR243" i="75"/>
  <c r="AS242" i="75"/>
  <c r="AR242" i="75"/>
  <c r="AS241" i="75"/>
  <c r="AR241" i="75"/>
  <c r="AS240" i="75"/>
  <c r="AR240" i="75"/>
  <c r="AS239" i="75"/>
  <c r="AR239" i="75"/>
  <c r="AS238" i="75"/>
  <c r="AR238" i="75"/>
  <c r="AS237" i="75"/>
  <c r="AR237" i="75"/>
  <c r="AS236" i="75"/>
  <c r="AR236" i="75"/>
  <c r="AS235" i="75"/>
  <c r="AR235" i="75"/>
  <c r="AS234" i="75"/>
  <c r="AR234" i="75"/>
  <c r="AS233" i="75"/>
  <c r="AR233" i="75"/>
  <c r="AS232" i="75"/>
  <c r="AR232" i="75"/>
  <c r="AS231" i="75"/>
  <c r="AR231" i="75"/>
  <c r="AS230" i="75"/>
  <c r="AR230" i="75"/>
  <c r="AS229" i="75"/>
  <c r="AR229" i="75"/>
  <c r="AS228" i="75"/>
  <c r="AR228" i="75"/>
  <c r="AS227" i="75"/>
  <c r="AR227" i="75"/>
  <c r="AS226" i="75"/>
  <c r="AR226" i="75"/>
  <c r="AS225" i="75"/>
  <c r="AR225" i="75"/>
  <c r="AS224" i="75"/>
  <c r="AR224" i="75"/>
  <c r="AS223" i="75"/>
  <c r="AR223" i="75"/>
  <c r="AS222" i="75"/>
  <c r="AR222" i="75"/>
  <c r="AS221" i="75"/>
  <c r="AR221" i="75"/>
  <c r="AS220" i="75"/>
  <c r="AR220" i="75"/>
  <c r="AS219" i="75"/>
  <c r="AR219" i="75"/>
  <c r="AS218" i="75"/>
  <c r="AR218" i="75"/>
  <c r="AS217" i="75"/>
  <c r="AR217" i="75"/>
  <c r="AS216" i="75"/>
  <c r="AR216" i="75"/>
  <c r="AS215" i="75"/>
  <c r="AR215" i="75"/>
  <c r="AS214" i="75"/>
  <c r="AR214" i="75"/>
  <c r="AS213" i="75"/>
  <c r="AR213" i="75"/>
  <c r="AS212" i="75"/>
  <c r="AR212" i="75"/>
  <c r="AS211" i="75"/>
  <c r="AR211" i="75"/>
  <c r="AS210" i="75"/>
  <c r="AR210" i="75"/>
  <c r="AS209" i="75"/>
  <c r="AR209" i="75"/>
  <c r="AS208" i="75"/>
  <c r="AR208" i="75"/>
  <c r="AS207" i="75"/>
  <c r="AR207" i="75"/>
  <c r="AS206" i="75"/>
  <c r="AR206" i="75"/>
  <c r="AS205" i="75"/>
  <c r="AR205" i="75"/>
  <c r="AS204" i="75"/>
  <c r="AR204" i="75"/>
  <c r="AS203" i="75"/>
  <c r="AR203" i="75"/>
  <c r="AS202" i="75"/>
  <c r="AR202" i="75"/>
  <c r="AS201" i="75"/>
  <c r="AR201" i="75"/>
  <c r="AS200" i="75"/>
  <c r="AR200" i="75"/>
  <c r="AS199" i="75"/>
  <c r="AR199" i="75"/>
  <c r="AS198" i="75"/>
  <c r="AR198" i="75"/>
  <c r="AS197" i="75"/>
  <c r="AR197" i="75"/>
  <c r="AS196" i="75"/>
  <c r="AR196" i="75"/>
  <c r="AS195" i="75"/>
  <c r="AR195" i="75"/>
  <c r="AS194" i="75"/>
  <c r="AR194" i="75"/>
  <c r="AS193" i="75"/>
  <c r="AR193" i="75"/>
  <c r="AS192" i="75"/>
  <c r="AR192" i="75"/>
  <c r="AS191" i="75"/>
  <c r="AR191" i="75"/>
  <c r="AS190" i="75"/>
  <c r="AR190" i="75"/>
  <c r="AS189" i="75"/>
  <c r="AR189" i="75"/>
  <c r="AS188" i="75"/>
  <c r="AR188" i="75"/>
  <c r="AS187" i="75"/>
  <c r="AR187" i="75"/>
  <c r="AS186" i="75"/>
  <c r="AR186" i="75"/>
  <c r="AS185" i="75"/>
  <c r="AR185" i="75"/>
  <c r="AS184" i="75"/>
  <c r="AR184" i="75"/>
  <c r="AS183" i="75"/>
  <c r="AR183" i="75"/>
  <c r="AS182" i="75"/>
  <c r="AR182" i="75"/>
  <c r="AS181" i="75"/>
  <c r="AR181" i="75"/>
  <c r="AS180" i="75"/>
  <c r="AR180" i="75"/>
  <c r="AS179" i="75"/>
  <c r="AR179" i="75"/>
  <c r="AS178" i="75"/>
  <c r="AR178" i="75"/>
  <c r="AS177" i="75"/>
  <c r="AR177" i="75"/>
  <c r="AS176" i="75"/>
  <c r="AR176" i="75"/>
  <c r="AS175" i="75"/>
  <c r="AR175" i="75"/>
  <c r="AS174" i="75"/>
  <c r="AR174" i="75"/>
  <c r="AS173" i="75"/>
  <c r="AR173" i="75"/>
  <c r="AS172" i="75"/>
  <c r="AR172" i="75"/>
  <c r="AS171" i="75"/>
  <c r="AR171" i="75"/>
  <c r="AS170" i="75"/>
  <c r="AR170" i="75"/>
  <c r="AS169" i="75"/>
  <c r="AR169" i="75"/>
  <c r="AS168" i="75"/>
  <c r="AR168" i="75"/>
  <c r="AS167" i="75"/>
  <c r="AR167" i="75"/>
  <c r="AS166" i="75"/>
  <c r="AR166" i="75"/>
  <c r="AS165" i="75"/>
  <c r="AR165" i="75"/>
  <c r="AS164" i="75"/>
  <c r="AR164" i="75"/>
  <c r="AS163" i="75"/>
  <c r="AR163" i="75"/>
  <c r="AS162" i="75"/>
  <c r="AR162" i="75"/>
  <c r="AS161" i="75"/>
  <c r="AR161" i="75"/>
  <c r="AS160" i="75"/>
  <c r="AR160" i="75"/>
  <c r="AS159" i="75"/>
  <c r="AR159" i="75"/>
  <c r="AS158" i="75"/>
  <c r="AR158" i="75"/>
  <c r="AS157" i="75"/>
  <c r="AR157" i="75"/>
  <c r="AS156" i="75"/>
  <c r="AR156" i="75"/>
  <c r="AS155" i="75"/>
  <c r="AR155" i="75"/>
  <c r="AS154" i="75"/>
  <c r="AR154" i="75"/>
  <c r="AS153" i="75"/>
  <c r="AR153" i="75"/>
  <c r="AS152" i="75"/>
  <c r="AR152" i="75"/>
  <c r="AS151" i="75"/>
  <c r="AR151" i="75"/>
  <c r="AS150" i="75"/>
  <c r="AR150" i="75"/>
  <c r="AS149" i="75"/>
  <c r="AR149" i="75"/>
  <c r="AS148" i="75"/>
  <c r="AR148" i="75"/>
  <c r="AS147" i="75"/>
  <c r="AR147" i="75"/>
  <c r="AS146" i="75"/>
  <c r="AR146" i="75"/>
  <c r="AS145" i="75"/>
  <c r="AR145" i="75"/>
  <c r="AS144" i="75"/>
  <c r="AR144" i="75"/>
  <c r="AS143" i="75"/>
  <c r="AR143" i="75"/>
  <c r="AS142" i="75"/>
  <c r="AR142" i="75"/>
  <c r="AS141" i="75"/>
  <c r="AR141" i="75"/>
  <c r="AS140" i="75"/>
  <c r="AR140" i="75"/>
  <c r="AS139" i="75"/>
  <c r="AR139" i="75"/>
  <c r="AS138" i="75"/>
  <c r="AR138" i="75"/>
  <c r="AS137" i="75"/>
  <c r="AR137" i="75"/>
  <c r="AS136" i="75"/>
  <c r="AR136" i="75"/>
  <c r="AS135" i="75"/>
  <c r="AR135" i="75"/>
  <c r="AS134" i="75"/>
  <c r="AR134" i="75"/>
  <c r="AS133" i="75"/>
  <c r="AR133" i="75"/>
  <c r="AS132" i="75"/>
  <c r="AR132" i="75"/>
  <c r="AS131" i="75"/>
  <c r="AR131" i="75"/>
  <c r="AS130" i="75"/>
  <c r="AR130" i="75"/>
  <c r="AS129" i="75"/>
  <c r="AR129" i="75"/>
  <c r="AS128" i="75"/>
  <c r="AR128" i="75"/>
  <c r="AS127" i="75"/>
  <c r="AR127" i="75"/>
  <c r="AS126" i="75"/>
  <c r="AR126" i="75"/>
  <c r="AS125" i="75"/>
  <c r="AR125" i="75"/>
  <c r="AS124" i="75"/>
  <c r="AR124" i="75"/>
  <c r="AS123" i="75"/>
  <c r="AR123" i="75"/>
  <c r="AS122" i="75"/>
  <c r="AR122" i="75"/>
  <c r="AS121" i="75"/>
  <c r="AR121" i="75"/>
  <c r="AS120" i="75"/>
  <c r="AR120" i="75"/>
  <c r="AS119" i="75"/>
  <c r="AR119" i="75"/>
  <c r="AS118" i="75"/>
  <c r="AR118" i="75"/>
  <c r="AS117" i="75"/>
  <c r="AR117" i="75"/>
  <c r="AS116" i="75"/>
  <c r="AR116" i="75"/>
  <c r="AS115" i="75"/>
  <c r="AR115" i="75"/>
  <c r="AS114" i="75"/>
  <c r="AR114" i="75"/>
  <c r="AS113" i="75"/>
  <c r="AR113" i="75"/>
  <c r="AS112" i="75"/>
  <c r="AR112" i="75"/>
  <c r="AS111" i="75"/>
  <c r="AR111" i="75"/>
  <c r="AS110" i="75"/>
  <c r="AR110" i="75"/>
  <c r="AS109" i="75"/>
  <c r="AR109" i="75"/>
  <c r="AS108" i="75"/>
  <c r="AR108" i="75"/>
  <c r="AS107" i="75"/>
  <c r="AR107" i="75"/>
  <c r="AS106" i="75"/>
  <c r="AR106" i="75"/>
  <c r="AS105" i="75"/>
  <c r="AR105" i="75"/>
  <c r="AS104" i="75"/>
  <c r="AR104" i="75"/>
  <c r="AS103" i="75"/>
  <c r="AR103" i="75"/>
  <c r="AS102" i="75"/>
  <c r="AR102" i="75"/>
  <c r="AS101" i="75"/>
  <c r="AR101" i="75"/>
  <c r="AS100" i="75"/>
  <c r="AR100" i="75"/>
  <c r="AS99" i="75"/>
  <c r="AR99" i="75"/>
  <c r="AS98" i="75"/>
  <c r="AR98" i="75"/>
  <c r="AS97" i="75"/>
  <c r="AR97" i="75"/>
  <c r="AS96" i="75"/>
  <c r="AR96" i="75"/>
  <c r="AS95" i="75"/>
  <c r="AR95" i="75"/>
  <c r="AS94" i="75"/>
  <c r="AR94" i="75"/>
  <c r="AS93" i="75"/>
  <c r="AR93" i="75"/>
  <c r="AS92" i="75"/>
  <c r="AR92" i="75"/>
  <c r="AS91" i="75"/>
  <c r="AR91" i="75"/>
  <c r="AS90" i="75"/>
  <c r="AR90" i="75"/>
  <c r="AS89" i="75"/>
  <c r="AR89" i="75"/>
  <c r="AS88" i="75"/>
  <c r="AR88" i="75"/>
  <c r="AS87" i="75"/>
  <c r="AR87" i="75"/>
  <c r="AS86" i="75"/>
  <c r="AR86" i="75"/>
  <c r="AS85" i="75"/>
  <c r="AR85" i="75"/>
  <c r="AS84" i="75"/>
  <c r="AR84" i="75"/>
  <c r="AS83" i="75"/>
  <c r="AR83" i="75"/>
  <c r="AS82" i="75"/>
  <c r="AR82" i="75"/>
  <c r="AS81" i="75"/>
  <c r="AR81" i="75"/>
  <c r="AS80" i="75"/>
  <c r="AR80" i="75"/>
  <c r="AS79" i="75"/>
  <c r="AR79" i="75"/>
  <c r="AS78" i="75"/>
  <c r="AR78" i="75"/>
  <c r="AS77" i="75"/>
  <c r="AR77" i="75"/>
  <c r="AS76" i="75"/>
  <c r="AR76" i="75"/>
  <c r="AS75" i="75"/>
  <c r="AR75" i="75"/>
  <c r="AS74" i="75"/>
  <c r="AR74" i="75"/>
  <c r="AS73" i="75"/>
  <c r="AR73" i="75"/>
  <c r="AS72" i="75"/>
  <c r="AR72" i="75"/>
  <c r="AS71" i="75"/>
  <c r="AR71" i="75"/>
  <c r="AS70" i="75"/>
  <c r="AR70" i="75"/>
  <c r="AS69" i="75"/>
  <c r="AR69" i="75"/>
  <c r="AS68" i="75"/>
  <c r="AR68" i="75"/>
  <c r="AS67" i="75"/>
  <c r="AR67" i="75"/>
  <c r="AS66" i="75"/>
  <c r="AR66" i="75"/>
  <c r="AS65" i="75"/>
  <c r="AR65" i="75"/>
  <c r="AS64" i="75"/>
  <c r="AR64" i="75"/>
  <c r="AS63" i="75"/>
  <c r="AR63" i="75"/>
  <c r="AS62" i="75"/>
  <c r="AR62" i="75"/>
  <c r="AS61" i="75"/>
  <c r="AR61" i="75"/>
  <c r="AS60" i="75"/>
  <c r="AR60" i="75"/>
  <c r="AS59" i="75"/>
  <c r="AR59" i="75"/>
  <c r="AS58" i="75"/>
  <c r="AR58" i="75"/>
  <c r="AS57" i="75"/>
  <c r="AR57" i="75"/>
  <c r="AS56" i="75"/>
  <c r="AR56" i="75"/>
  <c r="AS55" i="75"/>
  <c r="AR55" i="75"/>
  <c r="AS54" i="75"/>
  <c r="AR54" i="75"/>
  <c r="AS53" i="75"/>
  <c r="AR53" i="75"/>
  <c r="AS52" i="75"/>
  <c r="AR52" i="75"/>
  <c r="AS51" i="75"/>
  <c r="AR51" i="75"/>
  <c r="AS50" i="75"/>
  <c r="AR50" i="75"/>
  <c r="AS49" i="75"/>
  <c r="AR49" i="75"/>
  <c r="AS48" i="75"/>
  <c r="AR48" i="75"/>
  <c r="AS47" i="75"/>
  <c r="AR47" i="75"/>
  <c r="AS46" i="75"/>
  <c r="AR46" i="75"/>
  <c r="AS45" i="75"/>
  <c r="AR45" i="75"/>
  <c r="AQ54" i="74"/>
  <c r="AP54" i="74"/>
  <c r="AQ53" i="74"/>
  <c r="AP53" i="74"/>
  <c r="AQ52" i="74"/>
  <c r="AP52" i="74"/>
  <c r="AQ51" i="74"/>
  <c r="AP51" i="74"/>
  <c r="AQ50" i="74"/>
  <c r="AP50" i="74"/>
  <c r="AQ49" i="74"/>
  <c r="AP49" i="74"/>
  <c r="AQ48" i="74"/>
  <c r="AP48" i="74"/>
  <c r="AQ47" i="74"/>
  <c r="AP47" i="74"/>
  <c r="AQ46" i="74"/>
  <c r="AP46" i="74"/>
  <c r="AQ45" i="74"/>
  <c r="AP45" i="74"/>
  <c r="AQ44" i="74"/>
  <c r="AP44" i="74"/>
  <c r="AQ43" i="74"/>
  <c r="AP43" i="74"/>
  <c r="AQ42" i="74"/>
  <c r="AP42" i="74"/>
  <c r="AQ41" i="74"/>
  <c r="AP41" i="74"/>
  <c r="AQ40" i="74"/>
  <c r="AP40" i="74"/>
  <c r="AQ39" i="74"/>
  <c r="AP39" i="74"/>
  <c r="AQ38" i="74"/>
  <c r="AP38" i="74"/>
  <c r="AQ37" i="74"/>
  <c r="AP37" i="74"/>
  <c r="AQ36" i="74"/>
  <c r="AP36" i="74"/>
  <c r="AX253" i="75" l="1"/>
  <c r="AX255" i="75"/>
  <c r="AX259" i="75"/>
  <c r="AX263" i="75"/>
  <c r="AX265" i="75"/>
  <c r="AX269" i="75"/>
  <c r="AX271" i="75"/>
  <c r="AX275" i="75"/>
  <c r="AX317" i="75"/>
  <c r="AX319" i="75"/>
  <c r="AX321" i="75"/>
  <c r="AX325" i="75"/>
  <c r="AX327" i="75"/>
  <c r="AX329" i="75"/>
  <c r="AX331" i="75"/>
  <c r="AX333" i="75"/>
  <c r="AX347" i="75"/>
  <c r="AX349" i="75"/>
  <c r="AX351" i="75"/>
  <c r="AX353" i="75"/>
  <c r="AX359" i="75"/>
  <c r="AX361" i="75"/>
  <c r="AX363" i="75"/>
  <c r="AX367" i="75"/>
  <c r="AX369" i="75"/>
  <c r="AX371" i="75"/>
  <c r="AX377" i="75"/>
  <c r="AX381" i="75"/>
  <c r="AX383" i="75"/>
  <c r="AX385" i="75"/>
  <c r="AX437" i="75"/>
  <c r="AX443" i="75"/>
  <c r="AX445" i="75"/>
  <c r="AX449" i="75"/>
  <c r="AX451" i="75"/>
  <c r="AX459" i="75"/>
  <c r="AX461" i="75"/>
  <c r="AX465" i="75"/>
  <c r="AX467" i="75"/>
  <c r="AX469" i="75"/>
  <c r="AX481" i="75"/>
  <c r="AX483" i="75"/>
  <c r="AX485" i="75"/>
  <c r="AX491" i="75"/>
  <c r="AX493" i="75"/>
  <c r="AX545" i="75"/>
  <c r="AX547" i="75"/>
  <c r="AX252" i="75"/>
  <c r="AX386" i="75"/>
  <c r="AX388" i="75"/>
  <c r="AX398" i="75"/>
  <c r="AX414" i="75"/>
  <c r="AX418" i="75"/>
  <c r="AX420" i="75"/>
  <c r="AX426" i="75"/>
  <c r="AX428" i="75"/>
  <c r="AX430" i="75"/>
  <c r="AX436" i="75"/>
  <c r="AX494" i="75"/>
  <c r="AX496" i="75"/>
  <c r="AX500" i="75"/>
  <c r="AX510" i="75"/>
  <c r="AX512" i="75"/>
  <c r="AX516" i="75"/>
  <c r="AX518" i="75"/>
  <c r="AX520" i="75"/>
  <c r="AX534" i="75"/>
  <c r="AX536" i="75"/>
  <c r="AX542" i="75"/>
  <c r="AX544" i="75"/>
  <c r="AX548" i="75"/>
  <c r="AX558" i="75"/>
  <c r="AX560" i="75"/>
  <c r="AX564" i="75"/>
  <c r="AX570" i="75"/>
  <c r="AX572" i="75"/>
  <c r="AX578" i="75"/>
  <c r="AX580" i="75"/>
  <c r="AX598" i="75"/>
  <c r="AX602" i="75"/>
  <c r="AX604" i="75"/>
  <c r="AX606" i="75"/>
  <c r="AX610" i="75"/>
  <c r="AX612" i="75"/>
  <c r="AX618" i="75"/>
  <c r="AX620" i="75"/>
  <c r="AX622" i="75"/>
  <c r="AX261" i="75"/>
  <c r="AX201" i="75"/>
  <c r="AX50" i="75"/>
  <c r="AX52" i="75"/>
  <c r="AX54" i="75"/>
  <c r="AX56" i="75"/>
  <c r="AX58" i="75"/>
  <c r="AX60" i="75"/>
  <c r="AX70" i="75"/>
  <c r="AX72" i="75"/>
  <c r="AX90" i="75"/>
  <c r="AX92" i="75"/>
  <c r="AX98" i="75"/>
  <c r="AX100" i="75"/>
  <c r="AX102" i="75"/>
  <c r="AX104" i="75"/>
  <c r="AX114" i="75"/>
  <c r="AX116" i="75"/>
  <c r="AX118" i="75"/>
  <c r="AX120" i="75"/>
  <c r="AX122" i="75"/>
  <c r="AX124" i="75"/>
  <c r="AX134" i="75"/>
  <c r="AX136" i="75"/>
  <c r="AX138" i="75"/>
  <c r="AX140" i="75"/>
  <c r="AX146" i="75"/>
  <c r="AX148" i="75"/>
  <c r="AX198" i="75"/>
  <c r="AX200" i="75"/>
  <c r="AX202" i="75"/>
  <c r="AX204" i="75"/>
  <c r="AX210" i="75"/>
  <c r="AX212" i="75"/>
  <c r="AX218" i="75"/>
  <c r="AX220" i="75"/>
  <c r="AX226" i="75"/>
  <c r="AX228" i="75"/>
  <c r="AX230" i="75"/>
  <c r="AX232" i="75"/>
  <c r="AX242" i="75"/>
  <c r="AX244" i="75"/>
  <c r="AX246" i="75"/>
  <c r="AX248" i="75"/>
  <c r="AX250" i="75"/>
  <c r="AX61" i="75"/>
  <c r="AX63" i="75"/>
  <c r="AX67" i="75"/>
  <c r="AX69" i="75"/>
  <c r="AX71" i="75"/>
  <c r="AX73" i="75"/>
  <c r="AX77" i="75"/>
  <c r="AX79" i="75"/>
  <c r="AX83" i="75"/>
  <c r="AX85" i="75"/>
  <c r="AX87" i="75"/>
  <c r="AX89" i="75"/>
  <c r="AX101" i="75"/>
  <c r="AX103" i="75"/>
  <c r="AX105" i="75"/>
  <c r="AX109" i="75"/>
  <c r="AX111" i="75"/>
  <c r="AX115" i="75"/>
  <c r="AX141" i="75"/>
  <c r="AX143" i="75"/>
  <c r="AX147" i="75"/>
  <c r="AX213" i="75"/>
  <c r="AX215" i="75"/>
  <c r="AX217" i="75"/>
  <c r="AX229" i="75"/>
  <c r="AX231" i="75"/>
  <c r="AX233" i="75"/>
  <c r="AX237" i="75"/>
  <c r="AX239" i="75"/>
  <c r="AX243" i="75"/>
  <c r="AX260" i="75"/>
  <c r="AX348" i="75"/>
  <c r="AX484" i="75"/>
  <c r="AX84" i="75"/>
  <c r="AX188" i="75"/>
  <c r="AX289" i="75"/>
  <c r="AX313" i="75"/>
  <c r="AX172" i="75"/>
  <c r="AX57" i="75"/>
  <c r="AX137" i="75"/>
  <c r="AX149" i="75"/>
  <c r="AX151" i="75"/>
  <c r="AX153" i="75"/>
  <c r="AX165" i="75"/>
  <c r="AX167" i="75"/>
  <c r="AX169" i="75"/>
  <c r="AX173" i="75"/>
  <c r="AX175" i="75"/>
  <c r="AX179" i="75"/>
  <c r="AX189" i="75"/>
  <c r="AX191" i="75"/>
  <c r="AX195" i="75"/>
  <c r="AX197" i="75"/>
  <c r="AX199" i="75"/>
  <c r="AX266" i="75"/>
  <c r="AX268" i="75"/>
  <c r="AX274" i="75"/>
  <c r="AX276" i="75"/>
  <c r="AX282" i="75"/>
  <c r="AX284" i="75"/>
  <c r="AX290" i="75"/>
  <c r="AX292" i="75"/>
  <c r="AX294" i="75"/>
  <c r="AX296" i="75"/>
  <c r="AX306" i="75"/>
  <c r="AX308" i="75"/>
  <c r="AX310" i="75"/>
  <c r="AX312" i="75"/>
  <c r="AX314" i="75"/>
  <c r="AX316" i="75"/>
  <c r="AX322" i="75"/>
  <c r="AX324" i="75"/>
  <c r="AX354" i="75"/>
  <c r="AX356" i="75"/>
  <c r="AX362" i="75"/>
  <c r="AX364" i="75"/>
  <c r="AX366" i="75"/>
  <c r="AX372" i="75"/>
  <c r="AX374" i="75"/>
  <c r="AX397" i="75"/>
  <c r="AX417" i="75"/>
  <c r="AX446" i="75"/>
  <c r="AX448" i="75"/>
  <c r="AX452" i="75"/>
  <c r="AX454" i="75"/>
  <c r="AX456" i="75"/>
  <c r="AX486" i="75"/>
  <c r="AX488" i="75"/>
  <c r="AX517" i="75"/>
  <c r="AX533" i="75"/>
  <c r="AX549" i="75"/>
  <c r="AX555" i="75"/>
  <c r="AX557" i="75"/>
  <c r="AX565" i="75"/>
  <c r="AX569" i="75"/>
  <c r="AX581" i="75"/>
  <c r="AX583" i="75"/>
  <c r="AX585" i="75"/>
  <c r="AX587" i="75"/>
  <c r="AX589" i="75"/>
  <c r="AX595" i="75"/>
  <c r="AX597" i="75"/>
  <c r="AX603" i="75"/>
  <c r="AX615" i="75"/>
  <c r="AX617" i="75"/>
  <c r="AX619" i="75"/>
  <c r="AX623" i="75"/>
  <c r="AX625" i="75"/>
  <c r="AX196" i="75"/>
  <c r="AX429" i="75"/>
  <c r="AX541" i="75"/>
  <c r="AX161" i="75"/>
  <c r="AX185" i="75"/>
  <c r="AX300" i="75"/>
  <c r="AX341" i="75"/>
  <c r="AX412" i="75"/>
  <c r="AX477" i="75"/>
  <c r="AX508" i="75"/>
  <c r="AX532" i="75"/>
  <c r="AX108" i="75"/>
  <c r="AX225" i="75"/>
  <c r="AX249" i="75"/>
  <c r="AX380" i="75"/>
  <c r="AX453" i="75"/>
  <c r="AX596" i="75"/>
  <c r="AX132" i="75"/>
  <c r="AV45" i="74"/>
  <c r="AV47" i="74"/>
  <c r="AV49" i="74"/>
  <c r="AV51" i="74"/>
  <c r="AX45" i="75"/>
  <c r="AX47" i="75"/>
  <c r="AX51" i="75"/>
  <c r="AX68" i="75"/>
  <c r="AX74" i="75"/>
  <c r="AX76" i="75"/>
  <c r="AX82" i="75"/>
  <c r="AX97" i="75"/>
  <c r="AX121" i="75"/>
  <c r="AX125" i="75"/>
  <c r="AX127" i="75"/>
  <c r="AX131" i="75"/>
  <c r="AX133" i="75"/>
  <c r="AX135" i="75"/>
  <c r="AX154" i="75"/>
  <c r="AX156" i="75"/>
  <c r="AX162" i="75"/>
  <c r="AX164" i="75"/>
  <c r="AX166" i="75"/>
  <c r="AX168" i="75"/>
  <c r="AX178" i="75"/>
  <c r="AX180" i="75"/>
  <c r="AX182" i="75"/>
  <c r="AX184" i="75"/>
  <c r="AX186" i="75"/>
  <c r="AX205" i="75"/>
  <c r="AX207" i="75"/>
  <c r="AX211" i="75"/>
  <c r="AX236" i="75"/>
  <c r="AX262" i="75"/>
  <c r="AX264" i="75"/>
  <c r="AX277" i="75"/>
  <c r="AX279" i="75"/>
  <c r="AX281" i="75"/>
  <c r="AX293" i="75"/>
  <c r="AX295" i="75"/>
  <c r="AX297" i="75"/>
  <c r="AX301" i="75"/>
  <c r="AX303" i="75"/>
  <c r="AX307" i="75"/>
  <c r="AX320" i="75"/>
  <c r="AX334" i="75"/>
  <c r="AX342" i="75"/>
  <c r="AX346" i="75"/>
  <c r="AX373" i="75"/>
  <c r="AX403" i="75"/>
  <c r="AX405" i="75"/>
  <c r="AX411" i="75"/>
  <c r="AX413" i="75"/>
  <c r="AX415" i="75"/>
  <c r="AX444" i="75"/>
  <c r="AX468" i="75"/>
  <c r="AX470" i="75"/>
  <c r="AX472" i="75"/>
  <c r="AX478" i="75"/>
  <c r="AX480" i="75"/>
  <c r="AX501" i="75"/>
  <c r="AX507" i="75"/>
  <c r="AX509" i="75"/>
  <c r="AX513" i="75"/>
  <c r="AX515" i="75"/>
  <c r="AX523" i="75"/>
  <c r="AX525" i="75"/>
  <c r="AX529" i="75"/>
  <c r="AX531" i="75"/>
  <c r="AX550" i="75"/>
  <c r="AX552" i="75"/>
  <c r="AX577" i="75"/>
  <c r="AX609" i="75"/>
  <c r="AV54" i="74"/>
  <c r="AX81" i="75"/>
  <c r="AX145" i="75"/>
  <c r="AX209" i="75"/>
  <c r="AX345" i="75"/>
  <c r="AX384" i="75"/>
  <c r="AX621" i="75"/>
  <c r="AX65" i="75"/>
  <c r="AX129" i="75"/>
  <c r="AX257" i="75"/>
  <c r="AX340" i="75"/>
  <c r="AX392" i="75"/>
  <c r="AX409" i="75"/>
  <c r="AX424" i="75"/>
  <c r="AX476" i="75"/>
  <c r="AX540" i="75"/>
  <c r="AX576" i="75"/>
  <c r="AX273" i="75"/>
  <c r="AX328" i="75"/>
  <c r="AX360" i="75"/>
  <c r="AX492" i="75"/>
  <c r="AX556" i="75"/>
  <c r="AX193" i="75"/>
  <c r="AX49" i="75"/>
  <c r="AX53" i="75"/>
  <c r="AX55" i="75"/>
  <c r="AX66" i="75"/>
  <c r="AX86" i="75"/>
  <c r="AX88" i="75"/>
  <c r="AX93" i="75"/>
  <c r="AX95" i="75"/>
  <c r="AX99" i="75"/>
  <c r="AX106" i="75"/>
  <c r="AX113" i="75"/>
  <c r="AX117" i="75"/>
  <c r="AX119" i="75"/>
  <c r="AX130" i="75"/>
  <c r="AX150" i="75"/>
  <c r="AX152" i="75"/>
  <c r="AX157" i="75"/>
  <c r="AX159" i="75"/>
  <c r="AX163" i="75"/>
  <c r="AX170" i="75"/>
  <c r="AX177" i="75"/>
  <c r="AX181" i="75"/>
  <c r="AX183" i="75"/>
  <c r="AX194" i="75"/>
  <c r="AX214" i="75"/>
  <c r="AX216" i="75"/>
  <c r="AX221" i="75"/>
  <c r="AX223" i="75"/>
  <c r="AX227" i="75"/>
  <c r="AX234" i="75"/>
  <c r="AX241" i="75"/>
  <c r="AX245" i="75"/>
  <c r="AX247" i="75"/>
  <c r="AX258" i="75"/>
  <c r="AX278" i="75"/>
  <c r="AX280" i="75"/>
  <c r="AX285" i="75"/>
  <c r="AX287" i="75"/>
  <c r="AX291" i="75"/>
  <c r="AX298" i="75"/>
  <c r="AX305" i="75"/>
  <c r="AX309" i="75"/>
  <c r="AX311" i="75"/>
  <c r="AX339" i="75"/>
  <c r="AX350" i="75"/>
  <c r="AX365" i="75"/>
  <c r="AX378" i="75"/>
  <c r="AX389" i="75"/>
  <c r="AX391" i="75"/>
  <c r="AX393" i="75"/>
  <c r="AX395" i="75"/>
  <c r="AX404" i="75"/>
  <c r="AX406" i="75"/>
  <c r="AX410" i="75"/>
  <c r="AX423" i="75"/>
  <c r="AX425" i="75"/>
  <c r="AX427" i="75"/>
  <c r="AX431" i="75"/>
  <c r="AX433" i="75"/>
  <c r="AX435" i="75"/>
  <c r="AX438" i="75"/>
  <c r="AX440" i="75"/>
  <c r="AX460" i="75"/>
  <c r="AX462" i="75"/>
  <c r="AX464" i="75"/>
  <c r="AX475" i="75"/>
  <c r="AX497" i="75"/>
  <c r="AX499" i="75"/>
  <c r="AX502" i="75"/>
  <c r="AX504" i="75"/>
  <c r="AX524" i="75"/>
  <c r="AX526" i="75"/>
  <c r="AX528" i="75"/>
  <c r="AX539" i="75"/>
  <c r="AX561" i="75"/>
  <c r="AX563" i="75"/>
  <c r="AX566" i="75"/>
  <c r="AX573" i="75"/>
  <c r="AX575" i="75"/>
  <c r="AX584" i="75"/>
  <c r="AX590" i="75"/>
  <c r="AX601" i="75"/>
  <c r="AX605" i="75"/>
  <c r="AX607" i="75"/>
  <c r="AX616" i="75"/>
  <c r="AX608" i="75"/>
  <c r="AX352" i="75"/>
  <c r="AX416" i="75"/>
  <c r="AX46" i="75"/>
  <c r="AX48" i="75"/>
  <c r="AX62" i="75"/>
  <c r="AX64" i="75"/>
  <c r="AX78" i="75"/>
  <c r="AX80" i="75"/>
  <c r="AX94" i="75"/>
  <c r="AX96" i="75"/>
  <c r="AX110" i="75"/>
  <c r="AX112" i="75"/>
  <c r="AX126" i="75"/>
  <c r="AX128" i="75"/>
  <c r="AX142" i="75"/>
  <c r="AX144" i="75"/>
  <c r="AX158" i="75"/>
  <c r="AX160" i="75"/>
  <c r="AX174" i="75"/>
  <c r="AX176" i="75"/>
  <c r="AX190" i="75"/>
  <c r="AX192" i="75"/>
  <c r="AX206" i="75"/>
  <c r="AX208" i="75"/>
  <c r="AX222" i="75"/>
  <c r="AX224" i="75"/>
  <c r="AX238" i="75"/>
  <c r="AX240" i="75"/>
  <c r="AX254" i="75"/>
  <c r="AX256" i="75"/>
  <c r="AX270" i="75"/>
  <c r="AX272" i="75"/>
  <c r="AX286" i="75"/>
  <c r="AX288" i="75"/>
  <c r="AX302" i="75"/>
  <c r="AX304" i="75"/>
  <c r="AX318" i="75"/>
  <c r="AX335" i="75"/>
  <c r="AX337" i="75"/>
  <c r="AX382" i="75"/>
  <c r="AX399" i="75"/>
  <c r="AX401" i="75"/>
  <c r="AX441" i="75"/>
  <c r="AX457" i="75"/>
  <c r="AX473" i="75"/>
  <c r="AX489" i="75"/>
  <c r="AX505" i="75"/>
  <c r="AX521" i="75"/>
  <c r="AX537" i="75"/>
  <c r="AX553" i="75"/>
  <c r="AX574" i="75"/>
  <c r="AX591" i="75"/>
  <c r="AX593" i="75"/>
  <c r="AX59" i="75"/>
  <c r="AX75" i="75"/>
  <c r="AX91" i="75"/>
  <c r="AX107" i="75"/>
  <c r="AX123" i="75"/>
  <c r="AX139" i="75"/>
  <c r="AX155" i="75"/>
  <c r="AX171" i="75"/>
  <c r="AX187" i="75"/>
  <c r="AX203" i="75"/>
  <c r="AX219" i="75"/>
  <c r="AX235" i="75"/>
  <c r="AX251" i="75"/>
  <c r="AX267" i="75"/>
  <c r="AX283" i="75"/>
  <c r="AX299" i="75"/>
  <c r="AX315" i="75"/>
  <c r="AX330" i="75"/>
  <c r="AX332" i="75"/>
  <c r="AX357" i="75"/>
  <c r="AX379" i="75"/>
  <c r="AX394" i="75"/>
  <c r="AX396" i="75"/>
  <c r="AX421" i="75"/>
  <c r="AX571" i="75"/>
  <c r="AX586" i="75"/>
  <c r="AX588" i="75"/>
  <c r="AX613" i="75"/>
  <c r="AX344" i="75"/>
  <c r="AX376" i="75"/>
  <c r="AX408" i="75"/>
  <c r="AX568" i="75"/>
  <c r="AX600" i="75"/>
  <c r="AX323" i="75"/>
  <c r="AX326" i="75"/>
  <c r="AX336" i="75"/>
  <c r="AX338" i="75"/>
  <c r="AX343" i="75"/>
  <c r="AX355" i="75"/>
  <c r="AX358" i="75"/>
  <c r="AX368" i="75"/>
  <c r="AX370" i="75"/>
  <c r="AX375" i="75"/>
  <c r="AX387" i="75"/>
  <c r="AX390" i="75"/>
  <c r="AX400" i="75"/>
  <c r="AX402" i="75"/>
  <c r="AX407" i="75"/>
  <c r="AX419" i="75"/>
  <c r="AX422" i="75"/>
  <c r="AX432" i="75"/>
  <c r="AX434" i="75"/>
  <c r="AX439" i="75"/>
  <c r="AX442" i="75"/>
  <c r="AX447" i="75"/>
  <c r="AX450" i="75"/>
  <c r="AX455" i="75"/>
  <c r="AX458" i="75"/>
  <c r="AX463" i="75"/>
  <c r="AX466" i="75"/>
  <c r="AX471" i="75"/>
  <c r="AX474" i="75"/>
  <c r="AX479" i="75"/>
  <c r="AX482" i="75"/>
  <c r="AX487" i="75"/>
  <c r="AX490" i="75"/>
  <c r="AX495" i="75"/>
  <c r="AX498" i="75"/>
  <c r="AX503" i="75"/>
  <c r="AX506" i="75"/>
  <c r="AX511" i="75"/>
  <c r="AX514" i="75"/>
  <c r="AX519" i="75"/>
  <c r="AX522" i="75"/>
  <c r="AX527" i="75"/>
  <c r="AX530" i="75"/>
  <c r="AX535" i="75"/>
  <c r="AX538" i="75"/>
  <c r="AX543" i="75"/>
  <c r="AX546" i="75"/>
  <c r="AX551" i="75"/>
  <c r="AX554" i="75"/>
  <c r="AX559" i="75"/>
  <c r="AX562" i="75"/>
  <c r="AX567" i="75"/>
  <c r="AX579" i="75"/>
  <c r="AX582" i="75"/>
  <c r="AX592" i="75"/>
  <c r="AX594" i="75"/>
  <c r="AX599" i="75"/>
  <c r="AX611" i="75"/>
  <c r="AX614" i="75"/>
  <c r="AX624" i="75"/>
  <c r="AV36" i="74"/>
  <c r="AV40" i="74"/>
  <c r="AV39" i="74"/>
  <c r="AV43" i="74"/>
  <c r="AV37" i="74"/>
  <c r="AV46" i="74"/>
  <c r="AV50" i="74"/>
  <c r="AV42" i="74"/>
  <c r="AV44" i="74"/>
  <c r="AV53" i="74"/>
  <c r="AV38" i="74"/>
  <c r="AV41" i="74"/>
  <c r="AV48" i="74"/>
  <c r="AV52" i="74"/>
  <c r="AC14" i="72"/>
  <c r="AB14" i="72"/>
  <c r="L14" i="72"/>
  <c r="J14" i="72"/>
  <c r="I14" i="72"/>
  <c r="M14" i="72" s="1"/>
  <c r="H14" i="72"/>
  <c r="G14" i="72"/>
  <c r="F14" i="72"/>
  <c r="E14" i="72"/>
  <c r="Y14" i="72" s="1"/>
  <c r="B14" i="72"/>
  <c r="D14" i="72" s="1"/>
  <c r="X14" i="72" s="1"/>
  <c r="AH14" i="72" l="1"/>
  <c r="AI14" i="72" s="1"/>
  <c r="R14" i="72"/>
  <c r="N14" i="72"/>
  <c r="S14" i="72"/>
  <c r="O14" i="72"/>
  <c r="Q14" i="72"/>
  <c r="AW3" i="75" l="1"/>
  <c r="AV3" i="75"/>
  <c r="AU3" i="75"/>
  <c r="AT3" i="75"/>
  <c r="AS3" i="75"/>
  <c r="AR3" i="75"/>
  <c r="AQ3" i="75"/>
  <c r="AP3" i="75"/>
  <c r="AO3" i="75"/>
  <c r="AN3" i="75"/>
  <c r="AM3" i="75"/>
  <c r="AL3" i="75"/>
  <c r="O16" i="75"/>
  <c r="N16" i="75"/>
  <c r="AC15" i="75"/>
  <c r="AB15" i="75"/>
  <c r="L15" i="75"/>
  <c r="J15" i="75"/>
  <c r="I15" i="75"/>
  <c r="H15" i="75"/>
  <c r="G15" i="75"/>
  <c r="F15" i="75"/>
  <c r="E15" i="75"/>
  <c r="Y15" i="75" s="1"/>
  <c r="B15" i="75"/>
  <c r="D15" i="75" s="1"/>
  <c r="AC14" i="75"/>
  <c r="AB14" i="75"/>
  <c r="L14" i="75"/>
  <c r="J14" i="75"/>
  <c r="I14" i="75"/>
  <c r="M14" i="75" s="1"/>
  <c r="H14" i="75"/>
  <c r="G14" i="75"/>
  <c r="F14" i="75"/>
  <c r="E14" i="75"/>
  <c r="Y14" i="75" s="1"/>
  <c r="B14" i="75"/>
  <c r="D14" i="75" s="1"/>
  <c r="AC13" i="75"/>
  <c r="AB13" i="75"/>
  <c r="L13" i="75"/>
  <c r="J13" i="75"/>
  <c r="I13" i="75"/>
  <c r="M13" i="75" s="1"/>
  <c r="H13" i="75"/>
  <c r="G13" i="75"/>
  <c r="F13" i="75"/>
  <c r="E13" i="75"/>
  <c r="Y13" i="75" s="1"/>
  <c r="B13" i="75"/>
  <c r="D13" i="75" s="1"/>
  <c r="X13" i="75" s="1"/>
  <c r="AC12" i="75"/>
  <c r="AB12" i="75"/>
  <c r="L12" i="75"/>
  <c r="J12" i="75"/>
  <c r="I12" i="75"/>
  <c r="H12" i="75"/>
  <c r="G12" i="75"/>
  <c r="F12" i="75"/>
  <c r="E12" i="75"/>
  <c r="Y12" i="75" s="1"/>
  <c r="B12" i="75"/>
  <c r="D12" i="75" s="1"/>
  <c r="AC11" i="75"/>
  <c r="AB11" i="75"/>
  <c r="L11" i="75"/>
  <c r="J11" i="75"/>
  <c r="I11" i="75"/>
  <c r="H11" i="75"/>
  <c r="G11" i="75"/>
  <c r="F11" i="75"/>
  <c r="E11" i="75"/>
  <c r="Y11" i="75" s="1"/>
  <c r="B11" i="75"/>
  <c r="D11" i="75" s="1"/>
  <c r="AC10" i="75"/>
  <c r="AB10" i="75"/>
  <c r="L10" i="75"/>
  <c r="J10" i="75"/>
  <c r="I10" i="75"/>
  <c r="M10" i="75" s="1"/>
  <c r="H10" i="75"/>
  <c r="G10" i="75"/>
  <c r="F10" i="75"/>
  <c r="E10" i="75"/>
  <c r="Y10" i="75" s="1"/>
  <c r="B10" i="75"/>
  <c r="D10" i="75" s="1"/>
  <c r="AC9" i="75"/>
  <c r="AB9" i="75"/>
  <c r="L9" i="75"/>
  <c r="J9" i="75"/>
  <c r="I9" i="75"/>
  <c r="M9" i="75" s="1"/>
  <c r="H9" i="75"/>
  <c r="G9" i="75"/>
  <c r="F9" i="75"/>
  <c r="E9" i="75"/>
  <c r="Y9" i="75" s="1"/>
  <c r="B9" i="75"/>
  <c r="D9" i="75" s="1"/>
  <c r="X9" i="75" s="1"/>
  <c r="AC8" i="75"/>
  <c r="AB8" i="75"/>
  <c r="L8" i="75"/>
  <c r="J8" i="75"/>
  <c r="I8" i="75"/>
  <c r="H8" i="75"/>
  <c r="G8" i="75"/>
  <c r="F8" i="75"/>
  <c r="E8" i="75"/>
  <c r="Y8" i="75" s="1"/>
  <c r="B8" i="75"/>
  <c r="D8" i="75" s="1"/>
  <c r="AC7" i="75"/>
  <c r="AB7" i="75"/>
  <c r="L7" i="75"/>
  <c r="J7" i="75"/>
  <c r="I7" i="75"/>
  <c r="H7" i="75"/>
  <c r="G7" i="75"/>
  <c r="F7" i="75"/>
  <c r="E7" i="75"/>
  <c r="Y7" i="75" s="1"/>
  <c r="B7" i="75"/>
  <c r="D7" i="75" s="1"/>
  <c r="AC6" i="75"/>
  <c r="AB6" i="75"/>
  <c r="L6" i="75"/>
  <c r="J6" i="75"/>
  <c r="I6" i="75"/>
  <c r="M6" i="75" s="1"/>
  <c r="H6" i="75"/>
  <c r="G6" i="75"/>
  <c r="F6" i="75"/>
  <c r="E6" i="75"/>
  <c r="Y6" i="75" s="1"/>
  <c r="B6" i="75"/>
  <c r="D6" i="75" s="1"/>
  <c r="O20" i="75" s="1"/>
  <c r="B6" i="72"/>
  <c r="D6" i="72" s="1"/>
  <c r="E6" i="72"/>
  <c r="F6" i="72"/>
  <c r="G6" i="72"/>
  <c r="H6" i="72"/>
  <c r="I6" i="72"/>
  <c r="M6" i="72" s="1"/>
  <c r="J6" i="72"/>
  <c r="L6" i="72"/>
  <c r="AB6" i="72"/>
  <c r="AC6" i="72"/>
  <c r="B8" i="72"/>
  <c r="D8" i="72" s="1"/>
  <c r="E8" i="72"/>
  <c r="Y8" i="72" s="1"/>
  <c r="F8" i="72"/>
  <c r="G8" i="72"/>
  <c r="H8" i="72"/>
  <c r="I8" i="72"/>
  <c r="M8" i="72" s="1"/>
  <c r="J8" i="72"/>
  <c r="L8" i="72"/>
  <c r="AB8" i="72"/>
  <c r="AC8" i="72"/>
  <c r="B9" i="72"/>
  <c r="D9" i="72" s="1"/>
  <c r="E9" i="72"/>
  <c r="Y9" i="72" s="1"/>
  <c r="F9" i="72"/>
  <c r="G9" i="72"/>
  <c r="H9" i="72"/>
  <c r="I9" i="72"/>
  <c r="M9" i="72" s="1"/>
  <c r="J9" i="72"/>
  <c r="L9" i="72"/>
  <c r="AB9" i="72"/>
  <c r="AC9" i="72"/>
  <c r="B11" i="72"/>
  <c r="D11" i="72" s="1"/>
  <c r="E11" i="72"/>
  <c r="F11" i="72"/>
  <c r="G11" i="72"/>
  <c r="H11" i="72"/>
  <c r="I11" i="72"/>
  <c r="M11" i="72" s="1"/>
  <c r="J11" i="72"/>
  <c r="L11" i="72"/>
  <c r="AB11" i="72"/>
  <c r="AC11" i="72"/>
  <c r="B12" i="72"/>
  <c r="D12" i="72" s="1"/>
  <c r="S12" i="72" s="1"/>
  <c r="E12" i="72"/>
  <c r="F12" i="72"/>
  <c r="G12" i="72"/>
  <c r="H12" i="72"/>
  <c r="I12" i="72"/>
  <c r="J12" i="72"/>
  <c r="L12" i="72"/>
  <c r="AB12" i="72"/>
  <c r="AC12" i="72"/>
  <c r="B13" i="72"/>
  <c r="D13" i="72" s="1"/>
  <c r="E13" i="72"/>
  <c r="Y13" i="72" s="1"/>
  <c r="F13" i="72"/>
  <c r="G13" i="72"/>
  <c r="H13" i="72"/>
  <c r="I13" i="72"/>
  <c r="M13" i="72" s="1"/>
  <c r="J13" i="72"/>
  <c r="L13" i="72"/>
  <c r="AB13" i="72"/>
  <c r="AC13" i="72"/>
  <c r="B15" i="72"/>
  <c r="D15" i="72" s="1"/>
  <c r="E15" i="72"/>
  <c r="F15" i="72"/>
  <c r="G15" i="72"/>
  <c r="H15" i="72"/>
  <c r="I15" i="72"/>
  <c r="M15" i="72" s="1"/>
  <c r="J15" i="72"/>
  <c r="L15" i="72"/>
  <c r="AB15" i="72"/>
  <c r="AC15" i="72"/>
  <c r="B16" i="72"/>
  <c r="D16" i="72" s="1"/>
  <c r="E16" i="72"/>
  <c r="F16" i="72"/>
  <c r="G16" i="72"/>
  <c r="H16" i="72"/>
  <c r="I16" i="72"/>
  <c r="M16" i="72" s="1"/>
  <c r="J16" i="72"/>
  <c r="L16" i="72"/>
  <c r="AB16" i="72"/>
  <c r="AC16" i="72"/>
  <c r="B17" i="72"/>
  <c r="D17" i="72" s="1"/>
  <c r="S17" i="72" s="1"/>
  <c r="E17" i="72"/>
  <c r="F17" i="72"/>
  <c r="G17" i="72"/>
  <c r="H17" i="72"/>
  <c r="I17" i="72"/>
  <c r="J17" i="72"/>
  <c r="L17" i="72"/>
  <c r="AB17" i="72"/>
  <c r="AC17" i="72"/>
  <c r="B18" i="72"/>
  <c r="D18" i="72" s="1"/>
  <c r="E18" i="72"/>
  <c r="Y18" i="72" s="1"/>
  <c r="F18" i="72"/>
  <c r="G18" i="72"/>
  <c r="H18" i="72"/>
  <c r="I18" i="72"/>
  <c r="M18" i="72" s="1"/>
  <c r="J18" i="72"/>
  <c r="L18" i="72"/>
  <c r="AB18" i="72"/>
  <c r="AC18" i="72"/>
  <c r="B19" i="72"/>
  <c r="D19" i="72" s="1"/>
  <c r="E19" i="72"/>
  <c r="F19" i="72"/>
  <c r="G19" i="72"/>
  <c r="H19" i="72"/>
  <c r="I19" i="72"/>
  <c r="M19" i="72" s="1"/>
  <c r="J19" i="72"/>
  <c r="L19" i="72"/>
  <c r="AB19" i="72"/>
  <c r="AC19" i="72"/>
  <c r="B20" i="72"/>
  <c r="D20" i="72" s="1"/>
  <c r="E20" i="72"/>
  <c r="F20" i="72"/>
  <c r="G20" i="72"/>
  <c r="H20" i="72"/>
  <c r="I20" i="72"/>
  <c r="M20" i="72" s="1"/>
  <c r="J20" i="72"/>
  <c r="L20" i="72"/>
  <c r="AB20" i="72"/>
  <c r="AC20" i="72"/>
  <c r="B21" i="72"/>
  <c r="D21" i="72" s="1"/>
  <c r="S21" i="72" s="1"/>
  <c r="E21" i="72"/>
  <c r="F21" i="72"/>
  <c r="G21" i="72"/>
  <c r="H21" i="72"/>
  <c r="I21" i="72"/>
  <c r="J21" i="72"/>
  <c r="L21" i="72"/>
  <c r="AB21" i="72"/>
  <c r="AC21" i="72"/>
  <c r="B22" i="72"/>
  <c r="D22" i="72" s="1"/>
  <c r="E22" i="72"/>
  <c r="Y22" i="72" s="1"/>
  <c r="F22" i="72"/>
  <c r="G22" i="72"/>
  <c r="H22" i="72"/>
  <c r="I22" i="72"/>
  <c r="M22" i="72" s="1"/>
  <c r="J22" i="72"/>
  <c r="L22" i="72"/>
  <c r="AB22" i="72"/>
  <c r="AC22" i="72"/>
  <c r="B23" i="72"/>
  <c r="D23" i="72" s="1"/>
  <c r="E23" i="72"/>
  <c r="F23" i="72"/>
  <c r="G23" i="72"/>
  <c r="H23" i="72"/>
  <c r="I23" i="72"/>
  <c r="M23" i="72" s="1"/>
  <c r="J23" i="72"/>
  <c r="L23" i="72"/>
  <c r="AB23" i="72"/>
  <c r="AC23" i="72"/>
  <c r="B24" i="72"/>
  <c r="D24" i="72" s="1"/>
  <c r="E24" i="72"/>
  <c r="F24" i="72"/>
  <c r="G24" i="72"/>
  <c r="H24" i="72"/>
  <c r="I24" i="72"/>
  <c r="M24" i="72" s="1"/>
  <c r="J24" i="72"/>
  <c r="L24" i="72"/>
  <c r="AB24" i="72"/>
  <c r="AC24" i="72"/>
  <c r="B25" i="72"/>
  <c r="D25" i="72" s="1"/>
  <c r="S25" i="72" s="1"/>
  <c r="E25" i="72"/>
  <c r="F25" i="72"/>
  <c r="G25" i="72"/>
  <c r="H25" i="72"/>
  <c r="I25" i="72"/>
  <c r="J25" i="72"/>
  <c r="L25" i="72"/>
  <c r="AB25" i="72"/>
  <c r="AC25" i="72"/>
  <c r="B26" i="72"/>
  <c r="D26" i="72" s="1"/>
  <c r="E26" i="72"/>
  <c r="Y26" i="72" s="1"/>
  <c r="F26" i="72"/>
  <c r="G26" i="72"/>
  <c r="H26" i="72"/>
  <c r="I26" i="72"/>
  <c r="M26" i="72" s="1"/>
  <c r="J26" i="72"/>
  <c r="L26" i="72"/>
  <c r="AB26" i="72"/>
  <c r="AC26" i="72"/>
  <c r="N27" i="72"/>
  <c r="O27" i="72"/>
  <c r="Q23" i="72" l="1"/>
  <c r="Q19" i="72"/>
  <c r="O31" i="72"/>
  <c r="N31" i="72"/>
  <c r="R31" i="72" s="1"/>
  <c r="Y19" i="72"/>
  <c r="S16" i="72"/>
  <c r="X16" i="72"/>
  <c r="Q16" i="72"/>
  <c r="Q15" i="72"/>
  <c r="X24" i="72"/>
  <c r="S24" i="72"/>
  <c r="S11" i="72"/>
  <c r="X11" i="72"/>
  <c r="N16" i="72"/>
  <c r="R13" i="72"/>
  <c r="Y23" i="72"/>
  <c r="R18" i="72"/>
  <c r="Y15" i="72"/>
  <c r="R8" i="72"/>
  <c r="O24" i="72"/>
  <c r="S20" i="72"/>
  <c r="X20" i="72"/>
  <c r="O20" i="72"/>
  <c r="S6" i="72"/>
  <c r="X6" i="72"/>
  <c r="R26" i="72"/>
  <c r="Q24" i="72"/>
  <c r="Q11" i="72"/>
  <c r="N20" i="72"/>
  <c r="N8" i="72"/>
  <c r="Q6" i="72"/>
  <c r="Q20" i="72"/>
  <c r="N11" i="72"/>
  <c r="N20" i="75"/>
  <c r="R20" i="75" s="1"/>
  <c r="X8" i="75"/>
  <c r="S8" i="75"/>
  <c r="X12" i="75"/>
  <c r="AH12" i="75" s="1"/>
  <c r="AI12" i="75" s="1"/>
  <c r="S12" i="75"/>
  <c r="R12" i="75"/>
  <c r="R8" i="75"/>
  <c r="X6" i="75"/>
  <c r="O6" i="75"/>
  <c r="Q6" i="75"/>
  <c r="S6" i="75"/>
  <c r="N6" i="75"/>
  <c r="R6" i="75"/>
  <c r="R7" i="75"/>
  <c r="AH13" i="75"/>
  <c r="AI13" i="75" s="1"/>
  <c r="R15" i="75"/>
  <c r="S11" i="75"/>
  <c r="X11" i="75"/>
  <c r="AH8" i="75"/>
  <c r="AI8" i="75" s="1"/>
  <c r="AH9" i="75"/>
  <c r="AI9" i="75" s="1"/>
  <c r="R11" i="75"/>
  <c r="X10" i="75"/>
  <c r="O10" i="75"/>
  <c r="S10" i="75"/>
  <c r="N10" i="75"/>
  <c r="R10" i="75"/>
  <c r="Q10" i="75"/>
  <c r="S7" i="75"/>
  <c r="X7" i="75"/>
  <c r="X14" i="75"/>
  <c r="O14" i="75"/>
  <c r="S14" i="75"/>
  <c r="N14" i="75"/>
  <c r="R14" i="75"/>
  <c r="Q14" i="75"/>
  <c r="S15" i="75"/>
  <c r="X15" i="75"/>
  <c r="R9" i="75"/>
  <c r="R13" i="75"/>
  <c r="Q7" i="75"/>
  <c r="N9" i="75"/>
  <c r="S9" i="75"/>
  <c r="Q11" i="75"/>
  <c r="N13" i="75"/>
  <c r="S13" i="75"/>
  <c r="Q15" i="75"/>
  <c r="M7" i="75"/>
  <c r="N7" i="75" s="1"/>
  <c r="Q8" i="75"/>
  <c r="O9" i="75"/>
  <c r="M11" i="75"/>
  <c r="N11" i="75" s="1"/>
  <c r="Q12" i="75"/>
  <c r="O13" i="75"/>
  <c r="M15" i="75"/>
  <c r="O15" i="75" s="1"/>
  <c r="M8" i="75"/>
  <c r="O8" i="75" s="1"/>
  <c r="Q9" i="75"/>
  <c r="M12" i="75"/>
  <c r="O12" i="75" s="1"/>
  <c r="Q13" i="75"/>
  <c r="O6" i="72"/>
  <c r="M25" i="72"/>
  <c r="N25" i="72" s="1"/>
  <c r="R25" i="72"/>
  <c r="N15" i="72"/>
  <c r="S15" i="72"/>
  <c r="O15" i="72"/>
  <c r="X15" i="72"/>
  <c r="N22" i="72"/>
  <c r="S22" i="72"/>
  <c r="O22" i="72"/>
  <c r="X22" i="72"/>
  <c r="Q22" i="72"/>
  <c r="M21" i="72"/>
  <c r="N21" i="72" s="1"/>
  <c r="R21" i="72"/>
  <c r="Q21" i="72"/>
  <c r="Y21" i="72"/>
  <c r="N26" i="72"/>
  <c r="S26" i="72"/>
  <c r="O26" i="72"/>
  <c r="X26" i="72"/>
  <c r="Q26" i="72"/>
  <c r="Q25" i="72"/>
  <c r="Y25" i="72"/>
  <c r="O21" i="72"/>
  <c r="O25" i="72"/>
  <c r="N19" i="72"/>
  <c r="S19" i="72"/>
  <c r="O19" i="72"/>
  <c r="X19" i="72"/>
  <c r="N13" i="72"/>
  <c r="S13" i="72"/>
  <c r="O13" i="72"/>
  <c r="X13" i="72"/>
  <c r="Q13" i="72"/>
  <c r="M12" i="72"/>
  <c r="N12" i="72" s="1"/>
  <c r="R12" i="72"/>
  <c r="Q12" i="72"/>
  <c r="Y12" i="72"/>
  <c r="O11" i="72"/>
  <c r="N24" i="72"/>
  <c r="N23" i="72"/>
  <c r="S23" i="72"/>
  <c r="O23" i="72"/>
  <c r="X23" i="72"/>
  <c r="R22" i="72"/>
  <c r="N18" i="72"/>
  <c r="S18" i="72"/>
  <c r="O18" i="72"/>
  <c r="X18" i="72"/>
  <c r="Q18" i="72"/>
  <c r="M17" i="72"/>
  <c r="N17" i="72" s="1"/>
  <c r="R17" i="72"/>
  <c r="Q17" i="72"/>
  <c r="Y17" i="72"/>
  <c r="O16" i="72"/>
  <c r="O12" i="72"/>
  <c r="N9" i="72"/>
  <c r="S9" i="72"/>
  <c r="O9" i="72"/>
  <c r="X9" i="72"/>
  <c r="Q9" i="72"/>
  <c r="Q8" i="72"/>
  <c r="N6" i="72"/>
  <c r="R24" i="72"/>
  <c r="R20" i="72"/>
  <c r="R16" i="72"/>
  <c r="R11" i="72"/>
  <c r="X8" i="72"/>
  <c r="O8" i="72"/>
  <c r="R6" i="72"/>
  <c r="X25" i="72"/>
  <c r="Y24" i="72"/>
  <c r="R23" i="72"/>
  <c r="X21" i="72"/>
  <c r="Y20" i="72"/>
  <c r="R19" i="72"/>
  <c r="X17" i="72"/>
  <c r="Y16" i="72"/>
  <c r="AH16" i="72" s="1"/>
  <c r="AI16" i="72" s="1"/>
  <c r="R15" i="72"/>
  <c r="X12" i="72"/>
  <c r="Y11" i="72"/>
  <c r="AH11" i="72" s="1"/>
  <c r="R9" i="72"/>
  <c r="S8" i="72"/>
  <c r="Y6" i="72"/>
  <c r="AH6" i="72" s="1"/>
  <c r="O17" i="72" l="1"/>
  <c r="AH24" i="72"/>
  <c r="N8" i="75"/>
  <c r="O11" i="75"/>
  <c r="AH15" i="75"/>
  <c r="AI15" i="75" s="1"/>
  <c r="AH14" i="75"/>
  <c r="AI14" i="75" s="1"/>
  <c r="N12" i="75"/>
  <c r="N15" i="75"/>
  <c r="O7" i="75"/>
  <c r="AH11" i="75"/>
  <c r="AI11" i="75" s="1"/>
  <c r="AH7" i="75"/>
  <c r="AI7" i="75" s="1"/>
  <c r="AH10" i="75"/>
  <c r="AI10" i="75" s="1"/>
  <c r="AH6" i="75"/>
  <c r="AI6" i="75" s="1"/>
  <c r="AH17" i="72"/>
  <c r="AI17" i="72" s="1"/>
  <c r="AH22" i="72"/>
  <c r="AI22" i="72" s="1"/>
  <c r="AH15" i="72"/>
  <c r="AI15" i="72" s="1"/>
  <c r="AH12" i="72"/>
  <c r="AI12" i="72" s="1"/>
  <c r="AH8" i="72"/>
  <c r="AI8" i="72" s="1"/>
  <c r="AI24" i="72"/>
  <c r="AH13" i="72"/>
  <c r="AI13" i="72" s="1"/>
  <c r="AH23" i="72"/>
  <c r="AI23" i="72" s="1"/>
  <c r="AH25" i="72"/>
  <c r="AI25" i="72" s="1"/>
  <c r="AH9" i="72"/>
  <c r="AI9" i="72" s="1"/>
  <c r="AH18" i="72"/>
  <c r="AI18" i="72" s="1"/>
  <c r="AH20" i="72"/>
  <c r="AI20" i="72" s="1"/>
  <c r="AI6" i="72"/>
  <c r="AH19" i="72"/>
  <c r="AI19" i="72" s="1"/>
  <c r="AH26" i="72"/>
  <c r="AI26" i="72" s="1"/>
  <c r="AI11" i="72"/>
  <c r="AH21" i="72"/>
  <c r="AI21" i="72" s="1"/>
  <c r="AS44" i="75" l="1"/>
  <c r="AR44" i="75"/>
  <c r="AS43" i="75"/>
  <c r="AR43" i="75"/>
  <c r="AS42" i="75"/>
  <c r="AR42" i="75"/>
  <c r="AS41" i="75"/>
  <c r="AR41" i="75"/>
  <c r="AS40" i="75"/>
  <c r="AR40" i="75"/>
  <c r="AS39" i="75"/>
  <c r="AR39" i="75"/>
  <c r="AS38" i="75"/>
  <c r="AR38" i="75"/>
  <c r="AS37" i="75"/>
  <c r="AR37" i="75"/>
  <c r="AS36" i="75"/>
  <c r="AR36" i="75"/>
  <c r="AS35" i="75"/>
  <c r="AR35" i="75"/>
  <c r="AS34" i="75"/>
  <c r="AR34" i="75"/>
  <c r="AS33" i="75"/>
  <c r="AR33" i="75"/>
  <c r="AS32" i="75"/>
  <c r="AR32" i="75"/>
  <c r="AS31" i="75"/>
  <c r="AR31" i="75"/>
  <c r="AS30" i="75"/>
  <c r="AR30" i="75"/>
  <c r="AS29" i="75"/>
  <c r="AR29" i="75"/>
  <c r="AS28" i="75"/>
  <c r="AR28" i="75"/>
  <c r="AS27" i="75"/>
  <c r="AR27" i="75"/>
  <c r="AS26" i="75"/>
  <c r="AR26" i="75"/>
  <c r="AS25" i="75"/>
  <c r="AR25" i="75"/>
  <c r="AS24" i="75"/>
  <c r="AR24" i="75"/>
  <c r="AS23" i="75"/>
  <c r="AR23" i="75"/>
  <c r="AS22" i="75"/>
  <c r="AR22" i="75"/>
  <c r="AS21" i="75"/>
  <c r="AR21" i="75"/>
  <c r="AS20" i="75"/>
  <c r="AR20" i="75"/>
  <c r="AS19" i="75"/>
  <c r="AR19" i="75"/>
  <c r="AS18" i="75"/>
  <c r="AR18" i="75"/>
  <c r="AS17" i="75"/>
  <c r="AR17" i="75"/>
  <c r="AS16" i="75"/>
  <c r="AR16" i="75"/>
  <c r="AS15" i="75"/>
  <c r="AR15" i="75"/>
  <c r="AS14" i="75"/>
  <c r="AR14" i="75"/>
  <c r="AS13" i="75"/>
  <c r="AR13" i="75"/>
  <c r="AS12" i="75"/>
  <c r="AR12" i="75"/>
  <c r="AS11" i="75"/>
  <c r="AR11" i="75"/>
  <c r="AS10" i="75"/>
  <c r="AR10" i="75"/>
  <c r="AS9" i="75"/>
  <c r="AR9" i="75"/>
  <c r="AS8" i="75"/>
  <c r="AR8" i="75"/>
  <c r="AS7" i="75"/>
  <c r="AR7" i="75"/>
  <c r="AX7" i="75" l="1"/>
  <c r="AX9" i="75"/>
  <c r="AX11" i="75"/>
  <c r="AX13" i="75"/>
  <c r="AX15" i="75"/>
  <c r="AX17" i="75"/>
  <c r="AX19" i="75"/>
  <c r="AX21" i="75"/>
  <c r="AX23" i="75"/>
  <c r="AX25" i="75"/>
  <c r="AX27" i="75"/>
  <c r="AX29" i="75"/>
  <c r="AX31" i="75"/>
  <c r="AX33" i="75"/>
  <c r="AX35" i="75"/>
  <c r="AX37" i="75"/>
  <c r="AX39" i="75"/>
  <c r="AX41" i="75"/>
  <c r="AX43" i="75"/>
  <c r="AX8" i="75"/>
  <c r="AX10" i="75"/>
  <c r="AX12" i="75"/>
  <c r="AX14" i="75"/>
  <c r="AX16" i="75"/>
  <c r="AX18" i="75"/>
  <c r="AX20" i="75"/>
  <c r="AX22" i="75"/>
  <c r="AX24" i="75"/>
  <c r="AX26" i="75"/>
  <c r="AX28" i="75"/>
  <c r="AX30" i="75"/>
  <c r="AX32" i="75"/>
  <c r="AX34" i="75"/>
  <c r="AX36" i="75"/>
  <c r="AX38" i="75"/>
  <c r="AX40" i="75"/>
  <c r="AX42" i="75"/>
  <c r="AX44" i="75"/>
  <c r="AQ35" i="74"/>
  <c r="AP35" i="74"/>
  <c r="AQ34" i="74"/>
  <c r="AP34" i="74"/>
  <c r="AQ33" i="74"/>
  <c r="AP33" i="74"/>
  <c r="AQ32" i="74"/>
  <c r="AP32" i="74"/>
  <c r="AQ31" i="74"/>
  <c r="AP31" i="74"/>
  <c r="AQ30" i="74"/>
  <c r="AP30" i="74"/>
  <c r="AQ29" i="74"/>
  <c r="AP29" i="74"/>
  <c r="AQ28" i="74"/>
  <c r="AP28" i="74"/>
  <c r="AQ27" i="74"/>
  <c r="AP27" i="74"/>
  <c r="AQ26" i="74"/>
  <c r="AP26" i="74"/>
  <c r="AQ25" i="74"/>
  <c r="AP25" i="74"/>
  <c r="AQ24" i="74"/>
  <c r="AP24" i="74"/>
  <c r="AQ23" i="74"/>
  <c r="AP23" i="74"/>
  <c r="AQ22" i="74"/>
  <c r="AP22" i="74"/>
  <c r="AQ21" i="74"/>
  <c r="AP21" i="74"/>
  <c r="AQ20" i="74"/>
  <c r="AP20" i="74"/>
  <c r="AQ19" i="74"/>
  <c r="AP19" i="74"/>
  <c r="AQ18" i="74"/>
  <c r="AP18" i="74"/>
  <c r="AQ17" i="74"/>
  <c r="AP17" i="74"/>
  <c r="AQ16" i="74"/>
  <c r="AP16" i="74"/>
  <c r="AQ15" i="74"/>
  <c r="AP15" i="74"/>
  <c r="AQ14" i="74"/>
  <c r="AP14" i="74"/>
  <c r="AQ13" i="74"/>
  <c r="AP13" i="74"/>
  <c r="AQ12" i="74"/>
  <c r="AP12" i="74"/>
  <c r="AQ11" i="74"/>
  <c r="AP11" i="74"/>
  <c r="AQ10" i="74"/>
  <c r="AP10" i="74"/>
  <c r="AQ9" i="74"/>
  <c r="AP9" i="74"/>
  <c r="AQ8" i="74"/>
  <c r="AP8" i="74"/>
  <c r="AQ7" i="74"/>
  <c r="AP7" i="74"/>
  <c r="AS6" i="75"/>
  <c r="AR6" i="75"/>
  <c r="AK3" i="75"/>
  <c r="AK4" i="75" s="1"/>
  <c r="AL4" i="75" s="1"/>
  <c r="AM4" i="75" s="1"/>
  <c r="AN4" i="75" s="1"/>
  <c r="AO4" i="75" s="1"/>
  <c r="AP4" i="75" s="1"/>
  <c r="AQ4" i="75" s="1"/>
  <c r="AR4" i="75" s="1"/>
  <c r="AS4" i="75" s="1"/>
  <c r="AT4" i="75" s="1"/>
  <c r="AU4" i="75" s="1"/>
  <c r="AV4" i="75" s="1"/>
  <c r="AW4" i="75" s="1"/>
  <c r="AQ6" i="74"/>
  <c r="AP6" i="74"/>
  <c r="AU3" i="74"/>
  <c r="AT3" i="74"/>
  <c r="AS3" i="74"/>
  <c r="AR3" i="74"/>
  <c r="AQ3" i="74"/>
  <c r="AP3" i="74"/>
  <c r="AO3" i="74"/>
  <c r="AN3" i="74"/>
  <c r="AM3" i="74"/>
  <c r="AL3" i="74"/>
  <c r="AK3" i="74"/>
  <c r="AK4" i="74" s="1"/>
  <c r="AX6" i="75" l="1"/>
  <c r="AV9" i="74"/>
  <c r="AV11" i="74"/>
  <c r="AV13" i="74"/>
  <c r="AV15" i="74"/>
  <c r="AV17" i="74"/>
  <c r="AV19" i="74"/>
  <c r="AV25" i="74"/>
  <c r="AV27" i="74"/>
  <c r="AV29" i="74"/>
  <c r="AV31" i="74"/>
  <c r="AV33" i="74"/>
  <c r="AV35" i="74"/>
  <c r="AV14" i="74"/>
  <c r="AV30" i="74"/>
  <c r="AV8" i="74"/>
  <c r="AV16" i="74"/>
  <c r="AV23" i="74"/>
  <c r="AV7" i="74"/>
  <c r="AV20" i="74"/>
  <c r="AV24" i="74"/>
  <c r="AV32" i="74"/>
  <c r="AV18" i="74"/>
  <c r="AV34" i="74"/>
  <c r="AV22" i="74"/>
  <c r="AV10" i="74"/>
  <c r="AV12" i="74"/>
  <c r="AV21" i="74"/>
  <c r="AV26" i="74"/>
  <c r="AV28" i="74"/>
  <c r="AV6" i="74"/>
  <c r="AL4" i="74"/>
  <c r="AM4" i="74" s="1"/>
  <c r="AN4" i="74" s="1"/>
  <c r="AO4" i="74" s="1"/>
  <c r="AP4" i="74" s="1"/>
  <c r="AQ4" i="74" s="1"/>
  <c r="AR4" i="74" s="1"/>
  <c r="AS4" i="74" s="1"/>
  <c r="AT4" i="74" s="1"/>
  <c r="AU4" i="74" s="1"/>
  <c r="AY6" i="73" l="1"/>
  <c r="AZ6" i="73"/>
  <c r="BD3" i="73"/>
  <c r="BC3" i="73"/>
  <c r="BB3" i="73"/>
  <c r="BA3" i="73"/>
  <c r="AZ3" i="73"/>
  <c r="AY3" i="73"/>
  <c r="AX3" i="73"/>
  <c r="AW3" i="73"/>
  <c r="AV3" i="73"/>
  <c r="AU3" i="73"/>
  <c r="AT3" i="73"/>
  <c r="AS3" i="73"/>
  <c r="AR3" i="73"/>
  <c r="AQ3" i="73"/>
  <c r="AP3" i="73"/>
  <c r="AO3" i="73"/>
  <c r="AN3" i="73"/>
  <c r="AM3" i="73"/>
  <c r="AL3" i="73"/>
  <c r="AK3" i="73"/>
  <c r="AK4" i="73" s="1"/>
  <c r="BE6" i="73" l="1"/>
  <c r="AL4" i="73"/>
  <c r="AM4" i="73" s="1"/>
  <c r="AN4" i="73" s="1"/>
  <c r="AO4" i="73" s="1"/>
  <c r="AP4" i="73" s="1"/>
  <c r="AQ4" i="73" s="1"/>
  <c r="AR4" i="73" s="1"/>
  <c r="AS4" i="73" s="1"/>
  <c r="AT4" i="73" s="1"/>
  <c r="AU4" i="73" s="1"/>
  <c r="AV4" i="73" s="1"/>
  <c r="AW4" i="73" s="1"/>
  <c r="AX4" i="73" s="1"/>
  <c r="AY4" i="73" s="1"/>
  <c r="AZ4" i="73" s="1"/>
  <c r="BA4" i="73" s="1"/>
  <c r="BB4" i="73" s="1"/>
  <c r="BC4" i="73" s="1"/>
  <c r="BD4" i="73" s="1"/>
  <c r="BH3" i="23"/>
  <c r="BG3" i="23"/>
  <c r="BF3" i="23"/>
  <c r="BE3" i="23"/>
  <c r="BD3" i="23"/>
  <c r="BC3" i="23"/>
  <c r="BB3" i="23"/>
  <c r="BA3" i="23"/>
  <c r="AZ3" i="23"/>
  <c r="AY3" i="23"/>
  <c r="AX3" i="23"/>
  <c r="AW3" i="23"/>
  <c r="AV3" i="23"/>
  <c r="AU3" i="23"/>
  <c r="AT3" i="23"/>
  <c r="AS3" i="23"/>
  <c r="AR3" i="23"/>
  <c r="AQ3" i="23"/>
  <c r="AP3" i="23"/>
  <c r="AO3" i="23"/>
  <c r="AN3" i="23"/>
  <c r="AM3" i="23"/>
  <c r="AL3" i="23"/>
  <c r="AK3" i="23"/>
  <c r="AJ3" i="23"/>
  <c r="AJ4" i="23" s="1"/>
  <c r="BD6" i="23"/>
  <c r="AC19" i="23"/>
  <c r="AB19" i="23"/>
  <c r="L19" i="23"/>
  <c r="J19" i="23"/>
  <c r="I19" i="23"/>
  <c r="M19" i="23" s="1"/>
  <c r="H19" i="23"/>
  <c r="G19" i="23"/>
  <c r="F19" i="23"/>
  <c r="E19" i="23"/>
  <c r="Y19" i="23" s="1"/>
  <c r="B19" i="23"/>
  <c r="D19" i="23" s="1"/>
  <c r="X19" i="23" s="1"/>
  <c r="AC8" i="73"/>
  <c r="AB8" i="73"/>
  <c r="L8" i="73"/>
  <c r="J8" i="73"/>
  <c r="I8" i="73"/>
  <c r="M8" i="73" s="1"/>
  <c r="H8" i="73"/>
  <c r="G8" i="73"/>
  <c r="F8" i="73"/>
  <c r="E8" i="73"/>
  <c r="Y8" i="73" s="1"/>
  <c r="B8" i="73"/>
  <c r="D8" i="73" s="1"/>
  <c r="S8" i="73" s="1"/>
  <c r="AC8" i="71"/>
  <c r="AB8" i="71"/>
  <c r="L8" i="71"/>
  <c r="J8" i="71"/>
  <c r="I8" i="71"/>
  <c r="M8" i="71" s="1"/>
  <c r="H8" i="71"/>
  <c r="G8" i="71"/>
  <c r="F8" i="71"/>
  <c r="E8" i="71"/>
  <c r="Y8" i="71" s="1"/>
  <c r="B8" i="71"/>
  <c r="D8" i="71" s="1"/>
  <c r="R8" i="71" l="1"/>
  <c r="AK4" i="23"/>
  <c r="AL4" i="23" s="1"/>
  <c r="AM4" i="23" s="1"/>
  <c r="AN4" i="23" s="1"/>
  <c r="AO4" i="23" s="1"/>
  <c r="AP4" i="23" s="1"/>
  <c r="AQ4" i="23" s="1"/>
  <c r="AR4" i="23" s="1"/>
  <c r="AS4" i="23" s="1"/>
  <c r="AT4" i="23" s="1"/>
  <c r="AU4" i="23" s="1"/>
  <c r="AV4" i="23" s="1"/>
  <c r="AW4" i="23" s="1"/>
  <c r="AX4" i="23" s="1"/>
  <c r="AY4" i="23" s="1"/>
  <c r="AZ4" i="23" s="1"/>
  <c r="BA4" i="23" s="1"/>
  <c r="BB4" i="23" s="1"/>
  <c r="BC4" i="23" s="1"/>
  <c r="BD4" i="23" s="1"/>
  <c r="BE4" i="23" s="1"/>
  <c r="BF4" i="23" s="1"/>
  <c r="BG4" i="23" s="1"/>
  <c r="BH4" i="23" s="1"/>
  <c r="AH19" i="23"/>
  <c r="R19" i="23"/>
  <c r="Q19" i="23"/>
  <c r="N19" i="23"/>
  <c r="S19" i="23"/>
  <c r="O19" i="23"/>
  <c r="R8" i="73"/>
  <c r="O8" i="73"/>
  <c r="X8" i="73"/>
  <c r="N8" i="73"/>
  <c r="Q8" i="73"/>
  <c r="N8" i="71"/>
  <c r="S8" i="71"/>
  <c r="O8" i="71"/>
  <c r="X8" i="71"/>
  <c r="Q8" i="71"/>
  <c r="AH8" i="73" l="1"/>
  <c r="AI8" i="73" s="1"/>
  <c r="AH8" i="71"/>
  <c r="AI8" i="71" s="1"/>
  <c r="AC5" i="75" l="1"/>
  <c r="AB5" i="75"/>
  <c r="L5" i="75"/>
  <c r="J5" i="75"/>
  <c r="I5" i="75"/>
  <c r="H5" i="75"/>
  <c r="G5" i="75"/>
  <c r="F5" i="75"/>
  <c r="E5" i="75"/>
  <c r="B5" i="75"/>
  <c r="D5" i="75" s="1"/>
  <c r="AC4" i="75"/>
  <c r="AB4" i="75"/>
  <c r="L4" i="75"/>
  <c r="J4" i="75"/>
  <c r="I4" i="75"/>
  <c r="M4" i="75" s="1"/>
  <c r="H4" i="75"/>
  <c r="G4" i="75"/>
  <c r="F4" i="75"/>
  <c r="E4" i="75"/>
  <c r="Y4" i="75" s="1"/>
  <c r="B4" i="75"/>
  <c r="D4" i="75" s="1"/>
  <c r="AC3" i="75"/>
  <c r="AB3" i="75"/>
  <c r="L3" i="75"/>
  <c r="J3" i="75"/>
  <c r="I3" i="75"/>
  <c r="M3" i="75" s="1"/>
  <c r="H3" i="75"/>
  <c r="G3" i="75"/>
  <c r="F3" i="75"/>
  <c r="E3" i="75"/>
  <c r="Y3" i="75" s="1"/>
  <c r="B3" i="75"/>
  <c r="D3" i="75" s="1"/>
  <c r="R2" i="75"/>
  <c r="O2" i="75"/>
  <c r="N2" i="75"/>
  <c r="E2" i="75"/>
  <c r="N1" i="75"/>
  <c r="O14" i="74"/>
  <c r="N14" i="74"/>
  <c r="AC13" i="74"/>
  <c r="AB13" i="74"/>
  <c r="L13" i="74"/>
  <c r="J13" i="74"/>
  <c r="I13" i="74"/>
  <c r="H13" i="74"/>
  <c r="G13" i="74"/>
  <c r="F13" i="74"/>
  <c r="E13" i="74"/>
  <c r="Y13" i="74" s="1"/>
  <c r="B13" i="74"/>
  <c r="D13" i="74" s="1"/>
  <c r="AC12" i="74"/>
  <c r="AB12" i="74"/>
  <c r="L12" i="74"/>
  <c r="J12" i="74"/>
  <c r="I12" i="74"/>
  <c r="M12" i="74" s="1"/>
  <c r="H12" i="74"/>
  <c r="G12" i="74"/>
  <c r="F12" i="74"/>
  <c r="E12" i="74"/>
  <c r="Y12" i="74" s="1"/>
  <c r="B12" i="74"/>
  <c r="D12" i="74" s="1"/>
  <c r="AC11" i="74"/>
  <c r="AB11" i="74"/>
  <c r="L11" i="74"/>
  <c r="J11" i="74"/>
  <c r="I11" i="74"/>
  <c r="M11" i="74" s="1"/>
  <c r="H11" i="74"/>
  <c r="G11" i="74"/>
  <c r="F11" i="74"/>
  <c r="E11" i="74"/>
  <c r="Y11" i="74" s="1"/>
  <c r="B11" i="74"/>
  <c r="D11" i="74" s="1"/>
  <c r="AC10" i="74"/>
  <c r="AB10" i="74"/>
  <c r="L10" i="74"/>
  <c r="J10" i="74"/>
  <c r="I10" i="74"/>
  <c r="H10" i="74"/>
  <c r="G10" i="74"/>
  <c r="F10" i="74"/>
  <c r="E10" i="74"/>
  <c r="B10" i="74"/>
  <c r="D10" i="74" s="1"/>
  <c r="S10" i="74" s="1"/>
  <c r="AC9" i="74"/>
  <c r="AB9" i="74"/>
  <c r="L9" i="74"/>
  <c r="J9" i="74"/>
  <c r="I9" i="74"/>
  <c r="M9" i="74" s="1"/>
  <c r="H9" i="74"/>
  <c r="G9" i="74"/>
  <c r="F9" i="74"/>
  <c r="E9" i="74"/>
  <c r="Y9" i="74" s="1"/>
  <c r="B9" i="74"/>
  <c r="D9" i="74" s="1"/>
  <c r="AC8" i="74"/>
  <c r="AB8" i="74"/>
  <c r="L8" i="74"/>
  <c r="J8" i="74"/>
  <c r="I8" i="74"/>
  <c r="M8" i="74" s="1"/>
  <c r="H8" i="74"/>
  <c r="G8" i="74"/>
  <c r="F8" i="74"/>
  <c r="E8" i="74"/>
  <c r="Y8" i="74" s="1"/>
  <c r="B8" i="74"/>
  <c r="D8" i="74" s="1"/>
  <c r="AC7" i="74"/>
  <c r="AB7" i="74"/>
  <c r="L7" i="74"/>
  <c r="J7" i="74"/>
  <c r="I7" i="74"/>
  <c r="M7" i="74" s="1"/>
  <c r="H7" i="74"/>
  <c r="G7" i="74"/>
  <c r="F7" i="74"/>
  <c r="E7" i="74"/>
  <c r="Y7" i="74" s="1"/>
  <c r="B7" i="74"/>
  <c r="D7" i="74" s="1"/>
  <c r="AC6" i="74"/>
  <c r="AB6" i="74"/>
  <c r="L6" i="74"/>
  <c r="J6" i="74"/>
  <c r="I6" i="74"/>
  <c r="H6" i="74"/>
  <c r="G6" i="74"/>
  <c r="F6" i="74"/>
  <c r="E6" i="74"/>
  <c r="B6" i="74"/>
  <c r="D6" i="74" s="1"/>
  <c r="S6" i="74" s="1"/>
  <c r="AC5" i="74"/>
  <c r="AB5" i="74"/>
  <c r="L5" i="74"/>
  <c r="J5" i="74"/>
  <c r="I5" i="74"/>
  <c r="H5" i="74"/>
  <c r="G5" i="74"/>
  <c r="F5" i="74"/>
  <c r="E5" i="74"/>
  <c r="Y5" i="74" s="1"/>
  <c r="B5" i="74"/>
  <c r="D5" i="74" s="1"/>
  <c r="S5" i="74" s="1"/>
  <c r="AC4" i="74"/>
  <c r="AB4" i="74"/>
  <c r="L4" i="74"/>
  <c r="J4" i="74"/>
  <c r="I4" i="74"/>
  <c r="M4" i="74" s="1"/>
  <c r="H4" i="74"/>
  <c r="G4" i="74"/>
  <c r="F4" i="74"/>
  <c r="E4" i="74"/>
  <c r="B4" i="74"/>
  <c r="D4" i="74" s="1"/>
  <c r="AC3" i="74"/>
  <c r="AB3" i="74"/>
  <c r="L3" i="74"/>
  <c r="J3" i="74"/>
  <c r="I3" i="74"/>
  <c r="M3" i="74" s="1"/>
  <c r="H3" i="74"/>
  <c r="G3" i="74"/>
  <c r="F3" i="74"/>
  <c r="E3" i="74"/>
  <c r="B3" i="74"/>
  <c r="D3" i="74" s="1"/>
  <c r="R2" i="74"/>
  <c r="O2" i="74"/>
  <c r="N2" i="74"/>
  <c r="E2" i="74"/>
  <c r="N1" i="74"/>
  <c r="O23" i="73"/>
  <c r="N23" i="73"/>
  <c r="AC22" i="73"/>
  <c r="AB22" i="73"/>
  <c r="L22" i="73"/>
  <c r="J22" i="73"/>
  <c r="I22" i="73"/>
  <c r="H22" i="73"/>
  <c r="G22" i="73"/>
  <c r="F22" i="73"/>
  <c r="E22" i="73"/>
  <c r="Y22" i="73" s="1"/>
  <c r="B22" i="73"/>
  <c r="D22" i="73" s="1"/>
  <c r="AC21" i="73"/>
  <c r="AB21" i="73"/>
  <c r="L21" i="73"/>
  <c r="J21" i="73"/>
  <c r="I21" i="73"/>
  <c r="M21" i="73" s="1"/>
  <c r="H21" i="73"/>
  <c r="G21" i="73"/>
  <c r="F21" i="73"/>
  <c r="E21" i="73"/>
  <c r="Y21" i="73" s="1"/>
  <c r="B21" i="73"/>
  <c r="D21" i="73" s="1"/>
  <c r="AC20" i="73"/>
  <c r="AB20" i="73"/>
  <c r="L20" i="73"/>
  <c r="J20" i="73"/>
  <c r="I20" i="73"/>
  <c r="M20" i="73" s="1"/>
  <c r="H20" i="73"/>
  <c r="G20" i="73"/>
  <c r="F20" i="73"/>
  <c r="E20" i="73"/>
  <c r="Y20" i="73" s="1"/>
  <c r="B20" i="73"/>
  <c r="D20" i="73" s="1"/>
  <c r="AC19" i="73"/>
  <c r="AB19" i="73"/>
  <c r="L19" i="73"/>
  <c r="J19" i="73"/>
  <c r="I19" i="73"/>
  <c r="M19" i="73" s="1"/>
  <c r="H19" i="73"/>
  <c r="G19" i="73"/>
  <c r="F19" i="73"/>
  <c r="E19" i="73"/>
  <c r="B19" i="73"/>
  <c r="D19" i="73" s="1"/>
  <c r="S19" i="73" s="1"/>
  <c r="AC18" i="73"/>
  <c r="AB18" i="73"/>
  <c r="L18" i="73"/>
  <c r="J18" i="73"/>
  <c r="I18" i="73"/>
  <c r="H18" i="73"/>
  <c r="G18" i="73"/>
  <c r="F18" i="73"/>
  <c r="E18" i="73"/>
  <c r="B18" i="73"/>
  <c r="D18" i="73" s="1"/>
  <c r="X18" i="73" s="1"/>
  <c r="AC17" i="73"/>
  <c r="AB17" i="73"/>
  <c r="L17" i="73"/>
  <c r="J17" i="73"/>
  <c r="I17" i="73"/>
  <c r="M17" i="73" s="1"/>
  <c r="H17" i="73"/>
  <c r="G17" i="73"/>
  <c r="F17" i="73"/>
  <c r="E17" i="73"/>
  <c r="Y17" i="73" s="1"/>
  <c r="B17" i="73"/>
  <c r="D17" i="73" s="1"/>
  <c r="AC16" i="73"/>
  <c r="AB16" i="73"/>
  <c r="L16" i="73"/>
  <c r="J16" i="73"/>
  <c r="I16" i="73"/>
  <c r="M16" i="73" s="1"/>
  <c r="H16" i="73"/>
  <c r="G16" i="73"/>
  <c r="F16" i="73"/>
  <c r="E16" i="73"/>
  <c r="B16" i="73"/>
  <c r="D16" i="73" s="1"/>
  <c r="AC15" i="73"/>
  <c r="AB15" i="73"/>
  <c r="L15" i="73"/>
  <c r="J15" i="73"/>
  <c r="I15" i="73"/>
  <c r="H15" i="73"/>
  <c r="G15" i="73"/>
  <c r="F15" i="73"/>
  <c r="E15" i="73"/>
  <c r="B15" i="73"/>
  <c r="D15" i="73" s="1"/>
  <c r="AC14" i="73"/>
  <c r="AB14" i="73"/>
  <c r="L14" i="73"/>
  <c r="J14" i="73"/>
  <c r="I14" i="73"/>
  <c r="H14" i="73"/>
  <c r="G14" i="73"/>
  <c r="F14" i="73"/>
  <c r="E14" i="73"/>
  <c r="B14" i="73"/>
  <c r="D14" i="73" s="1"/>
  <c r="X14" i="73" s="1"/>
  <c r="AC13" i="73"/>
  <c r="AB13" i="73"/>
  <c r="L13" i="73"/>
  <c r="J13" i="73"/>
  <c r="I13" i="73"/>
  <c r="M13" i="73" s="1"/>
  <c r="H13" i="73"/>
  <c r="G13" i="73"/>
  <c r="F13" i="73"/>
  <c r="E13" i="73"/>
  <c r="Y13" i="73" s="1"/>
  <c r="B13" i="73"/>
  <c r="D13" i="73" s="1"/>
  <c r="AC12" i="73"/>
  <c r="AB12" i="73"/>
  <c r="L12" i="73"/>
  <c r="J12" i="73"/>
  <c r="I12" i="73"/>
  <c r="H12" i="73"/>
  <c r="G12" i="73"/>
  <c r="F12" i="73"/>
  <c r="E12" i="73"/>
  <c r="Y12" i="73" s="1"/>
  <c r="B12" i="73"/>
  <c r="D12" i="73" s="1"/>
  <c r="AC11" i="73"/>
  <c r="AB11" i="73"/>
  <c r="L11" i="73"/>
  <c r="J11" i="73"/>
  <c r="I11" i="73"/>
  <c r="M11" i="73" s="1"/>
  <c r="H11" i="73"/>
  <c r="G11" i="73"/>
  <c r="F11" i="73"/>
  <c r="E11" i="73"/>
  <c r="Y11" i="73" s="1"/>
  <c r="B11" i="73"/>
  <c r="D11" i="73" s="1"/>
  <c r="AC10" i="73"/>
  <c r="AB10" i="73"/>
  <c r="L10" i="73"/>
  <c r="J10" i="73"/>
  <c r="I10" i="73"/>
  <c r="H10" i="73"/>
  <c r="G10" i="73"/>
  <c r="F10" i="73"/>
  <c r="E10" i="73"/>
  <c r="B10" i="73"/>
  <c r="D10" i="73" s="1"/>
  <c r="S10" i="73" s="1"/>
  <c r="AC9" i="73"/>
  <c r="AB9" i="73"/>
  <c r="L9" i="73"/>
  <c r="J9" i="73"/>
  <c r="I9" i="73"/>
  <c r="M9" i="73" s="1"/>
  <c r="H9" i="73"/>
  <c r="G9" i="73"/>
  <c r="F9" i="73"/>
  <c r="E9" i="73"/>
  <c r="Y9" i="73" s="1"/>
  <c r="B9" i="73"/>
  <c r="D9" i="73" s="1"/>
  <c r="AC7" i="73"/>
  <c r="AB7" i="73"/>
  <c r="L7" i="73"/>
  <c r="J7" i="73"/>
  <c r="I7" i="73"/>
  <c r="H7" i="73"/>
  <c r="G7" i="73"/>
  <c r="F7" i="73"/>
  <c r="E7" i="73"/>
  <c r="B7" i="73"/>
  <c r="D7" i="73" s="1"/>
  <c r="S7" i="73" s="1"/>
  <c r="AC6" i="73"/>
  <c r="AB6" i="73"/>
  <c r="L6" i="73"/>
  <c r="J6" i="73"/>
  <c r="I6" i="73"/>
  <c r="M6" i="73" s="1"/>
  <c r="H6" i="73"/>
  <c r="G6" i="73"/>
  <c r="F6" i="73"/>
  <c r="E6" i="73"/>
  <c r="Y6" i="73" s="1"/>
  <c r="B6" i="73"/>
  <c r="D6" i="73" s="1"/>
  <c r="AC5" i="73"/>
  <c r="AB5" i="73"/>
  <c r="L5" i="73"/>
  <c r="J5" i="73"/>
  <c r="I5" i="73"/>
  <c r="M5" i="73" s="1"/>
  <c r="H5" i="73"/>
  <c r="G5" i="73"/>
  <c r="F5" i="73"/>
  <c r="E5" i="73"/>
  <c r="Y5" i="73" s="1"/>
  <c r="B5" i="73"/>
  <c r="D5" i="73" s="1"/>
  <c r="AC4" i="73"/>
  <c r="AB4" i="73"/>
  <c r="L4" i="73"/>
  <c r="J4" i="73"/>
  <c r="I4" i="73"/>
  <c r="M4" i="73" s="1"/>
  <c r="H4" i="73"/>
  <c r="G4" i="73"/>
  <c r="F4" i="73"/>
  <c r="E4" i="73"/>
  <c r="Y4" i="73" s="1"/>
  <c r="B4" i="73"/>
  <c r="D4" i="73" s="1"/>
  <c r="AC3" i="73"/>
  <c r="AB3" i="73"/>
  <c r="L3" i="73"/>
  <c r="J3" i="73"/>
  <c r="I3" i="73"/>
  <c r="H3" i="73"/>
  <c r="G3" i="73"/>
  <c r="F3" i="73"/>
  <c r="E3" i="73"/>
  <c r="B3" i="73"/>
  <c r="D3" i="73" s="1"/>
  <c r="R2" i="73"/>
  <c r="O2" i="73"/>
  <c r="N2" i="73"/>
  <c r="E2" i="73"/>
  <c r="N1" i="73"/>
  <c r="O17" i="75" l="1"/>
  <c r="N17" i="75"/>
  <c r="R17" i="75" s="1"/>
  <c r="N18" i="75"/>
  <c r="R18" i="75" s="1"/>
  <c r="O18" i="75"/>
  <c r="S5" i="75"/>
  <c r="N19" i="75"/>
  <c r="R19" i="75" s="1"/>
  <c r="O19" i="75"/>
  <c r="R11" i="74"/>
  <c r="R4" i="73"/>
  <c r="R9" i="73"/>
  <c r="Q5" i="73"/>
  <c r="R11" i="73"/>
  <c r="O17" i="73"/>
  <c r="Q12" i="74"/>
  <c r="S3" i="75"/>
  <c r="N3" i="75"/>
  <c r="X3" i="75"/>
  <c r="O3" i="75"/>
  <c r="X4" i="75"/>
  <c r="O4" i="75"/>
  <c r="S4" i="75"/>
  <c r="N4" i="75"/>
  <c r="R4" i="75"/>
  <c r="R5" i="75"/>
  <c r="M5" i="75"/>
  <c r="N5" i="75" s="1"/>
  <c r="R3" i="75"/>
  <c r="Q4" i="75"/>
  <c r="X5" i="75"/>
  <c r="O5" i="75"/>
  <c r="Y5" i="75"/>
  <c r="Q5" i="75"/>
  <c r="Q3" i="75"/>
  <c r="R12" i="73"/>
  <c r="S15" i="73"/>
  <c r="X15" i="73"/>
  <c r="R20" i="73"/>
  <c r="Q20" i="73"/>
  <c r="S13" i="73"/>
  <c r="X13" i="73"/>
  <c r="AH13" i="73" s="1"/>
  <c r="AI13" i="73" s="1"/>
  <c r="O15" i="74"/>
  <c r="X3" i="74"/>
  <c r="O13" i="73"/>
  <c r="Q18" i="73"/>
  <c r="R19" i="73"/>
  <c r="S18" i="73"/>
  <c r="Q22" i="73"/>
  <c r="S6" i="73"/>
  <c r="N6" i="73"/>
  <c r="R6" i="73"/>
  <c r="Q6" i="73"/>
  <c r="X7" i="73"/>
  <c r="Y10" i="73"/>
  <c r="Q10" i="73"/>
  <c r="R10" i="73"/>
  <c r="M10" i="73"/>
  <c r="N10" i="73" s="1"/>
  <c r="X11" i="73"/>
  <c r="O11" i="73"/>
  <c r="S11" i="73"/>
  <c r="N11" i="73"/>
  <c r="X12" i="73"/>
  <c r="S12" i="73"/>
  <c r="Q12" i="73"/>
  <c r="Y15" i="73"/>
  <c r="Q15" i="73"/>
  <c r="M15" i="73"/>
  <c r="N15" i="73" s="1"/>
  <c r="R15" i="73"/>
  <c r="Q16" i="73"/>
  <c r="O19" i="73"/>
  <c r="X19" i="73"/>
  <c r="N19" i="73"/>
  <c r="R7" i="73"/>
  <c r="M7" i="73"/>
  <c r="N7" i="73" s="1"/>
  <c r="O6" i="73"/>
  <c r="Q14" i="73"/>
  <c r="Y14" i="73"/>
  <c r="R14" i="73"/>
  <c r="M14" i="73"/>
  <c r="N14" i="73" s="1"/>
  <c r="S17" i="73"/>
  <c r="N17" i="73"/>
  <c r="X17" i="73"/>
  <c r="R17" i="73"/>
  <c r="Q17" i="73"/>
  <c r="Q4" i="74"/>
  <c r="Y7" i="73"/>
  <c r="Q7" i="73"/>
  <c r="X9" i="73"/>
  <c r="O9" i="73"/>
  <c r="S9" i="73"/>
  <c r="N9" i="73"/>
  <c r="S14" i="73"/>
  <c r="N16" i="74"/>
  <c r="R16" i="74" s="1"/>
  <c r="X4" i="74"/>
  <c r="O4" i="74"/>
  <c r="O16" i="74"/>
  <c r="N4" i="74"/>
  <c r="R4" i="74"/>
  <c r="S4" i="74"/>
  <c r="O24" i="73"/>
  <c r="X3" i="73"/>
  <c r="O3" i="73"/>
  <c r="N24" i="73"/>
  <c r="R24" i="73" s="1"/>
  <c r="Y3" i="73"/>
  <c r="Q3" i="73"/>
  <c r="R3" i="73"/>
  <c r="M3" i="73"/>
  <c r="N3" i="73" s="1"/>
  <c r="S3" i="73"/>
  <c r="X4" i="73"/>
  <c r="O4" i="73"/>
  <c r="S4" i="73"/>
  <c r="N4" i="73"/>
  <c r="N25" i="73"/>
  <c r="R25" i="73" s="1"/>
  <c r="O25" i="73"/>
  <c r="N26" i="73"/>
  <c r="R26" i="73" s="1"/>
  <c r="O26" i="73"/>
  <c r="X5" i="73"/>
  <c r="O5" i="73"/>
  <c r="R5" i="73"/>
  <c r="S5" i="73"/>
  <c r="N5" i="73"/>
  <c r="X6" i="73"/>
  <c r="X10" i="73"/>
  <c r="X16" i="73"/>
  <c r="O16" i="73"/>
  <c r="N16" i="73"/>
  <c r="S16" i="73"/>
  <c r="R16" i="73"/>
  <c r="S21" i="73"/>
  <c r="N21" i="73"/>
  <c r="R21" i="73"/>
  <c r="X21" i="73"/>
  <c r="Q21" i="73"/>
  <c r="O21" i="73"/>
  <c r="S9" i="74"/>
  <c r="N9" i="74"/>
  <c r="R9" i="74"/>
  <c r="Q9" i="74"/>
  <c r="M12" i="73"/>
  <c r="N12" i="73" s="1"/>
  <c r="Q13" i="73"/>
  <c r="Y19" i="73"/>
  <c r="Q19" i="73"/>
  <c r="S22" i="73"/>
  <c r="O3" i="74"/>
  <c r="Q5" i="74"/>
  <c r="X6" i="74"/>
  <c r="O9" i="74"/>
  <c r="N15" i="74"/>
  <c r="R15" i="74" s="1"/>
  <c r="Y3" i="74"/>
  <c r="Q3" i="74"/>
  <c r="Y10" i="74"/>
  <c r="Q10" i="74"/>
  <c r="X11" i="74"/>
  <c r="O11" i="74"/>
  <c r="S11" i="74"/>
  <c r="N11" i="74"/>
  <c r="R13" i="73"/>
  <c r="Y16" i="73"/>
  <c r="R18" i="73"/>
  <c r="M18" i="73"/>
  <c r="N18" i="73" s="1"/>
  <c r="Y18" i="73"/>
  <c r="AH18" i="73" s="1"/>
  <c r="X20" i="73"/>
  <c r="O20" i="73"/>
  <c r="S20" i="73"/>
  <c r="X22" i="73"/>
  <c r="R3" i="74"/>
  <c r="Y4" i="74"/>
  <c r="Y6" i="74"/>
  <c r="Q6" i="74"/>
  <c r="R6" i="74"/>
  <c r="M6" i="74"/>
  <c r="N6" i="74" s="1"/>
  <c r="X7" i="74"/>
  <c r="O7" i="74"/>
  <c r="S7" i="74"/>
  <c r="N7" i="74"/>
  <c r="X8" i="74"/>
  <c r="O8" i="74"/>
  <c r="S8" i="74"/>
  <c r="N8" i="74"/>
  <c r="R8" i="74"/>
  <c r="X9" i="74"/>
  <c r="S13" i="74"/>
  <c r="N3" i="74"/>
  <c r="R5" i="74"/>
  <c r="M5" i="74"/>
  <c r="N5" i="74" s="1"/>
  <c r="O5" i="74"/>
  <c r="R10" i="74"/>
  <c r="M10" i="74"/>
  <c r="N10" i="74" s="1"/>
  <c r="X12" i="74"/>
  <c r="O12" i="74"/>
  <c r="S12" i="74"/>
  <c r="N12" i="74"/>
  <c r="R12" i="74"/>
  <c r="Q4" i="73"/>
  <c r="Q9" i="73"/>
  <c r="Q11" i="73"/>
  <c r="N13" i="73"/>
  <c r="N20" i="73"/>
  <c r="R22" i="73"/>
  <c r="M22" i="73"/>
  <c r="N22" i="73" s="1"/>
  <c r="S3" i="74"/>
  <c r="O17" i="74"/>
  <c r="N17" i="74"/>
  <c r="R17" i="74" s="1"/>
  <c r="X5" i="74"/>
  <c r="R7" i="74"/>
  <c r="Q8" i="74"/>
  <c r="X10" i="74"/>
  <c r="R13" i="74"/>
  <c r="X13" i="74"/>
  <c r="Q13" i="74"/>
  <c r="M13" i="74"/>
  <c r="N13" i="74" s="1"/>
  <c r="Q7" i="74"/>
  <c r="Q11" i="74"/>
  <c r="O22" i="73" l="1"/>
  <c r="O7" i="73"/>
  <c r="O6" i="74"/>
  <c r="O10" i="73"/>
  <c r="O14" i="73"/>
  <c r="O12" i="73"/>
  <c r="O18" i="73"/>
  <c r="O15" i="73"/>
  <c r="O13" i="74"/>
  <c r="O10" i="74"/>
  <c r="AH3" i="75"/>
  <c r="AI3" i="75" s="1"/>
  <c r="AH5" i="75"/>
  <c r="AI5" i="75" s="1"/>
  <c r="AH4" i="75"/>
  <c r="AI4" i="75" s="1"/>
  <c r="AH15" i="73"/>
  <c r="AI15" i="73" s="1"/>
  <c r="AI18" i="73"/>
  <c r="AH22" i="73"/>
  <c r="AI22" i="73" s="1"/>
  <c r="AH5" i="74"/>
  <c r="AI5" i="74" s="1"/>
  <c r="AH3" i="74"/>
  <c r="AI3" i="74" s="1"/>
  <c r="AH9" i="74"/>
  <c r="AI9" i="74" s="1"/>
  <c r="AH12" i="74"/>
  <c r="AI12" i="74" s="1"/>
  <c r="AH8" i="74"/>
  <c r="AI8" i="74" s="1"/>
  <c r="AH7" i="74"/>
  <c r="AI7" i="74" s="1"/>
  <c r="AH11" i="74"/>
  <c r="AI11" i="74" s="1"/>
  <c r="AH11" i="73"/>
  <c r="AI11" i="73" s="1"/>
  <c r="AH13" i="74"/>
  <c r="AI13" i="74" s="1"/>
  <c r="AH10" i="74"/>
  <c r="AI10" i="74" s="1"/>
  <c r="AH6" i="74"/>
  <c r="AI6" i="74" s="1"/>
  <c r="AH21" i="73"/>
  <c r="AI21" i="73" s="1"/>
  <c r="AH16" i="73"/>
  <c r="AI16" i="73" s="1"/>
  <c r="AH10" i="73"/>
  <c r="AI10" i="73" s="1"/>
  <c r="AH5" i="73"/>
  <c r="AI5" i="73" s="1"/>
  <c r="AH4" i="73"/>
  <c r="AI4" i="73" s="1"/>
  <c r="AH3" i="73"/>
  <c r="AI3" i="73" s="1"/>
  <c r="AH9" i="73"/>
  <c r="AI9" i="73" s="1"/>
  <c r="AH17" i="73"/>
  <c r="AI17" i="73" s="1"/>
  <c r="AH14" i="73"/>
  <c r="AI14" i="73" s="1"/>
  <c r="AH20" i="73"/>
  <c r="AI20" i="73" s="1"/>
  <c r="AH6" i="73"/>
  <c r="AI6" i="73" s="1"/>
  <c r="AH4" i="74"/>
  <c r="AI4" i="74" s="1"/>
  <c r="AH12" i="73"/>
  <c r="AI12" i="73" s="1"/>
  <c r="AH7" i="73"/>
  <c r="AI7" i="73" s="1"/>
  <c r="AH19" i="73"/>
  <c r="AI19" i="73" s="1"/>
  <c r="AC23" i="71"/>
  <c r="AB23" i="71"/>
  <c r="L23" i="71"/>
  <c r="J23" i="71"/>
  <c r="I23" i="71"/>
  <c r="M23" i="71" s="1"/>
  <c r="H23" i="71"/>
  <c r="G23" i="71"/>
  <c r="F23" i="71"/>
  <c r="E23" i="71"/>
  <c r="Y23" i="71" s="1"/>
  <c r="B23" i="71"/>
  <c r="D23" i="71" s="1"/>
  <c r="S23" i="71" s="1"/>
  <c r="AC22" i="71"/>
  <c r="AB22" i="71"/>
  <c r="L22" i="71"/>
  <c r="J22" i="71"/>
  <c r="I22" i="71"/>
  <c r="H22" i="71"/>
  <c r="G22" i="71"/>
  <c r="F22" i="71"/>
  <c r="E22" i="71"/>
  <c r="Y22" i="71" s="1"/>
  <c r="B22" i="71"/>
  <c r="D22" i="71" s="1"/>
  <c r="X22" i="71" l="1"/>
  <c r="O22" i="71"/>
  <c r="S22" i="71"/>
  <c r="R22" i="71"/>
  <c r="Q22" i="71"/>
  <c r="O23" i="71"/>
  <c r="X23" i="71"/>
  <c r="R23" i="71"/>
  <c r="N23" i="71"/>
  <c r="M22" i="71"/>
  <c r="N22" i="71" s="1"/>
  <c r="Q23" i="71"/>
  <c r="AH23" i="71" l="1"/>
  <c r="AI23" i="71" s="1"/>
  <c r="AH22" i="71"/>
  <c r="AI22" i="71" s="1"/>
  <c r="AC5" i="72" l="1"/>
  <c r="AB5" i="72"/>
  <c r="L5" i="72"/>
  <c r="J5" i="72"/>
  <c r="I5" i="72"/>
  <c r="M5" i="72" s="1"/>
  <c r="H5" i="72"/>
  <c r="G5" i="72"/>
  <c r="F5" i="72"/>
  <c r="E5" i="72"/>
  <c r="B5" i="72"/>
  <c r="D5" i="72" s="1"/>
  <c r="AK4" i="72"/>
  <c r="AK5" i="72" s="1"/>
  <c r="AK6" i="72" s="1"/>
  <c r="AC4" i="72"/>
  <c r="AB4" i="72"/>
  <c r="L4" i="72"/>
  <c r="J4" i="72"/>
  <c r="I4" i="72"/>
  <c r="M4" i="72" s="1"/>
  <c r="H4" i="72"/>
  <c r="G4" i="72"/>
  <c r="F4" i="72"/>
  <c r="E4" i="72"/>
  <c r="Y4" i="72" s="1"/>
  <c r="B4" i="72"/>
  <c r="D4" i="72" s="1"/>
  <c r="AC3" i="72"/>
  <c r="AB3" i="72"/>
  <c r="L3" i="72"/>
  <c r="J3" i="72"/>
  <c r="I3" i="72"/>
  <c r="M3" i="72" s="1"/>
  <c r="H3" i="72"/>
  <c r="G3" i="72"/>
  <c r="F3" i="72"/>
  <c r="E3" i="72"/>
  <c r="Y3" i="72" s="1"/>
  <c r="B3" i="72"/>
  <c r="D3" i="72" s="1"/>
  <c r="O28" i="72" s="1"/>
  <c r="R2" i="72"/>
  <c r="O2" i="72"/>
  <c r="N2" i="72"/>
  <c r="E2" i="72"/>
  <c r="N1" i="72"/>
  <c r="O38" i="71"/>
  <c r="N38" i="71"/>
  <c r="AC37" i="71"/>
  <c r="AB37" i="71"/>
  <c r="L37" i="71"/>
  <c r="J37" i="71"/>
  <c r="I37" i="71"/>
  <c r="M37" i="71" s="1"/>
  <c r="H37" i="71"/>
  <c r="G37" i="71"/>
  <c r="F37" i="71"/>
  <c r="E37" i="71"/>
  <c r="B37" i="71"/>
  <c r="D37" i="71" s="1"/>
  <c r="AC36" i="71"/>
  <c r="AB36" i="71"/>
  <c r="L36" i="71"/>
  <c r="J36" i="71"/>
  <c r="I36" i="71"/>
  <c r="H36" i="71"/>
  <c r="G36" i="71"/>
  <c r="F36" i="71"/>
  <c r="E36" i="71"/>
  <c r="B36" i="71"/>
  <c r="D36" i="71" s="1"/>
  <c r="AC35" i="71"/>
  <c r="AB35" i="71"/>
  <c r="L35" i="71"/>
  <c r="J35" i="71"/>
  <c r="I35" i="71"/>
  <c r="M35" i="71" s="1"/>
  <c r="H35" i="71"/>
  <c r="G35" i="71"/>
  <c r="F35" i="71"/>
  <c r="E35" i="71"/>
  <c r="Y35" i="71" s="1"/>
  <c r="B35" i="71"/>
  <c r="D35" i="71" s="1"/>
  <c r="AC34" i="71"/>
  <c r="AB34" i="71"/>
  <c r="L34" i="71"/>
  <c r="J34" i="71"/>
  <c r="I34" i="71"/>
  <c r="M34" i="71" s="1"/>
  <c r="H34" i="71"/>
  <c r="G34" i="71"/>
  <c r="F34" i="71"/>
  <c r="E34" i="71"/>
  <c r="Y34" i="71" s="1"/>
  <c r="B34" i="71"/>
  <c r="D34" i="71" s="1"/>
  <c r="AC33" i="71"/>
  <c r="AB33" i="71"/>
  <c r="L33" i="71"/>
  <c r="J33" i="71"/>
  <c r="I33" i="71"/>
  <c r="M33" i="71" s="1"/>
  <c r="H33" i="71"/>
  <c r="G33" i="71"/>
  <c r="F33" i="71"/>
  <c r="E33" i="71"/>
  <c r="B33" i="71"/>
  <c r="D33" i="71" s="1"/>
  <c r="S33" i="71" s="1"/>
  <c r="AC32" i="71"/>
  <c r="AB32" i="71"/>
  <c r="L32" i="71"/>
  <c r="J32" i="71"/>
  <c r="I32" i="71"/>
  <c r="H32" i="71"/>
  <c r="G32" i="71"/>
  <c r="F32" i="71"/>
  <c r="E32" i="71"/>
  <c r="B32" i="71"/>
  <c r="D32" i="71" s="1"/>
  <c r="S32" i="71" s="1"/>
  <c r="AC31" i="71"/>
  <c r="AB31" i="71"/>
  <c r="L31" i="71"/>
  <c r="J31" i="71"/>
  <c r="I31" i="71"/>
  <c r="H31" i="71"/>
  <c r="G31" i="71"/>
  <c r="F31" i="71"/>
  <c r="E31" i="71"/>
  <c r="Y31" i="71" s="1"/>
  <c r="B31" i="71"/>
  <c r="D31" i="71" s="1"/>
  <c r="X31" i="71" s="1"/>
  <c r="AC30" i="71"/>
  <c r="AB30" i="71"/>
  <c r="L30" i="71"/>
  <c r="J30" i="71"/>
  <c r="I30" i="71"/>
  <c r="H30" i="71"/>
  <c r="G30" i="71"/>
  <c r="F30" i="71"/>
  <c r="E30" i="71"/>
  <c r="Y30" i="71" s="1"/>
  <c r="B30" i="71"/>
  <c r="D30" i="71" s="1"/>
  <c r="X30" i="71" s="1"/>
  <c r="AC29" i="71"/>
  <c r="AB29" i="71"/>
  <c r="L29" i="71"/>
  <c r="J29" i="71"/>
  <c r="I29" i="71"/>
  <c r="M29" i="71" s="1"/>
  <c r="H29" i="71"/>
  <c r="G29" i="71"/>
  <c r="F29" i="71"/>
  <c r="E29" i="71"/>
  <c r="Y29" i="71" s="1"/>
  <c r="B29" i="71"/>
  <c r="D29" i="71" s="1"/>
  <c r="AC28" i="71"/>
  <c r="AB28" i="71"/>
  <c r="L28" i="71"/>
  <c r="J28" i="71"/>
  <c r="I28" i="71"/>
  <c r="M28" i="71" s="1"/>
  <c r="H28" i="71"/>
  <c r="G28" i="71"/>
  <c r="F28" i="71"/>
  <c r="E28" i="71"/>
  <c r="B28" i="71"/>
  <c r="D28" i="71" s="1"/>
  <c r="S28" i="71" s="1"/>
  <c r="AC27" i="71"/>
  <c r="AB27" i="71"/>
  <c r="L27" i="71"/>
  <c r="J27" i="71"/>
  <c r="I27" i="71"/>
  <c r="H27" i="71"/>
  <c r="G27" i="71"/>
  <c r="F27" i="71"/>
  <c r="E27" i="71"/>
  <c r="B27" i="71"/>
  <c r="D27" i="71" s="1"/>
  <c r="AC26" i="71"/>
  <c r="AB26" i="71"/>
  <c r="L26" i="71"/>
  <c r="J26" i="71"/>
  <c r="I26" i="71"/>
  <c r="M26" i="71" s="1"/>
  <c r="H26" i="71"/>
  <c r="G26" i="71"/>
  <c r="F26" i="71"/>
  <c r="E26" i="71"/>
  <c r="Y26" i="71" s="1"/>
  <c r="B26" i="71"/>
  <c r="D26" i="71" s="1"/>
  <c r="AC25" i="71"/>
  <c r="AB25" i="71"/>
  <c r="L25" i="71"/>
  <c r="J25" i="71"/>
  <c r="I25" i="71"/>
  <c r="M25" i="71" s="1"/>
  <c r="H25" i="71"/>
  <c r="G25" i="71"/>
  <c r="F25" i="71"/>
  <c r="E25" i="71"/>
  <c r="Y25" i="71" s="1"/>
  <c r="B25" i="71"/>
  <c r="D25" i="71" s="1"/>
  <c r="AC24" i="71"/>
  <c r="AB24" i="71"/>
  <c r="L24" i="71"/>
  <c r="J24" i="71"/>
  <c r="I24" i="71"/>
  <c r="H24" i="71"/>
  <c r="G24" i="71"/>
  <c r="F24" i="71"/>
  <c r="E24" i="71"/>
  <c r="B24" i="71"/>
  <c r="D24" i="71" s="1"/>
  <c r="AC21" i="71"/>
  <c r="AB21" i="71"/>
  <c r="L21" i="71"/>
  <c r="J21" i="71"/>
  <c r="I21" i="71"/>
  <c r="H21" i="71"/>
  <c r="G21" i="71"/>
  <c r="F21" i="71"/>
  <c r="E21" i="71"/>
  <c r="B21" i="71"/>
  <c r="D21" i="71" s="1"/>
  <c r="S21" i="71" s="1"/>
  <c r="AC20" i="71"/>
  <c r="AB20" i="71"/>
  <c r="L20" i="71"/>
  <c r="J20" i="71"/>
  <c r="I20" i="71"/>
  <c r="M20" i="71" s="1"/>
  <c r="H20" i="71"/>
  <c r="G20" i="71"/>
  <c r="F20" i="71"/>
  <c r="E20" i="71"/>
  <c r="Y20" i="71" s="1"/>
  <c r="B20" i="71"/>
  <c r="D20" i="71" s="1"/>
  <c r="X20" i="71" s="1"/>
  <c r="AC19" i="71"/>
  <c r="AB19" i="71"/>
  <c r="L19" i="71"/>
  <c r="J19" i="71"/>
  <c r="I19" i="71"/>
  <c r="M19" i="71" s="1"/>
  <c r="H19" i="71"/>
  <c r="G19" i="71"/>
  <c r="F19" i="71"/>
  <c r="E19" i="71"/>
  <c r="Y19" i="71" s="1"/>
  <c r="B19" i="71"/>
  <c r="D19" i="71" s="1"/>
  <c r="AC18" i="71"/>
  <c r="AB18" i="71"/>
  <c r="L18" i="71"/>
  <c r="J18" i="71"/>
  <c r="I18" i="71"/>
  <c r="M18" i="71" s="1"/>
  <c r="H18" i="71"/>
  <c r="G18" i="71"/>
  <c r="F18" i="71"/>
  <c r="E18" i="71"/>
  <c r="B18" i="71"/>
  <c r="D18" i="71" s="1"/>
  <c r="S18" i="71" s="1"/>
  <c r="AC17" i="71"/>
  <c r="AB17" i="71"/>
  <c r="L17" i="71"/>
  <c r="J17" i="71"/>
  <c r="I17" i="71"/>
  <c r="H17" i="71"/>
  <c r="G17" i="71"/>
  <c r="F17" i="71"/>
  <c r="E17" i="71"/>
  <c r="B17" i="71"/>
  <c r="D17" i="71" s="1"/>
  <c r="AC16" i="71"/>
  <c r="AB16" i="71"/>
  <c r="L16" i="71"/>
  <c r="J16" i="71"/>
  <c r="I16" i="71"/>
  <c r="M16" i="71" s="1"/>
  <c r="H16" i="71"/>
  <c r="G16" i="71"/>
  <c r="F16" i="71"/>
  <c r="E16" i="71"/>
  <c r="Y16" i="71" s="1"/>
  <c r="B16" i="71"/>
  <c r="D16" i="71" s="1"/>
  <c r="X16" i="71" s="1"/>
  <c r="AC15" i="71"/>
  <c r="AB15" i="71"/>
  <c r="L15" i="71"/>
  <c r="J15" i="71"/>
  <c r="I15" i="71"/>
  <c r="M15" i="71" s="1"/>
  <c r="H15" i="71"/>
  <c r="G15" i="71"/>
  <c r="F15" i="71"/>
  <c r="E15" i="71"/>
  <c r="Y15" i="71" s="1"/>
  <c r="B15" i="71"/>
  <c r="D15" i="71" s="1"/>
  <c r="AC14" i="71"/>
  <c r="AB14" i="71"/>
  <c r="L14" i="71"/>
  <c r="J14" i="71"/>
  <c r="I14" i="71"/>
  <c r="M14" i="71" s="1"/>
  <c r="H14" i="71"/>
  <c r="G14" i="71"/>
  <c r="F14" i="71"/>
  <c r="E14" i="71"/>
  <c r="B14" i="71"/>
  <c r="D14" i="71" s="1"/>
  <c r="AC13" i="71"/>
  <c r="AB13" i="71"/>
  <c r="L13" i="71"/>
  <c r="J13" i="71"/>
  <c r="I13" i="71"/>
  <c r="H13" i="71"/>
  <c r="G13" i="71"/>
  <c r="F13" i="71"/>
  <c r="E13" i="71"/>
  <c r="B13" i="71"/>
  <c r="D13" i="71" s="1"/>
  <c r="X13" i="71" s="1"/>
  <c r="AC12" i="71"/>
  <c r="AB12" i="71"/>
  <c r="L12" i="71"/>
  <c r="J12" i="71"/>
  <c r="I12" i="71"/>
  <c r="M12" i="71" s="1"/>
  <c r="H12" i="71"/>
  <c r="G12" i="71"/>
  <c r="F12" i="71"/>
  <c r="E12" i="71"/>
  <c r="Y12" i="71" s="1"/>
  <c r="B12" i="71"/>
  <c r="D12" i="71" s="1"/>
  <c r="X12" i="71" s="1"/>
  <c r="AC10" i="71"/>
  <c r="AB10" i="71"/>
  <c r="L10" i="71"/>
  <c r="J10" i="71"/>
  <c r="I10" i="71"/>
  <c r="M10" i="71" s="1"/>
  <c r="H10" i="71"/>
  <c r="G10" i="71"/>
  <c r="F10" i="71"/>
  <c r="E10" i="71"/>
  <c r="Y10" i="71" s="1"/>
  <c r="B10" i="71"/>
  <c r="D10" i="71" s="1"/>
  <c r="AC9" i="71"/>
  <c r="AB9" i="71"/>
  <c r="L9" i="71"/>
  <c r="J9" i="71"/>
  <c r="I9" i="71"/>
  <c r="M9" i="71" s="1"/>
  <c r="H9" i="71"/>
  <c r="G9" i="71"/>
  <c r="F9" i="71"/>
  <c r="E9" i="71"/>
  <c r="Y9" i="71" s="1"/>
  <c r="B9" i="71"/>
  <c r="D9" i="71" s="1"/>
  <c r="AC7" i="71"/>
  <c r="AB7" i="71"/>
  <c r="L7" i="71"/>
  <c r="J7" i="71"/>
  <c r="I7" i="71"/>
  <c r="M7" i="71" s="1"/>
  <c r="H7" i="71"/>
  <c r="G7" i="71"/>
  <c r="F7" i="71"/>
  <c r="E7" i="71"/>
  <c r="Y7" i="71" s="1"/>
  <c r="B7" i="71"/>
  <c r="D7" i="71" s="1"/>
  <c r="AC6" i="71"/>
  <c r="AB6" i="71"/>
  <c r="L6" i="71"/>
  <c r="J6" i="71"/>
  <c r="I6" i="71"/>
  <c r="H6" i="71"/>
  <c r="G6" i="71"/>
  <c r="F6" i="71"/>
  <c r="E6" i="71"/>
  <c r="Y6" i="71" s="1"/>
  <c r="B6" i="71"/>
  <c r="D6" i="71" s="1"/>
  <c r="AC5" i="71"/>
  <c r="AB5" i="71"/>
  <c r="L5" i="71"/>
  <c r="J5" i="71"/>
  <c r="I5" i="71"/>
  <c r="H5" i="71"/>
  <c r="G5" i="71"/>
  <c r="F5" i="71"/>
  <c r="E5" i="71"/>
  <c r="Y5" i="71" s="1"/>
  <c r="B5" i="71"/>
  <c r="D5" i="71" s="1"/>
  <c r="AC4" i="71"/>
  <c r="AB4" i="71"/>
  <c r="L4" i="71"/>
  <c r="J4" i="71"/>
  <c r="I4" i="71"/>
  <c r="M4" i="71" s="1"/>
  <c r="H4" i="71"/>
  <c r="G4" i="71"/>
  <c r="F4" i="71"/>
  <c r="E4" i="71"/>
  <c r="Y4" i="71" s="1"/>
  <c r="B4" i="71"/>
  <c r="D4" i="71" s="1"/>
  <c r="AC3" i="71"/>
  <c r="AB3" i="71"/>
  <c r="L3" i="71"/>
  <c r="J3" i="71"/>
  <c r="I3" i="71"/>
  <c r="M3" i="71" s="1"/>
  <c r="H3" i="71"/>
  <c r="G3" i="71"/>
  <c r="F3" i="71"/>
  <c r="E3" i="71"/>
  <c r="Y3" i="71" s="1"/>
  <c r="B3" i="71"/>
  <c r="D3" i="71" s="1"/>
  <c r="R2" i="71"/>
  <c r="O2" i="71"/>
  <c r="N2" i="71"/>
  <c r="E2" i="71"/>
  <c r="N1" i="71"/>
  <c r="O30" i="72" l="1"/>
  <c r="N30" i="72"/>
  <c r="R30" i="72" s="1"/>
  <c r="X4" i="72"/>
  <c r="AH4" i="72" s="1"/>
  <c r="AI4" i="72" s="1"/>
  <c r="O29" i="72"/>
  <c r="N29" i="72"/>
  <c r="N28" i="72"/>
  <c r="R28" i="72" s="1"/>
  <c r="R29" i="72"/>
  <c r="S5" i="72"/>
  <c r="R3" i="72"/>
  <c r="R15" i="71"/>
  <c r="Q7" i="71"/>
  <c r="O35" i="71"/>
  <c r="O30" i="71"/>
  <c r="N14" i="71"/>
  <c r="R24" i="71"/>
  <c r="S24" i="71"/>
  <c r="M30" i="71"/>
  <c r="N30" i="71" s="1"/>
  <c r="X32" i="71"/>
  <c r="Q3" i="72"/>
  <c r="R5" i="71"/>
  <c r="O27" i="71"/>
  <c r="X27" i="71"/>
  <c r="X21" i="71"/>
  <c r="Q4" i="72"/>
  <c r="R5" i="72"/>
  <c r="X6" i="71"/>
  <c r="AH6" i="71" s="1"/>
  <c r="AI6" i="71" s="1"/>
  <c r="S6" i="71"/>
  <c r="R10" i="71"/>
  <c r="O10" i="71"/>
  <c r="R14" i="71"/>
  <c r="Q15" i="71"/>
  <c r="Q20" i="71"/>
  <c r="R28" i="71"/>
  <c r="R33" i="71"/>
  <c r="Q16" i="71"/>
  <c r="O12" i="71"/>
  <c r="R6" i="71"/>
  <c r="O16" i="71"/>
  <c r="S27" i="71"/>
  <c r="AH20" i="71"/>
  <c r="AI20" i="71" s="1"/>
  <c r="X19" i="71"/>
  <c r="O19" i="71"/>
  <c r="S19" i="71"/>
  <c r="N19" i="71"/>
  <c r="Q19" i="71"/>
  <c r="R19" i="71"/>
  <c r="S34" i="71"/>
  <c r="N34" i="71"/>
  <c r="X34" i="71"/>
  <c r="O34" i="71"/>
  <c r="R34" i="71"/>
  <c r="Q34" i="71"/>
  <c r="X9" i="71"/>
  <c r="O9" i="71"/>
  <c r="Q9" i="71"/>
  <c r="R9" i="71"/>
  <c r="N9" i="71"/>
  <c r="S9" i="71"/>
  <c r="AH30" i="71"/>
  <c r="AI30" i="71" s="1"/>
  <c r="AH12" i="71"/>
  <c r="AI12" i="71" s="1"/>
  <c r="O40" i="71"/>
  <c r="N40" i="71"/>
  <c r="R40" i="71" s="1"/>
  <c r="X4" i="71"/>
  <c r="O4" i="71"/>
  <c r="S4" i="71"/>
  <c r="N4" i="71"/>
  <c r="R4" i="71"/>
  <c r="Q4" i="71"/>
  <c r="N41" i="71"/>
  <c r="R41" i="71" s="1"/>
  <c r="S5" i="71"/>
  <c r="O41" i="71"/>
  <c r="X5" i="71"/>
  <c r="O5" i="71"/>
  <c r="X25" i="71"/>
  <c r="O25" i="71"/>
  <c r="S25" i="71"/>
  <c r="N25" i="71"/>
  <c r="R25" i="71"/>
  <c r="Q25" i="71"/>
  <c r="N39" i="71"/>
  <c r="R39" i="71" s="1"/>
  <c r="O39" i="71"/>
  <c r="R7" i="71"/>
  <c r="Y17" i="71"/>
  <c r="Q17" i="71"/>
  <c r="Y18" i="71"/>
  <c r="Q18" i="71"/>
  <c r="S26" i="71"/>
  <c r="N26" i="71"/>
  <c r="R26" i="71"/>
  <c r="X29" i="71"/>
  <c r="O29" i="71"/>
  <c r="S29" i="71"/>
  <c r="N29" i="71"/>
  <c r="AH31" i="71"/>
  <c r="AI31" i="71" s="1"/>
  <c r="S36" i="71"/>
  <c r="O36" i="71"/>
  <c r="N3" i="71"/>
  <c r="S3" i="71"/>
  <c r="Q5" i="71"/>
  <c r="O6" i="71"/>
  <c r="N7" i="71"/>
  <c r="S7" i="71"/>
  <c r="Q10" i="71"/>
  <c r="Q12" i="71"/>
  <c r="Y13" i="71"/>
  <c r="Q13" i="71"/>
  <c r="R13" i="71"/>
  <c r="M13" i="71"/>
  <c r="N13" i="71" s="1"/>
  <c r="O13" i="71"/>
  <c r="Y14" i="71"/>
  <c r="Q14" i="71"/>
  <c r="AH16" i="71"/>
  <c r="AI16" i="71" s="1"/>
  <c r="S17" i="71"/>
  <c r="R18" i="71"/>
  <c r="S20" i="71"/>
  <c r="N20" i="71"/>
  <c r="R20" i="71"/>
  <c r="O26" i="71"/>
  <c r="X28" i="71"/>
  <c r="O28" i="71"/>
  <c r="Q29" i="71"/>
  <c r="Q30" i="71"/>
  <c r="X36" i="71"/>
  <c r="X37" i="71"/>
  <c r="O37" i="71"/>
  <c r="N37" i="71"/>
  <c r="O3" i="71"/>
  <c r="X3" i="71"/>
  <c r="M5" i="71"/>
  <c r="N5" i="71" s="1"/>
  <c r="Q6" i="71"/>
  <c r="O7" i="71"/>
  <c r="X7" i="71"/>
  <c r="S13" i="71"/>
  <c r="S16" i="71"/>
  <c r="N16" i="71"/>
  <c r="R16" i="71"/>
  <c r="X17" i="71"/>
  <c r="O20" i="71"/>
  <c r="X24" i="71"/>
  <c r="O24" i="71"/>
  <c r="M24" i="71"/>
  <c r="N24" i="71" s="1"/>
  <c r="Q26" i="71"/>
  <c r="Y27" i="71"/>
  <c r="Q27" i="71"/>
  <c r="R27" i="71"/>
  <c r="M27" i="71"/>
  <c r="N27" i="71" s="1"/>
  <c r="Y28" i="71"/>
  <c r="Q28" i="71"/>
  <c r="N28" i="71"/>
  <c r="R29" i="71"/>
  <c r="O32" i="71"/>
  <c r="R35" i="71"/>
  <c r="S35" i="71"/>
  <c r="N35" i="71"/>
  <c r="X35" i="71"/>
  <c r="Q35" i="71"/>
  <c r="R37" i="71"/>
  <c r="S37" i="71"/>
  <c r="S3" i="72"/>
  <c r="N3" i="72"/>
  <c r="X3" i="72"/>
  <c r="O3" i="72"/>
  <c r="X5" i="72"/>
  <c r="O5" i="72"/>
  <c r="N5" i="72"/>
  <c r="R3" i="71"/>
  <c r="X14" i="71"/>
  <c r="O14" i="71"/>
  <c r="R17" i="71"/>
  <c r="M17" i="71"/>
  <c r="N17" i="71" s="1"/>
  <c r="O17" i="71"/>
  <c r="N18" i="71"/>
  <c r="Q3" i="71"/>
  <c r="M6" i="71"/>
  <c r="N6" i="71" s="1"/>
  <c r="S10" i="71"/>
  <c r="N10" i="71"/>
  <c r="X10" i="71"/>
  <c r="S12" i="71"/>
  <c r="N12" i="71"/>
  <c r="R12" i="71"/>
  <c r="S14" i="71"/>
  <c r="X15" i="71"/>
  <c r="O15" i="71"/>
  <c r="S15" i="71"/>
  <c r="N15" i="71"/>
  <c r="X18" i="71"/>
  <c r="O18" i="71"/>
  <c r="Y21" i="71"/>
  <c r="Q21" i="71"/>
  <c r="R21" i="71"/>
  <c r="M21" i="71"/>
  <c r="N21" i="71" s="1"/>
  <c r="O21" i="71"/>
  <c r="Y24" i="71"/>
  <c r="Q24" i="71"/>
  <c r="X26" i="71"/>
  <c r="S30" i="71"/>
  <c r="R30" i="71"/>
  <c r="S31" i="71"/>
  <c r="O31" i="71"/>
  <c r="X33" i="71"/>
  <c r="O33" i="71"/>
  <c r="Y36" i="71"/>
  <c r="Q36" i="71"/>
  <c r="R36" i="71"/>
  <c r="M36" i="71"/>
  <c r="N36" i="71" s="1"/>
  <c r="Y37" i="71"/>
  <c r="Q37" i="71"/>
  <c r="R4" i="72"/>
  <c r="S4" i="72"/>
  <c r="N4" i="72"/>
  <c r="Y5" i="72"/>
  <c r="Q5" i="72"/>
  <c r="R31" i="71"/>
  <c r="Q31" i="71"/>
  <c r="Y32" i="71"/>
  <c r="Q32" i="71"/>
  <c r="R32" i="71"/>
  <c r="M32" i="71"/>
  <c r="N32" i="71" s="1"/>
  <c r="Y33" i="71"/>
  <c r="Q33" i="71"/>
  <c r="N33" i="71"/>
  <c r="O4" i="72"/>
  <c r="M31" i="71"/>
  <c r="N31" i="71" s="1"/>
  <c r="AH32" i="71" l="1"/>
  <c r="AI32" i="71" s="1"/>
  <c r="AH21" i="71"/>
  <c r="AI21" i="71" s="1"/>
  <c r="AH27" i="71"/>
  <c r="AI27" i="71" s="1"/>
  <c r="AH18" i="71"/>
  <c r="AI18" i="71" s="1"/>
  <c r="AH37" i="71"/>
  <c r="AI37" i="71" s="1"/>
  <c r="AH24" i="71"/>
  <c r="AI24" i="71" s="1"/>
  <c r="AH36" i="71"/>
  <c r="AI36" i="71" s="1"/>
  <c r="AH28" i="71"/>
  <c r="AI28" i="71" s="1"/>
  <c r="AH9" i="71"/>
  <c r="AI9" i="71" s="1"/>
  <c r="AH10" i="71"/>
  <c r="AI10" i="71" s="1"/>
  <c r="AH5" i="72"/>
  <c r="AI5" i="72" s="1"/>
  <c r="AH3" i="72"/>
  <c r="AI3" i="72" s="1"/>
  <c r="AH25" i="71"/>
  <c r="AI25" i="71" s="1"/>
  <c r="AH5" i="71"/>
  <c r="AI5" i="71" s="1"/>
  <c r="AH13" i="71"/>
  <c r="AI13" i="71" s="1"/>
  <c r="AH15" i="71"/>
  <c r="AI15" i="71" s="1"/>
  <c r="AH14" i="71"/>
  <c r="AI14" i="71" s="1"/>
  <c r="AH7" i="71"/>
  <c r="AI7" i="71" s="1"/>
  <c r="AH3" i="71"/>
  <c r="AI3" i="71" s="1"/>
  <c r="AH29" i="71"/>
  <c r="AI29" i="71" s="1"/>
  <c r="AH4" i="71"/>
  <c r="AI4" i="71" s="1"/>
  <c r="AH33" i="71"/>
  <c r="AI33" i="71" s="1"/>
  <c r="AH35" i="71"/>
  <c r="AI35" i="71" s="1"/>
  <c r="AH26" i="71"/>
  <c r="AI26" i="71" s="1"/>
  <c r="AH17" i="71"/>
  <c r="AI17" i="71" s="1"/>
  <c r="AH34" i="71"/>
  <c r="AI34" i="71" s="1"/>
  <c r="AH19" i="71"/>
  <c r="AI19" i="71" s="1"/>
  <c r="J27" i="23" l="1"/>
  <c r="I27" i="23"/>
  <c r="H27" i="23"/>
  <c r="G27" i="23"/>
  <c r="F27" i="23"/>
  <c r="E27" i="23"/>
  <c r="J26" i="23"/>
  <c r="I26" i="23"/>
  <c r="H26" i="23"/>
  <c r="G26" i="23"/>
  <c r="F26" i="23"/>
  <c r="E26" i="23"/>
  <c r="J25" i="23"/>
  <c r="I25" i="23"/>
  <c r="H25" i="23"/>
  <c r="G25" i="23"/>
  <c r="F25" i="23"/>
  <c r="E25" i="23"/>
  <c r="J24" i="23"/>
  <c r="I24" i="23"/>
  <c r="H24" i="23"/>
  <c r="G24" i="23"/>
  <c r="F24" i="23"/>
  <c r="E24" i="23"/>
  <c r="J23" i="23"/>
  <c r="I23" i="23"/>
  <c r="H23" i="23"/>
  <c r="G23" i="23"/>
  <c r="F23" i="23"/>
  <c r="E23" i="23"/>
  <c r="J22" i="23"/>
  <c r="I22" i="23"/>
  <c r="H22" i="23"/>
  <c r="G22" i="23"/>
  <c r="F22" i="23"/>
  <c r="E22" i="23"/>
  <c r="J21" i="23"/>
  <c r="I21" i="23"/>
  <c r="H21" i="23"/>
  <c r="G21" i="23"/>
  <c r="F21" i="23"/>
  <c r="E21" i="23"/>
  <c r="J20" i="23"/>
  <c r="I20" i="23"/>
  <c r="H20" i="23"/>
  <c r="G20" i="23"/>
  <c r="F20" i="23"/>
  <c r="E20" i="23"/>
  <c r="J18" i="23"/>
  <c r="I18" i="23"/>
  <c r="H18" i="23"/>
  <c r="G18" i="23"/>
  <c r="F18" i="23"/>
  <c r="E18" i="23"/>
  <c r="J17" i="23"/>
  <c r="I17" i="23"/>
  <c r="H17" i="23"/>
  <c r="G17" i="23"/>
  <c r="F17" i="23"/>
  <c r="E17" i="23"/>
  <c r="J16" i="23"/>
  <c r="I16" i="23"/>
  <c r="H16" i="23"/>
  <c r="G16" i="23"/>
  <c r="F16" i="23"/>
  <c r="E16" i="23"/>
  <c r="J15" i="23"/>
  <c r="I15" i="23"/>
  <c r="H15" i="23"/>
  <c r="G15" i="23"/>
  <c r="F15" i="23"/>
  <c r="E15" i="23"/>
  <c r="J14" i="23"/>
  <c r="I14" i="23"/>
  <c r="H14" i="23"/>
  <c r="G14" i="23"/>
  <c r="F14" i="23"/>
  <c r="E14" i="23"/>
  <c r="J13" i="23"/>
  <c r="I13" i="23"/>
  <c r="H13" i="23"/>
  <c r="G13" i="23"/>
  <c r="F13" i="23"/>
  <c r="E13" i="23"/>
  <c r="J12" i="23"/>
  <c r="I12" i="23"/>
  <c r="H12" i="23"/>
  <c r="G12" i="23"/>
  <c r="F12" i="23"/>
  <c r="E12" i="23"/>
  <c r="J11" i="23"/>
  <c r="I11" i="23"/>
  <c r="H11" i="23"/>
  <c r="G11" i="23"/>
  <c r="F11" i="23"/>
  <c r="E11" i="23"/>
  <c r="J10" i="23"/>
  <c r="I10" i="23"/>
  <c r="H10" i="23"/>
  <c r="G10" i="23"/>
  <c r="F10" i="23"/>
  <c r="E10" i="23"/>
  <c r="J9" i="23"/>
  <c r="I9" i="23"/>
  <c r="H9" i="23"/>
  <c r="G9" i="23"/>
  <c r="F9" i="23"/>
  <c r="E9" i="23"/>
  <c r="J8" i="23"/>
  <c r="I8" i="23"/>
  <c r="H8" i="23"/>
  <c r="G8" i="23"/>
  <c r="F8" i="23"/>
  <c r="E8" i="23"/>
  <c r="J7" i="23"/>
  <c r="I7" i="23"/>
  <c r="H7" i="23"/>
  <c r="G7" i="23"/>
  <c r="F7" i="23"/>
  <c r="E7" i="23"/>
  <c r="J6" i="23"/>
  <c r="I6" i="23"/>
  <c r="H6" i="23"/>
  <c r="G6" i="23"/>
  <c r="F6" i="23"/>
  <c r="E6" i="23"/>
  <c r="J5" i="23"/>
  <c r="I5" i="23"/>
  <c r="H5" i="23"/>
  <c r="G5" i="23"/>
  <c r="F5" i="23"/>
  <c r="E5" i="23"/>
  <c r="J4" i="23"/>
  <c r="I4" i="23"/>
  <c r="H4" i="23"/>
  <c r="G4" i="23"/>
  <c r="F4" i="23"/>
  <c r="E4" i="23"/>
  <c r="J3" i="23"/>
  <c r="I3" i="23"/>
  <c r="H3" i="23"/>
  <c r="G3" i="23"/>
  <c r="F3" i="23"/>
  <c r="E3" i="23"/>
  <c r="B27" i="23"/>
  <c r="B26" i="23"/>
  <c r="B25" i="23"/>
  <c r="B24" i="23"/>
  <c r="B23" i="23"/>
  <c r="B22" i="23"/>
  <c r="B21" i="23"/>
  <c r="B20" i="23"/>
  <c r="B18" i="23"/>
  <c r="B17" i="23"/>
  <c r="B16" i="23"/>
  <c r="B15" i="23"/>
  <c r="B14" i="23"/>
  <c r="B13" i="23"/>
  <c r="B12" i="23"/>
  <c r="B11" i="23"/>
  <c r="B10" i="23"/>
  <c r="B9" i="23"/>
  <c r="B8" i="23"/>
  <c r="B7" i="23"/>
  <c r="B6" i="23"/>
  <c r="B5" i="23"/>
  <c r="B4" i="23"/>
  <c r="B3" i="23"/>
  <c r="E2" i="23"/>
  <c r="D15" i="23" l="1"/>
  <c r="S15" i="23" s="1"/>
  <c r="M15" i="23"/>
  <c r="L15" i="23"/>
  <c r="AB15" i="23"/>
  <c r="AC15" i="23"/>
  <c r="D16" i="23"/>
  <c r="S16" i="23" s="1"/>
  <c r="M16" i="23"/>
  <c r="L16" i="23"/>
  <c r="AB16" i="23"/>
  <c r="AC16" i="23"/>
  <c r="D17" i="23"/>
  <c r="S17" i="23" s="1"/>
  <c r="M17" i="23"/>
  <c r="L17" i="23"/>
  <c r="AB17" i="23"/>
  <c r="AC17" i="23"/>
  <c r="D18" i="23"/>
  <c r="S18" i="23" s="1"/>
  <c r="M18" i="23"/>
  <c r="L18" i="23"/>
  <c r="AB18" i="23"/>
  <c r="AC18" i="23"/>
  <c r="D20" i="23"/>
  <c r="S20" i="23" s="1"/>
  <c r="L20" i="23"/>
  <c r="AB20" i="23"/>
  <c r="AC20" i="23"/>
  <c r="D21" i="23"/>
  <c r="S21" i="23" s="1"/>
  <c r="M21" i="23"/>
  <c r="L21" i="23"/>
  <c r="AB21" i="23"/>
  <c r="AC21" i="23"/>
  <c r="D22" i="23"/>
  <c r="S22" i="23" s="1"/>
  <c r="M22" i="23"/>
  <c r="L22" i="23"/>
  <c r="AB22" i="23"/>
  <c r="AC22" i="23"/>
  <c r="D23" i="23"/>
  <c r="S23" i="23" s="1"/>
  <c r="M23" i="23"/>
  <c r="L23" i="23"/>
  <c r="AB23" i="23"/>
  <c r="AC23" i="23"/>
  <c r="D24" i="23"/>
  <c r="S24" i="23" s="1"/>
  <c r="L24" i="23"/>
  <c r="AB24" i="23"/>
  <c r="AC24" i="23"/>
  <c r="D25" i="23"/>
  <c r="S25" i="23" s="1"/>
  <c r="M25" i="23"/>
  <c r="L25" i="23"/>
  <c r="AB25" i="23"/>
  <c r="AC25" i="23"/>
  <c r="D26" i="23"/>
  <c r="S26" i="23" s="1"/>
  <c r="L26" i="23"/>
  <c r="AB26" i="23"/>
  <c r="AC26" i="23"/>
  <c r="D27" i="23"/>
  <c r="S27" i="23" s="1"/>
  <c r="M27" i="23"/>
  <c r="L27" i="23"/>
  <c r="AB27" i="23"/>
  <c r="AC27" i="23"/>
  <c r="N28" i="23"/>
  <c r="O28" i="23"/>
  <c r="S28" i="23"/>
  <c r="Q26" i="23" l="1"/>
  <c r="Q24" i="23"/>
  <c r="Q20" i="23"/>
  <c r="Q18" i="23"/>
  <c r="Q17" i="23"/>
  <c r="Q16" i="23"/>
  <c r="Q15" i="23"/>
  <c r="Q27" i="23"/>
  <c r="Q25" i="23"/>
  <c r="Q23" i="23"/>
  <c r="Q22" i="23"/>
  <c r="Q21" i="23"/>
  <c r="O27" i="23"/>
  <c r="O25" i="23"/>
  <c r="O23" i="23"/>
  <c r="O22" i="23"/>
  <c r="O21" i="23"/>
  <c r="O18" i="23"/>
  <c r="O17" i="23"/>
  <c r="O16" i="23"/>
  <c r="O15" i="23"/>
  <c r="N27" i="23"/>
  <c r="N25" i="23"/>
  <c r="N23" i="23"/>
  <c r="N21" i="23"/>
  <c r="N18" i="23"/>
  <c r="N17" i="23"/>
  <c r="R26" i="23"/>
  <c r="M26" i="23"/>
  <c r="N26" i="23" s="1"/>
  <c r="R24" i="23"/>
  <c r="M24" i="23"/>
  <c r="N24" i="23" s="1"/>
  <c r="R23" i="23"/>
  <c r="R20" i="23"/>
  <c r="M20" i="23"/>
  <c r="N20" i="23" s="1"/>
  <c r="X27" i="23"/>
  <c r="X26" i="23"/>
  <c r="X25" i="23"/>
  <c r="X24" i="23"/>
  <c r="X23" i="23"/>
  <c r="X22" i="23"/>
  <c r="X21" i="23"/>
  <c r="X20" i="23"/>
  <c r="X18" i="23"/>
  <c r="X17" i="23"/>
  <c r="X16" i="23"/>
  <c r="X15" i="23"/>
  <c r="N22" i="23"/>
  <c r="N16" i="23"/>
  <c r="N15" i="23"/>
  <c r="R27" i="23"/>
  <c r="R25" i="23"/>
  <c r="R22" i="23"/>
  <c r="R21" i="23"/>
  <c r="R18" i="23"/>
  <c r="R17" i="23"/>
  <c r="R16" i="23"/>
  <c r="R15" i="23"/>
  <c r="Y27" i="23"/>
  <c r="Y26" i="23"/>
  <c r="Y25" i="23"/>
  <c r="Y24" i="23"/>
  <c r="Y23" i="23"/>
  <c r="Y22" i="23"/>
  <c r="Y21" i="23"/>
  <c r="Y20" i="23"/>
  <c r="Y18" i="23"/>
  <c r="Y17" i="23"/>
  <c r="Y16" i="23"/>
  <c r="Y15" i="23"/>
  <c r="AH15" i="23" l="1"/>
  <c r="AH20" i="23"/>
  <c r="AH24" i="23"/>
  <c r="O24" i="23"/>
  <c r="AH16" i="23"/>
  <c r="AH21" i="23"/>
  <c r="AH25" i="23"/>
  <c r="O20" i="23"/>
  <c r="AH17" i="23"/>
  <c r="AH22" i="23"/>
  <c r="AH26" i="23"/>
  <c r="AH18" i="23"/>
  <c r="AH23" i="23"/>
  <c r="AH27" i="23"/>
  <c r="O26" i="23"/>
  <c r="BD7" i="23" l="1"/>
  <c r="BC7" i="23"/>
  <c r="BC6" i="23"/>
  <c r="BI6" i="23" s="1"/>
  <c r="BI7" i="23" l="1"/>
  <c r="AC14" i="23"/>
  <c r="AB14" i="23"/>
  <c r="L14" i="23"/>
  <c r="M14" i="23"/>
  <c r="Y14" i="23"/>
  <c r="D14" i="23"/>
  <c r="AC13" i="23"/>
  <c r="AB13" i="23"/>
  <c r="L13" i="23"/>
  <c r="M13" i="23"/>
  <c r="Y13" i="23"/>
  <c r="D13" i="23"/>
  <c r="AC11" i="23"/>
  <c r="AB11" i="23"/>
  <c r="L11" i="23"/>
  <c r="M11" i="23"/>
  <c r="Y11" i="23"/>
  <c r="D11" i="23"/>
  <c r="AC10" i="23"/>
  <c r="AB10" i="23"/>
  <c r="L10" i="23"/>
  <c r="M10" i="23"/>
  <c r="Y10" i="23"/>
  <c r="D10" i="23"/>
  <c r="AC12" i="23"/>
  <c r="AB12" i="23"/>
  <c r="L12" i="23"/>
  <c r="M12" i="23"/>
  <c r="Y12" i="23"/>
  <c r="D12" i="23"/>
  <c r="X12" i="23" l="1"/>
  <c r="AH12" i="23" s="1"/>
  <c r="O12" i="23"/>
  <c r="S12" i="23"/>
  <c r="N12" i="23"/>
  <c r="Q12" i="23"/>
  <c r="R12" i="23"/>
  <c r="X10" i="23"/>
  <c r="AH10" i="23" s="1"/>
  <c r="O10" i="23"/>
  <c r="S10" i="23"/>
  <c r="N10" i="23"/>
  <c r="R10" i="23"/>
  <c r="Q10" i="23"/>
  <c r="X11" i="23"/>
  <c r="AH11" i="23" s="1"/>
  <c r="O11" i="23"/>
  <c r="S11" i="23"/>
  <c r="N11" i="23"/>
  <c r="Q11" i="23"/>
  <c r="R11" i="23"/>
  <c r="X13" i="23"/>
  <c r="AH13" i="23" s="1"/>
  <c r="O13" i="23"/>
  <c r="R13" i="23"/>
  <c r="Q13" i="23"/>
  <c r="S13" i="23"/>
  <c r="N13" i="23"/>
  <c r="X14" i="23"/>
  <c r="AH14" i="23" s="1"/>
  <c r="O14" i="23"/>
  <c r="R14" i="23"/>
  <c r="S14" i="23"/>
  <c r="N14" i="23"/>
  <c r="Q14" i="23"/>
  <c r="N1" i="23" l="1"/>
  <c r="AC8" i="23"/>
  <c r="AB8" i="23"/>
  <c r="L8" i="23"/>
  <c r="Y8" i="23"/>
  <c r="D8" i="23"/>
  <c r="R8" i="23" l="1"/>
  <c r="X8" i="23"/>
  <c r="AH8" i="23" s="1"/>
  <c r="S8" i="23"/>
  <c r="Q8" i="23"/>
  <c r="M8" i="23"/>
  <c r="O8" i="23" s="1"/>
  <c r="M7" i="23"/>
  <c r="Y7" i="23"/>
  <c r="D7" i="23"/>
  <c r="S7" i="23" s="1"/>
  <c r="AC7" i="23"/>
  <c r="AB7" i="23"/>
  <c r="L7" i="23"/>
  <c r="N8" i="23" l="1"/>
  <c r="R7" i="23"/>
  <c r="X7" i="23"/>
  <c r="AH7" i="23" s="1"/>
  <c r="O7" i="23"/>
  <c r="N7" i="23"/>
  <c r="Q7" i="23"/>
  <c r="AC9" i="23" l="1"/>
  <c r="AB9" i="23"/>
  <c r="AC6" i="23"/>
  <c r="AB6" i="23"/>
  <c r="AC5" i="23"/>
  <c r="AB5" i="23"/>
  <c r="AC4" i="23"/>
  <c r="AB4" i="23"/>
  <c r="AC3" i="23"/>
  <c r="AB3" i="23"/>
  <c r="Y9" i="23"/>
  <c r="Y6" i="23"/>
  <c r="Y5" i="23"/>
  <c r="M4" i="23"/>
  <c r="D4" i="23"/>
  <c r="Y3" i="23"/>
  <c r="O2" i="23"/>
  <c r="N2" i="23"/>
  <c r="L4" i="23"/>
  <c r="S29" i="23" l="1"/>
  <c r="O30" i="23"/>
  <c r="N30" i="23"/>
  <c r="S4" i="23"/>
  <c r="R4" i="23"/>
  <c r="X4" i="23"/>
  <c r="Q4" i="23"/>
  <c r="Y4" i="23"/>
  <c r="O4" i="23"/>
  <c r="N4" i="23"/>
  <c r="D5" i="23"/>
  <c r="M9" i="23"/>
  <c r="M6" i="23"/>
  <c r="M5" i="23"/>
  <c r="M3" i="23"/>
  <c r="D9" i="23"/>
  <c r="S9" i="23" s="1"/>
  <c r="D6" i="23"/>
  <c r="D3" i="23"/>
  <c r="L9" i="23"/>
  <c r="L6" i="23"/>
  <c r="L5" i="23"/>
  <c r="L3" i="23"/>
  <c r="O31" i="23" l="1"/>
  <c r="N31" i="23"/>
  <c r="S30" i="23"/>
  <c r="N29" i="23"/>
  <c r="O29" i="23"/>
  <c r="S6" i="23"/>
  <c r="S31" i="23"/>
  <c r="S5" i="23"/>
  <c r="S3" i="23"/>
  <c r="R3" i="23"/>
  <c r="R9" i="23"/>
  <c r="R6" i="23"/>
  <c r="R5" i="23"/>
  <c r="X5" i="23"/>
  <c r="AH5" i="23" s="1"/>
  <c r="X3" i="23"/>
  <c r="AH3" i="23" s="1"/>
  <c r="AH4" i="23"/>
  <c r="Q6" i="23"/>
  <c r="X6" i="23"/>
  <c r="AH6" i="23" s="1"/>
  <c r="Q9" i="23"/>
  <c r="X9" i="23"/>
  <c r="AH9" i="23" s="1"/>
  <c r="Q3" i="23"/>
  <c r="Q5" i="23"/>
  <c r="O9" i="23"/>
  <c r="O5" i="23"/>
  <c r="O3" i="23"/>
  <c r="O6" i="23"/>
  <c r="N3" i="23"/>
  <c r="N6" i="23"/>
  <c r="N9" i="23"/>
  <c r="N5" i="23"/>
</calcChain>
</file>

<file path=xl/sharedStrings.xml><?xml version="1.0" encoding="utf-8"?>
<sst xmlns="http://schemas.openxmlformats.org/spreadsheetml/2006/main" count="4132" uniqueCount="877">
  <si>
    <t>Rev#</t>
  </si>
  <si>
    <t>Field</t>
  </si>
  <si>
    <t>Type</t>
  </si>
  <si>
    <t>PK</t>
  </si>
  <si>
    <t>Null</t>
  </si>
  <si>
    <t>Default</t>
  </si>
  <si>
    <t>SQL Script</t>
  </si>
  <si>
    <t>Remark</t>
  </si>
  <si>
    <t>Extended SQL Script</t>
  </si>
  <si>
    <t xml:space="preserve"> </t>
  </si>
  <si>
    <t>K1</t>
  </si>
  <si>
    <t>))</t>
  </si>
  <si>
    <t>K2</t>
  </si>
  <si>
    <t>K3</t>
  </si>
  <si>
    <t>S</t>
  </si>
  <si>
    <t>EN</t>
  </si>
  <si>
    <t>CONO</t>
  </si>
  <si>
    <t>Screen Label (EN)</t>
  </si>
  <si>
    <t>Screen Label (ID)</t>
  </si>
  <si>
    <t>Report Label (EN)</t>
  </si>
  <si>
    <t>Report Label (ID)</t>
  </si>
  <si>
    <t>CTNO</t>
  </si>
  <si>
    <t>CRDT</t>
  </si>
  <si>
    <t>CRTM</t>
  </si>
  <si>
    <t>CRUS</t>
  </si>
  <si>
    <t>CHDT</t>
  </si>
  <si>
    <t>CHTM</t>
  </si>
  <si>
    <t>CHUS</t>
  </si>
  <si>
    <t>REMA</t>
  </si>
  <si>
    <t>RCST</t>
  </si>
  <si>
    <t>Len</t>
  </si>
  <si>
    <t>PF</t>
  </si>
  <si>
    <t>D.Dict</t>
  </si>
  <si>
    <t>BRNO</t>
  </si>
  <si>
    <t>Oracle Script</t>
  </si>
  <si>
    <t>ZDCONO</t>
  </si>
  <si>
    <t>ZDLGNO</t>
  </si>
  <si>
    <t>ZDDITY</t>
  </si>
  <si>
    <t>ZDFIEL</t>
  </si>
  <si>
    <t>ZDLABL</t>
  </si>
  <si>
    <t>ZDREMA</t>
  </si>
  <si>
    <t>SQL</t>
  </si>
  <si>
    <t>ZDBRNO</t>
  </si>
  <si>
    <t>ZDRCST</t>
  </si>
  <si>
    <t>ZDCRDT</t>
  </si>
  <si>
    <t>ZDCRTM</t>
  </si>
  <si>
    <t>ZDCRUS</t>
  </si>
  <si>
    <t>ZDCHDT</t>
  </si>
  <si>
    <t>ZDCHTM</t>
  </si>
  <si>
    <t>ZDCHUS</t>
  </si>
  <si>
    <t>CNNO</t>
  </si>
  <si>
    <t>Data Member</t>
  </si>
  <si>
    <t>Get Data</t>
  </si>
  <si>
    <t>"select "</t>
  </si>
  <si>
    <t>+ "";</t>
  </si>
  <si>
    <t>ADR1</t>
  </si>
  <si>
    <t>ADR2</t>
  </si>
  <si>
    <t>ADR3</t>
  </si>
  <si>
    <t>NPWP</t>
  </si>
  <si>
    <t>PHN1</t>
  </si>
  <si>
    <t>FAX1</t>
  </si>
  <si>
    <t>CYNO</t>
  </si>
  <si>
    <t>CPNA</t>
  </si>
  <si>
    <t>TPNO</t>
  </si>
  <si>
    <t>Program Name</t>
  </si>
  <si>
    <t>Description</t>
  </si>
  <si>
    <t>Specification by</t>
  </si>
  <si>
    <t>Revision Notes</t>
  </si>
  <si>
    <t>Database</t>
  </si>
  <si>
    <t>SCMA</t>
  </si>
  <si>
    <t>CUNO</t>
  </si>
  <si>
    <t>CUNA</t>
  </si>
  <si>
    <t>DCST</t>
  </si>
  <si>
    <t>DURL</t>
  </si>
  <si>
    <t>AMNT</t>
  </si>
  <si>
    <t>ITNO</t>
  </si>
  <si>
    <t>Sales Tables for Jaba Garmindo</t>
  </si>
  <si>
    <t>JG - Sales</t>
  </si>
  <si>
    <t>SCO2</t>
  </si>
  <si>
    <t>SCO1</t>
  </si>
  <si>
    <t>PRTC</t>
  </si>
  <si>
    <t>USNO</t>
  </si>
  <si>
    <t>CMCONO</t>
  </si>
  <si>
    <t>CMBRNO</t>
  </si>
  <si>
    <t>CMCUNO</t>
  </si>
  <si>
    <t>CMCUNA</t>
  </si>
  <si>
    <t>CMADR1</t>
  </si>
  <si>
    <t>CMADR2</t>
  </si>
  <si>
    <t>CMADR3</t>
  </si>
  <si>
    <t>CMCTNO</t>
  </si>
  <si>
    <t>CMCNNO</t>
  </si>
  <si>
    <t>CMPHN1</t>
  </si>
  <si>
    <t>CMFAX1</t>
  </si>
  <si>
    <t>CMCPNA</t>
  </si>
  <si>
    <t>CMCYNO</t>
  </si>
  <si>
    <t>CMNPWP</t>
  </si>
  <si>
    <t>CMTPNO</t>
  </si>
  <si>
    <t>CMREMA</t>
  </si>
  <si>
    <t>CMRCST</t>
  </si>
  <si>
    <t>CMCRDT</t>
  </si>
  <si>
    <t>CMCRTM</t>
  </si>
  <si>
    <t>CMCRUS</t>
  </si>
  <si>
    <t>CMCHDT</t>
  </si>
  <si>
    <t>CMCHTM</t>
  </si>
  <si>
    <t>CMCHUS</t>
  </si>
  <si>
    <t>VARCHAR</t>
  </si>
  <si>
    <t>NUMERIC</t>
  </si>
  <si>
    <t>ID</t>
  </si>
  <si>
    <t>EMA1</t>
  </si>
  <si>
    <t>DJB</t>
  </si>
  <si>
    <t>Dec</t>
  </si>
  <si>
    <t>AS400</t>
  </si>
  <si>
    <t>PPNF</t>
  </si>
  <si>
    <t>PPNP</t>
  </si>
  <si>
    <t>PPNA</t>
  </si>
  <si>
    <t>CYPN</t>
  </si>
  <si>
    <t>PPHF</t>
  </si>
  <si>
    <t>PPHP</t>
  </si>
  <si>
    <t>PPHA</t>
  </si>
  <si>
    <t>CYPH</t>
  </si>
  <si>
    <t>NTAM</t>
  </si>
  <si>
    <t>QTTT</t>
  </si>
  <si>
    <t>ORST</t>
  </si>
  <si>
    <t xml:space="preserve">     A*</t>
  </si>
  <si>
    <t>TOTL</t>
  </si>
  <si>
    <t>RSNO</t>
  </si>
  <si>
    <t>CODN</t>
  </si>
  <si>
    <t>CODT</t>
  </si>
  <si>
    <t>COLN</t>
  </si>
  <si>
    <t>SLUM</t>
  </si>
  <si>
    <t>COPR</t>
  </si>
  <si>
    <t>COQT</t>
  </si>
  <si>
    <t>PYAM</t>
  </si>
  <si>
    <t>PYCA</t>
  </si>
  <si>
    <t>ITST</t>
  </si>
  <si>
    <t>SSP3</t>
  </si>
  <si>
    <t>SSP2</t>
  </si>
  <si>
    <t>SSP1</t>
  </si>
  <si>
    <t>CUGR</t>
  </si>
  <si>
    <t>CMEMA1</t>
  </si>
  <si>
    <t>CMCUGR</t>
  </si>
  <si>
    <t>JKT</t>
  </si>
  <si>
    <t>CC00001</t>
  </si>
  <si>
    <t>CC00002</t>
  </si>
  <si>
    <t>Retail Customer</t>
  </si>
  <si>
    <t>Wholesaler Customer</t>
  </si>
  <si>
    <t>-</t>
  </si>
  <si>
    <t>IDR</t>
  </si>
  <si>
    <t>TP0001</t>
  </si>
  <si>
    <t>CG01</t>
  </si>
  <si>
    <t>CG02</t>
  </si>
  <si>
    <t>SPDN</t>
  </si>
  <si>
    <t>SPDT</t>
  </si>
  <si>
    <t>EFDT</t>
  </si>
  <si>
    <t>K4</t>
  </si>
  <si>
    <t>SDCONO</t>
  </si>
  <si>
    <t>SDBRNO</t>
  </si>
  <si>
    <t>SDSPDN</t>
  </si>
  <si>
    <t>SDSPDT</t>
  </si>
  <si>
    <t>SDCUGR</t>
  </si>
  <si>
    <t>SDEFDT</t>
  </si>
  <si>
    <t>SDITST</t>
  </si>
  <si>
    <t>SDUSNO</t>
  </si>
  <si>
    <t>SDDURL</t>
  </si>
  <si>
    <t>SDDCST</t>
  </si>
  <si>
    <t>SDORST</t>
  </si>
  <si>
    <t>SDREMA</t>
  </si>
  <si>
    <t>SDPRTC</t>
  </si>
  <si>
    <t>SDRCST</t>
  </si>
  <si>
    <t>SDCRDT</t>
  </si>
  <si>
    <t>SDCRTM</t>
  </si>
  <si>
    <t>SDCRUS</t>
  </si>
  <si>
    <t>SDCHDT</t>
  </si>
  <si>
    <t>SDCHTM</t>
  </si>
  <si>
    <t>SDCHUS</t>
  </si>
  <si>
    <t>A</t>
  </si>
  <si>
    <t>SYSADMIN</t>
  </si>
  <si>
    <t>SSP-1212-00001</t>
  </si>
  <si>
    <t>SECONO</t>
  </si>
  <si>
    <t>SEBRNO</t>
  </si>
  <si>
    <t>SESPDN</t>
  </si>
  <si>
    <t>SEREMA</t>
  </si>
  <si>
    <t>SERCST</t>
  </si>
  <si>
    <t>SECRDT</t>
  </si>
  <si>
    <t>SECRTM</t>
  </si>
  <si>
    <t>SECRUS</t>
  </si>
  <si>
    <t>SECHDT</t>
  </si>
  <si>
    <t>SECHTM</t>
  </si>
  <si>
    <t>SECHUS</t>
  </si>
  <si>
    <t>SFCONO</t>
  </si>
  <si>
    <t>SFBRNO</t>
  </si>
  <si>
    <t>SFSPDN</t>
  </si>
  <si>
    <t>SFITNO</t>
  </si>
  <si>
    <t>SFCOPR</t>
  </si>
  <si>
    <t>SFREMA</t>
  </si>
  <si>
    <t>SFRCST</t>
  </si>
  <si>
    <t>SFCRDT</t>
  </si>
  <si>
    <t>SFCRTM</t>
  </si>
  <si>
    <t>SFCRUS</t>
  </si>
  <si>
    <t>SFCHDT</t>
  </si>
  <si>
    <t>SFCHTM</t>
  </si>
  <si>
    <t>SFCHUS</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</si>
  <si>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</si>
  <si>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</si>
  <si>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</si>
  <si>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</si>
  <si>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</si>
  <si>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</si>
  <si>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</si>
  <si>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</si>
  <si>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</si>
  <si>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</si>
  <si>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</si>
  <si>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</si>
  <si>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</si>
  <si>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</si>
  <si>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</si>
  <si>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</si>
  <si>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</si>
  <si>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</si>
  <si>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</si>
  <si>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</si>
  <si>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</si>
  <si>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</si>
  <si>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</si>
  <si>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</si>
  <si>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</si>
  <si>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</si>
  <si>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</si>
  <si>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</si>
  <si>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</si>
  <si>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</si>
  <si>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GBKTS2003R001</t>
  </si>
  <si>
    <t>GBKTS2005G001</t>
  </si>
  <si>
    <t>GBSTH2022QW02</t>
  </si>
  <si>
    <t>GBSTH2024C002</t>
  </si>
  <si>
    <t>SIZE</t>
  </si>
  <si>
    <t>CSPR</t>
  </si>
  <si>
    <t>C031</t>
  </si>
  <si>
    <t>C032</t>
  </si>
  <si>
    <t>C033</t>
  </si>
  <si>
    <t>C034</t>
  </si>
  <si>
    <t>C035</t>
  </si>
  <si>
    <t>C036</t>
  </si>
  <si>
    <t>C037</t>
  </si>
  <si>
    <t>C038</t>
  </si>
  <si>
    <t>C039</t>
  </si>
  <si>
    <t>C040</t>
  </si>
  <si>
    <t>C041</t>
  </si>
  <si>
    <t>C042</t>
  </si>
  <si>
    <t>C043</t>
  </si>
  <si>
    <t>C044</t>
  </si>
  <si>
    <t>C045</t>
  </si>
  <si>
    <t>C046</t>
  </si>
  <si>
    <t>C047</t>
  </si>
  <si>
    <t>C048</t>
  </si>
  <si>
    <t>H001</t>
  </si>
  <si>
    <t>GBSTH2055QR06</t>
  </si>
  <si>
    <t>GBSTH2080QO01</t>
  </si>
  <si>
    <t>GBSTH3011QW01</t>
  </si>
  <si>
    <t>GBSTP2044QN01</t>
  </si>
  <si>
    <t>GBSTP3115QN06</t>
  </si>
  <si>
    <t>GBWBH3032QW02</t>
  </si>
  <si>
    <t>GBWBH5011B001</t>
  </si>
  <si>
    <t>GBWBH5011N001</t>
  </si>
  <si>
    <t>GBWBP3047N001</t>
  </si>
  <si>
    <t>GBWTH2038R001</t>
  </si>
  <si>
    <t>GBWTS2003G001</t>
  </si>
  <si>
    <t>GBWTS2013B001</t>
  </si>
  <si>
    <t>GGSTH3039QW01</t>
  </si>
  <si>
    <t>GGSTH4002QN07</t>
  </si>
  <si>
    <t>GGWBH3037C001</t>
  </si>
  <si>
    <t>GGWBP3024C001</t>
  </si>
  <si>
    <t>GGWBP4021N001</t>
  </si>
  <si>
    <t>GGWBP4022B001</t>
  </si>
  <si>
    <t>GGWBP4030N001</t>
  </si>
  <si>
    <t>GGWBP4034W002</t>
  </si>
  <si>
    <t>GLBTH1006B001</t>
  </si>
  <si>
    <t>GLBTH1006G001</t>
  </si>
  <si>
    <t>GLSBH96045CC7</t>
  </si>
  <si>
    <t>GLSBH96058CC1</t>
  </si>
  <si>
    <t>GLSBH96060CC5</t>
  </si>
  <si>
    <t>GLSTH97148KG0</t>
  </si>
  <si>
    <t>GLSTH97177CB1</t>
  </si>
  <si>
    <t>GLSTP96147CC1</t>
  </si>
  <si>
    <t>GMAC12060G013</t>
  </si>
  <si>
    <t>GMAC12060G014</t>
  </si>
  <si>
    <t>GMAC12060G015</t>
  </si>
  <si>
    <t>GMAC12060P005</t>
  </si>
  <si>
    <t>GMAC12060R010</t>
  </si>
  <si>
    <t>GMAC12060R011</t>
  </si>
  <si>
    <t>GMAC12102C010</t>
  </si>
  <si>
    <t>GMAC12102N019</t>
  </si>
  <si>
    <t>GMACH8158QB01</t>
  </si>
  <si>
    <t>GMACH8158QC01</t>
  </si>
  <si>
    <t>GMACH8158QC02</t>
  </si>
  <si>
    <t>GMACH8158QG01</t>
  </si>
  <si>
    <t>GMACH8158QN01</t>
  </si>
  <si>
    <t>GMACH8158QR01</t>
  </si>
  <si>
    <t>GMACSA195QB01</t>
  </si>
  <si>
    <t>GMACSA195QC01</t>
  </si>
  <si>
    <t>GMACSA195QC03</t>
  </si>
  <si>
    <t>GMACSA195QC04</t>
  </si>
  <si>
    <t>GMACSA195QG01</t>
  </si>
  <si>
    <t>GMACSA195QN01</t>
  </si>
  <si>
    <t>GMACSA195QN02</t>
  </si>
  <si>
    <t>GMACSA195QO01</t>
  </si>
  <si>
    <t>GMACSA195QR01</t>
  </si>
  <si>
    <t>GMACSA195QW01</t>
  </si>
  <si>
    <t>GMACSA195QY01</t>
  </si>
  <si>
    <t>GMBHB8020B001</t>
  </si>
  <si>
    <t>GMBS6045N0011</t>
  </si>
  <si>
    <t>GMBTH8017C001</t>
  </si>
  <si>
    <t>GMBTH8018B001</t>
  </si>
  <si>
    <t>GMBTH8018C001</t>
  </si>
  <si>
    <t>GMBTH8018C002</t>
  </si>
  <si>
    <t>GMBTH8021B001</t>
  </si>
  <si>
    <t>GMBTH8021G001</t>
  </si>
  <si>
    <t>GMBTPB105B001</t>
  </si>
  <si>
    <t>GMBTPB106B001</t>
  </si>
  <si>
    <t>GMBTS7001B001</t>
  </si>
  <si>
    <t>GMBTS7001C001</t>
  </si>
  <si>
    <t>GMBTS7002C002</t>
  </si>
  <si>
    <t>GMBTS8117C001</t>
  </si>
  <si>
    <t>GMBTSA198B001</t>
  </si>
  <si>
    <t>GMBTSA199B001</t>
  </si>
  <si>
    <t>GMHBH8019B001</t>
  </si>
  <si>
    <t>GMHBH8020C001</t>
  </si>
  <si>
    <t>GMHBH8020G001</t>
  </si>
  <si>
    <t>GMKT12076B003</t>
  </si>
  <si>
    <t>GMKT12134B001</t>
  </si>
  <si>
    <t>GMKT12134B004</t>
  </si>
  <si>
    <t>GMKT12137B001</t>
  </si>
  <si>
    <t>GMKT12154B008</t>
  </si>
  <si>
    <t>GMKT12154B010</t>
  </si>
  <si>
    <t>GMKTH 5014B00</t>
  </si>
  <si>
    <t>GMKTP6093C001</t>
  </si>
  <si>
    <t>GMKTPB117B010</t>
  </si>
  <si>
    <t>GMKTS6049W001</t>
  </si>
  <si>
    <t>GMKTS6052N007</t>
  </si>
  <si>
    <t>GMKTS6181N003</t>
  </si>
  <si>
    <t>GMKTS9010W001</t>
  </si>
  <si>
    <t>GMSA12009B002</t>
  </si>
  <si>
    <t>GMSA12009C005</t>
  </si>
  <si>
    <t>GMSA12009C006</t>
  </si>
  <si>
    <t>GMSA12009C007</t>
  </si>
  <si>
    <t>GMSA12009G012</t>
  </si>
  <si>
    <t>GMSA12009R010</t>
  </si>
  <si>
    <t>GMSA12010C006</t>
  </si>
  <si>
    <t>GMSA12010N014</t>
  </si>
  <si>
    <t>GMSC12127B001</t>
  </si>
  <si>
    <t>GMSC12127B008</t>
  </si>
  <si>
    <t>GMSC12128B001</t>
  </si>
  <si>
    <t>GMSJ11007B003</t>
  </si>
  <si>
    <t>GMSJ11018B004</t>
  </si>
  <si>
    <t>GMSJ11018C005</t>
  </si>
  <si>
    <t>GMSJ12133C009</t>
  </si>
  <si>
    <t>GMST11003B001</t>
  </si>
  <si>
    <t>GMST11003R001</t>
  </si>
  <si>
    <t>GMST11003W001</t>
  </si>
  <si>
    <t>GMST11008B008</t>
  </si>
  <si>
    <t>GMST11017B003</t>
  </si>
  <si>
    <t>GMST11022B003</t>
  </si>
  <si>
    <t>GMST11023N018</t>
  </si>
  <si>
    <t>GMST11024B001</t>
  </si>
  <si>
    <t>GMST11024B008</t>
  </si>
  <si>
    <t>GMST11025B001</t>
  </si>
  <si>
    <t>GMST11025C009</t>
  </si>
  <si>
    <t>GMST11028B001</t>
  </si>
  <si>
    <t>GMST11029B003</t>
  </si>
  <si>
    <t>GMST11032B003</t>
  </si>
  <si>
    <t>GMST11032B008</t>
  </si>
  <si>
    <t>GMST11033C009</t>
  </si>
  <si>
    <t>GMST11033R010</t>
  </si>
  <si>
    <t>GMST11034G020</t>
  </si>
  <si>
    <t>GMST11035B003</t>
  </si>
  <si>
    <t>GMST11035B008</t>
  </si>
  <si>
    <t>GMST11037B008</t>
  </si>
  <si>
    <t>GMST11038W009</t>
  </si>
  <si>
    <t>GMST11039W009</t>
  </si>
  <si>
    <t>GMST11040R010</t>
  </si>
  <si>
    <t>GMST11040W009</t>
  </si>
  <si>
    <t>GMST12004B003</t>
  </si>
  <si>
    <t>GMST12004W004</t>
  </si>
  <si>
    <t>GMST12006W009</t>
  </si>
  <si>
    <t>GMST12007B010</t>
  </si>
  <si>
    <t>GMST12007N014</t>
  </si>
  <si>
    <t>GMST12007W009</t>
  </si>
  <si>
    <t>GMST12012B002</t>
  </si>
  <si>
    <t>GMST12012B008</t>
  </si>
  <si>
    <t>GMST12012C007</t>
  </si>
  <si>
    <t>GMST12013B010</t>
  </si>
  <si>
    <t>GMST12013C006</t>
  </si>
  <si>
    <t>GMST12014B001</t>
  </si>
  <si>
    <t>GMST12015B010</t>
  </si>
  <si>
    <t>GMST12015W009</t>
  </si>
  <si>
    <t>GMST12016N008</t>
  </si>
  <si>
    <t>GMST12016N014</t>
  </si>
  <si>
    <t>GMST12017N008</t>
  </si>
  <si>
    <t>GMST12023B001</t>
  </si>
  <si>
    <t>GMST12023R010</t>
  </si>
  <si>
    <t>GMST12024C006</t>
  </si>
  <si>
    <t>GMST12024G012</t>
  </si>
  <si>
    <t>GMST12024W004</t>
  </si>
  <si>
    <t>GMST12027W002</t>
  </si>
  <si>
    <t>GMST12028B003</t>
  </si>
  <si>
    <t>GMST12028B008</t>
  </si>
  <si>
    <t>GMST12030B001</t>
  </si>
  <si>
    <t>GMST12042B008</t>
  </si>
  <si>
    <t>GMST12043W002</t>
  </si>
  <si>
    <t>GMST12044B003</t>
  </si>
  <si>
    <t>GMST12044W002</t>
  </si>
  <si>
    <t>GMST12045B001</t>
  </si>
  <si>
    <t>GMST12045B008</t>
  </si>
  <si>
    <t>GMST12046W002</t>
  </si>
  <si>
    <t>GMST12049B001</t>
  </si>
  <si>
    <t>GMST12050B003</t>
  </si>
  <si>
    <t>GMST12050B008</t>
  </si>
  <si>
    <t>GMST12052B001</t>
  </si>
  <si>
    <t>GMST12052B008</t>
  </si>
  <si>
    <t>GMST12053B001</t>
  </si>
  <si>
    <t>GMST12055B003</t>
  </si>
  <si>
    <t>GMST12055W002</t>
  </si>
  <si>
    <t>GMST12056B001</t>
  </si>
  <si>
    <t>GMST12056B008</t>
  </si>
  <si>
    <t>GMST12061B001</t>
  </si>
  <si>
    <t>GMST12061W009</t>
  </si>
  <si>
    <t>GMST12062B001</t>
  </si>
  <si>
    <t>GMST12062W002</t>
  </si>
  <si>
    <t>GMST12064B001</t>
  </si>
  <si>
    <t>GMST12065B003</t>
  </si>
  <si>
    <t>GMST12065B008</t>
  </si>
  <si>
    <t>GMST12068B001</t>
  </si>
  <si>
    <t>GMST12068W002</t>
  </si>
  <si>
    <t>GMST12071W002</t>
  </si>
  <si>
    <t>GMST12072B001</t>
  </si>
  <si>
    <t>GMST12072B008</t>
  </si>
  <si>
    <t>GMST12073B001</t>
  </si>
  <si>
    <t>GMST12094B003</t>
  </si>
  <si>
    <t>GMST12097B001</t>
  </si>
  <si>
    <t>GMST12098B001</t>
  </si>
  <si>
    <t>GMST12098B006</t>
  </si>
  <si>
    <t>GMST12099B001</t>
  </si>
  <si>
    <t>GMST12099B006</t>
  </si>
  <si>
    <t>GMST12099C011</t>
  </si>
  <si>
    <t>GMST12100W005</t>
  </si>
  <si>
    <t>GMST12101C011</t>
  </si>
  <si>
    <t>GMST12101N014</t>
  </si>
  <si>
    <t>GMST12102B001</t>
  </si>
  <si>
    <t>GMST12102B008</t>
  </si>
  <si>
    <t>GMST12102C011</t>
  </si>
  <si>
    <t>GMST12103N014</t>
  </si>
  <si>
    <t>GMST12104G020</t>
  </si>
  <si>
    <t>GMST12105G020</t>
  </si>
  <si>
    <t>GMST12107B001</t>
  </si>
  <si>
    <t>GMST12110B001</t>
  </si>
  <si>
    <t>GMST12111C003</t>
  </si>
  <si>
    <t>GMST12111C009</t>
  </si>
  <si>
    <t>GMST12112B001</t>
  </si>
  <si>
    <t>GMST12112C009</t>
  </si>
  <si>
    <t>GMST12115B008</t>
  </si>
  <si>
    <t>GMST12116B001</t>
  </si>
  <si>
    <t>GMST12117B003</t>
  </si>
  <si>
    <t>GMST12117W005</t>
  </si>
  <si>
    <t>GMST12119B003</t>
  </si>
  <si>
    <t>GMST12120B001</t>
  </si>
  <si>
    <t>GMST12120C008</t>
  </si>
  <si>
    <t>GMST12121B001</t>
  </si>
  <si>
    <t>GMST12121B003</t>
  </si>
  <si>
    <t>GMST12165G025</t>
  </si>
  <si>
    <t>GMST12165R005</t>
  </si>
  <si>
    <t>GMST12172B001</t>
  </si>
  <si>
    <t>GMST12187B001</t>
  </si>
  <si>
    <t>GMST12189W002</t>
  </si>
  <si>
    <t>GMSTH3029AQB0</t>
  </si>
  <si>
    <t>GMSTH3029AQC0</t>
  </si>
  <si>
    <t>GMSTH3029AQG1</t>
  </si>
  <si>
    <t>GMSTH3029AQR0</t>
  </si>
  <si>
    <t>GMSTH3029QB01</t>
  </si>
  <si>
    <t>GMSTH3029QC03</t>
  </si>
  <si>
    <t>GMSTH3029QC06</t>
  </si>
  <si>
    <t>GMSTH3029QC07</t>
  </si>
  <si>
    <t>GMSTH3029QG01</t>
  </si>
  <si>
    <t>GMSTH3029QG10</t>
  </si>
  <si>
    <t>GMSTH3029QN01</t>
  </si>
  <si>
    <t>GMSTH3029QR07</t>
  </si>
  <si>
    <t>GMSTH3029QR09</t>
  </si>
  <si>
    <t>GMSTH3029QW01</t>
  </si>
  <si>
    <t>GMSTH8026BG01</t>
  </si>
  <si>
    <t>GMSTH8026BH04</t>
  </si>
  <si>
    <t>GMSTH8026CG02</t>
  </si>
  <si>
    <t>GMSTH8026HI05</t>
  </si>
  <si>
    <t>GMSTH8026IC03</t>
  </si>
  <si>
    <t>GMSTHA249QB01</t>
  </si>
  <si>
    <t>GMSTHA249QB04</t>
  </si>
  <si>
    <t>GMSTHA250QB01</t>
  </si>
  <si>
    <t>GMSTHA250QW01</t>
  </si>
  <si>
    <t>GMSTP0173RN14</t>
  </si>
  <si>
    <t>GMSTP2032CB19</t>
  </si>
  <si>
    <t>GMSTP6108QB01</t>
  </si>
  <si>
    <t>GMSTP6108QB03</t>
  </si>
  <si>
    <t>GMSTP6111QN02</t>
  </si>
  <si>
    <t>GMSTP6112QW01</t>
  </si>
  <si>
    <t>GMSTP6135QW01</t>
  </si>
  <si>
    <t>GMSTP7029QB01</t>
  </si>
  <si>
    <t>GMSTP7041QB01</t>
  </si>
  <si>
    <t>GMSTP7041QW01</t>
  </si>
  <si>
    <t>GMSTP7045QB01</t>
  </si>
  <si>
    <t>GMSTP7053QB01</t>
  </si>
  <si>
    <t>GMSTP7053QW01</t>
  </si>
  <si>
    <t>GMSTP9091CG14</t>
  </si>
  <si>
    <t>GMSTPB021AR01</t>
  </si>
  <si>
    <t>GMSTPB069W002</t>
  </si>
  <si>
    <t>GMSTPB072B001</t>
  </si>
  <si>
    <t>GMSTPB072R001</t>
  </si>
  <si>
    <t>GMSTPB073B001</t>
  </si>
  <si>
    <t>GMSTPB073W002</t>
  </si>
  <si>
    <t>GMSTPB079B001</t>
  </si>
  <si>
    <t>GMSTPB082N002</t>
  </si>
  <si>
    <t>GMSTPB083O003</t>
  </si>
  <si>
    <t>GMSTPB083R002</t>
  </si>
  <si>
    <t>GMSTPB086W002</t>
  </si>
  <si>
    <t>GMSTPB087G005</t>
  </si>
  <si>
    <t>GMSTPB087R002</t>
  </si>
  <si>
    <t>GMSTPB088G006</t>
  </si>
  <si>
    <t>GMSTPB092B001</t>
  </si>
  <si>
    <t>GMSTPB092W002</t>
  </si>
  <si>
    <t>GMSTPB093N002</t>
  </si>
  <si>
    <t>GMSTPB094B004</t>
  </si>
  <si>
    <t>GMSTPB095G005</t>
  </si>
  <si>
    <t>GMSTPB098R002</t>
  </si>
  <si>
    <t>GMSTPB099G005</t>
  </si>
  <si>
    <t>GMSTPB100N002</t>
  </si>
  <si>
    <t>GMSTPB101B002</t>
  </si>
  <si>
    <t>GMSTPB101O003</t>
  </si>
  <si>
    <t>GMSTPB122B006</t>
  </si>
  <si>
    <t>GMSTS0124CB10</t>
  </si>
  <si>
    <t>GMSTS0124QN01</t>
  </si>
  <si>
    <t>GMSTS0214CB10</t>
  </si>
  <si>
    <t>GMSTS0214QN01</t>
  </si>
  <si>
    <t>GMSTS0214QR16</t>
  </si>
  <si>
    <t>GMSTS1028QB01</t>
  </si>
  <si>
    <t>GMSTS1058CW02</t>
  </si>
  <si>
    <t>GMSTS1059CC05</t>
  </si>
  <si>
    <t>GMSTS1068CW05</t>
  </si>
  <si>
    <t>GMSTS2011CM39</t>
  </si>
  <si>
    <t>GMSTS2011CN39</t>
  </si>
  <si>
    <t>GMSTS2055B001</t>
  </si>
  <si>
    <t>GMSTS2055CB13</t>
  </si>
  <si>
    <t>GMSTS2055CN17</t>
  </si>
  <si>
    <t>GMSTS2060FB02</t>
  </si>
  <si>
    <t>GMSTS2060QF02</t>
  </si>
  <si>
    <t>GMSTS2060T001</t>
  </si>
  <si>
    <t>GMSTS2060TB01</t>
  </si>
  <si>
    <t>GMSTS3021QB01</t>
  </si>
  <si>
    <t>GMSTS3040QC07</t>
  </si>
  <si>
    <t>GMSTS3063QN02</t>
  </si>
  <si>
    <t>GMSTS4066QW01</t>
  </si>
  <si>
    <t>GMSTS4089QC01</t>
  </si>
  <si>
    <t>GMSTS4089QW01</t>
  </si>
  <si>
    <t>GMSTS4102QB01</t>
  </si>
  <si>
    <t>GMSTS4102QW02</t>
  </si>
  <si>
    <t>GMSTS5016QW01</t>
  </si>
  <si>
    <t>GMSTS5040QC15</t>
  </si>
  <si>
    <t>GMSTS5111QC13</t>
  </si>
  <si>
    <t>GMSTS5115QC13</t>
  </si>
  <si>
    <t>GMSTS6011QN02</t>
  </si>
  <si>
    <t>GMSTS6034QN01</t>
  </si>
  <si>
    <t>GMSTS6039QW01</t>
  </si>
  <si>
    <t>GMSTS6062QW01</t>
  </si>
  <si>
    <t>GMSTS6071QB01</t>
  </si>
  <si>
    <t>GMSTS6071QN01</t>
  </si>
  <si>
    <t>GMSTS6093C001</t>
  </si>
  <si>
    <t>GMSTS6094QB01</t>
  </si>
  <si>
    <t>GMSTS6094QW02</t>
  </si>
  <si>
    <t>GMSTS6115QG02</t>
  </si>
  <si>
    <t>GMSTS6190QY02</t>
  </si>
  <si>
    <t>GMSTS6222QC01</t>
  </si>
  <si>
    <t>GMSTS7074QC01</t>
  </si>
  <si>
    <t>GMSTTH3003QN0</t>
  </si>
  <si>
    <t>GMSYHA231QC02</t>
  </si>
  <si>
    <t>GMSYHA231QW01</t>
  </si>
  <si>
    <t>GMTWH4027C001</t>
  </si>
  <si>
    <t>GMTWH4027N001</t>
  </si>
  <si>
    <t>GMWB12020N014</t>
  </si>
  <si>
    <t>GMWB12035B010</t>
  </si>
  <si>
    <t>GMWB12103B010</t>
  </si>
  <si>
    <t>GMWB12103N014</t>
  </si>
  <si>
    <t>GMWB12125B010</t>
  </si>
  <si>
    <t>GMWB12126B002</t>
  </si>
  <si>
    <t>GMWB12139W002</t>
  </si>
  <si>
    <t>GMWB12140W002</t>
  </si>
  <si>
    <t>GMWB12141W001</t>
  </si>
  <si>
    <t>GMWB12142W001</t>
  </si>
  <si>
    <t>GMWB12143W002</t>
  </si>
  <si>
    <t>GMWB12144W001</t>
  </si>
  <si>
    <t>GMWB12145W001</t>
  </si>
  <si>
    <t>GMWB12146W001</t>
  </si>
  <si>
    <t>GMWB12147B001</t>
  </si>
  <si>
    <t>GMWB12148W001</t>
  </si>
  <si>
    <t>GMWB12149W002</t>
  </si>
  <si>
    <t>GMWB12150W002</t>
  </si>
  <si>
    <t>GMWB12151W002</t>
  </si>
  <si>
    <t>GMWB12152B010</t>
  </si>
  <si>
    <t>GMWB12152C001</t>
  </si>
  <si>
    <t>GMWB12152C007</t>
  </si>
  <si>
    <t>GMWB12152W004</t>
  </si>
  <si>
    <t>GMWBH3008B001</t>
  </si>
  <si>
    <t>GMWBH3008C001</t>
  </si>
  <si>
    <t>GMWBH3008C002</t>
  </si>
  <si>
    <t>GMWBH5055N001</t>
  </si>
  <si>
    <t>GMWBH6011N001</t>
  </si>
  <si>
    <t>GMWBH8036B002</t>
  </si>
  <si>
    <t>GMWBH9087B001</t>
  </si>
  <si>
    <t>GMWBH9087N001</t>
  </si>
  <si>
    <t>GMWBHA239N001</t>
  </si>
  <si>
    <t>GMWBHA240B001</t>
  </si>
  <si>
    <t>GMWBP2003W001</t>
  </si>
  <si>
    <t>GMWBP3033c001</t>
  </si>
  <si>
    <t>GMWBP3034B001</t>
  </si>
  <si>
    <t>GMWBP6015N001</t>
  </si>
  <si>
    <t>GMWBP6046N001</t>
  </si>
  <si>
    <t>GMWBP6047N001</t>
  </si>
  <si>
    <t>GMWBP6080B001</t>
  </si>
  <si>
    <t>GMWBP8138C001</t>
  </si>
  <si>
    <t>GMWBP8205C001</t>
  </si>
  <si>
    <t>GMWBPB109N008</t>
  </si>
  <si>
    <t>GMWBPB110C006</t>
  </si>
  <si>
    <t>GMWBPB110W004</t>
  </si>
  <si>
    <t>GMWBS8107N001</t>
  </si>
  <si>
    <t>GMWT11026G007</t>
  </si>
  <si>
    <t>GMWT11027W002</t>
  </si>
  <si>
    <t>GMWT12115W005</t>
  </si>
  <si>
    <t>GMWT12153B010</t>
  </si>
  <si>
    <t>GMWT12153W004</t>
  </si>
  <si>
    <t>GMWTH3063G002</t>
  </si>
  <si>
    <t>GMWTH4059R001</t>
  </si>
  <si>
    <t>GMWTH6002N001</t>
  </si>
  <si>
    <t>GMWTH6054C002</t>
  </si>
  <si>
    <t>GMWTH7002R001</t>
  </si>
  <si>
    <t>GMWTH8025N001</t>
  </si>
  <si>
    <t>GMWTH8134B001</t>
  </si>
  <si>
    <t>GMWTH8135B002</t>
  </si>
  <si>
    <t>GMWTH8143C001</t>
  </si>
  <si>
    <t>GMWTH8145C001</t>
  </si>
  <si>
    <t>GMWTH8160N001</t>
  </si>
  <si>
    <t>GMWTH9086B001</t>
  </si>
  <si>
    <t>GMWTH9088N001</t>
  </si>
  <si>
    <t>GMWTHA251B001</t>
  </si>
  <si>
    <t>GMWTP2003N001</t>
  </si>
  <si>
    <t>GMWTP3028B002</t>
  </si>
  <si>
    <t>GMWTP3037W001</t>
  </si>
  <si>
    <t>GMWTP6011N001</t>
  </si>
  <si>
    <t>GMWTP8067B002</t>
  </si>
  <si>
    <t>GMWTP8084C002</t>
  </si>
  <si>
    <t>GMWTP8128B001</t>
  </si>
  <si>
    <t>GMWTP8130C001</t>
  </si>
  <si>
    <t>GMWTP8131C001</t>
  </si>
  <si>
    <t>GMWTPB064N001</t>
  </si>
  <si>
    <t>GMWTPB076B008</t>
  </si>
  <si>
    <t>GMWTPB076B010</t>
  </si>
  <si>
    <t>GMWTPB076C006</t>
  </si>
  <si>
    <t>GMWTS1025N001</t>
  </si>
  <si>
    <t>GMWTS4016B001</t>
  </si>
  <si>
    <t>GMWTS5001B001</t>
  </si>
  <si>
    <t>GMWTS5001W001</t>
  </si>
  <si>
    <t>GMWTS7041QB01</t>
  </si>
  <si>
    <t>GMWTS8101C002</t>
  </si>
  <si>
    <t>GMWTS9034B001</t>
  </si>
  <si>
    <t>GMWTS9035B001</t>
  </si>
  <si>
    <t>GMWYP3041N001</t>
  </si>
  <si>
    <t>PLAAH5007W001</t>
  </si>
  <si>
    <t>PLAAH5008O001</t>
  </si>
  <si>
    <t>PLAAH5008R001</t>
  </si>
  <si>
    <t>PLAAH5008R002</t>
  </si>
  <si>
    <t>PLAAH5008W001</t>
  </si>
  <si>
    <t>PLAAH5010W001</t>
  </si>
  <si>
    <t>PLAAH5011W001</t>
  </si>
  <si>
    <t>PLAAH5018W001</t>
  </si>
  <si>
    <t>PLAAH5019W001</t>
  </si>
  <si>
    <t>PLAAH5020W001</t>
  </si>
  <si>
    <t>PLAAH5021W001</t>
  </si>
  <si>
    <t>PLAAH5112W001</t>
  </si>
  <si>
    <t>PLAAH5113B001</t>
  </si>
  <si>
    <t>PLAAH5114B001</t>
  </si>
  <si>
    <t>PLAAH5115W001</t>
  </si>
  <si>
    <t>PLAAH5116C001</t>
  </si>
  <si>
    <t>PLAAH5116W001</t>
  </si>
  <si>
    <t>PLAAH5117R001</t>
  </si>
  <si>
    <t>PLKB12009B010</t>
  </si>
  <si>
    <t>PLKDHA050W001</t>
  </si>
  <si>
    <t>PLKJ11170B010</t>
  </si>
  <si>
    <t>PLKS11007B010</t>
  </si>
  <si>
    <t>PLKT11003G014</t>
  </si>
  <si>
    <t>PLKT11003G019</t>
  </si>
  <si>
    <t>PLKT11017O014</t>
  </si>
  <si>
    <t>PLKT11024W002</t>
  </si>
  <si>
    <t>PLKT11032C006</t>
  </si>
  <si>
    <t>PLKT11032C007</t>
  </si>
  <si>
    <t>PLKT11183R017</t>
  </si>
  <si>
    <t>PLKT11197R010</t>
  </si>
  <si>
    <t>PLKT12007B010</t>
  </si>
  <si>
    <t>PLKT12007R010</t>
  </si>
  <si>
    <t>PLKT12009B010</t>
  </si>
  <si>
    <t>PLKT12009N022</t>
  </si>
  <si>
    <t>PLKT12009O010</t>
  </si>
  <si>
    <t>PLKT12027O010</t>
  </si>
  <si>
    <t>PLKT12040N022</t>
  </si>
  <si>
    <t>PLKT12047B010</t>
  </si>
  <si>
    <t>PLKT12047W002</t>
  </si>
  <si>
    <t>PLKTPA0963V01</t>
  </si>
  <si>
    <t>PLKTSA110O002</t>
  </si>
  <si>
    <t>PLKTSA145B001</t>
  </si>
  <si>
    <t>PLKTSA145B010</t>
  </si>
  <si>
    <t>PLSBHA069B001</t>
  </si>
  <si>
    <t>PLSC11001G018</t>
  </si>
  <si>
    <t>PLSC11001O013</t>
  </si>
  <si>
    <t>PLSC11022W002</t>
  </si>
  <si>
    <t>PLSC11029P006</t>
  </si>
  <si>
    <t>PLSC11046W002</t>
  </si>
  <si>
    <t>PLSC11048W009</t>
  </si>
  <si>
    <t>PLSC11060W002</t>
  </si>
  <si>
    <t>PLSC11065N019</t>
  </si>
  <si>
    <t>PLSC11065W004</t>
  </si>
  <si>
    <t>PLSC11068B001</t>
  </si>
  <si>
    <t>PLSC11068R010</t>
  </si>
  <si>
    <t>PLSC11070B001</t>
  </si>
  <si>
    <t>PLSC11070N019</t>
  </si>
  <si>
    <t>PLSC11070W004</t>
  </si>
  <si>
    <t>PLSC11071B010</t>
  </si>
  <si>
    <t>PLSC11071N019</t>
  </si>
  <si>
    <t>PLSC11071W004</t>
  </si>
  <si>
    <t>PLSC11072R016</t>
  </si>
  <si>
    <t>PLSC11079C006</t>
  </si>
  <si>
    <t>PLSC11079W002</t>
  </si>
  <si>
    <t>PLSC11098W002</t>
  </si>
  <si>
    <t>PLSC11116W002</t>
  </si>
  <si>
    <t>PLSC11117W009</t>
  </si>
  <si>
    <t>PLSC11141B001</t>
  </si>
  <si>
    <t>PLSC11142B001</t>
  </si>
  <si>
    <t>PLSC11142O016</t>
  </si>
  <si>
    <t>PLSC11144B001</t>
  </si>
  <si>
    <t>PLSC11145B001</t>
  </si>
  <si>
    <t>PLSC11154B010</t>
  </si>
  <si>
    <t>PLSC11166B010</t>
  </si>
  <si>
    <t>PLSC11166P008</t>
  </si>
  <si>
    <t>PLSC11167N016</t>
  </si>
  <si>
    <t>PLSC11168W009</t>
  </si>
  <si>
    <t>PLSC11169O017</t>
  </si>
  <si>
    <t>PLSC11198B001</t>
  </si>
  <si>
    <t>PLSC12011R010</t>
  </si>
  <si>
    <t>PLSC12014W002</t>
  </si>
  <si>
    <t>PLSC12021O017</t>
  </si>
  <si>
    <t>PLSC12033W002</t>
  </si>
  <si>
    <t>PLSC12082W005</t>
  </si>
  <si>
    <t>PLSC12099W002</t>
  </si>
  <si>
    <t>PLSD11028N016</t>
  </si>
  <si>
    <t>PLSDHA0623W02</t>
  </si>
  <si>
    <t>PLSDSA108W008</t>
  </si>
  <si>
    <t>PLSDSA109W008</t>
  </si>
  <si>
    <t>PLSS11011O009</t>
  </si>
  <si>
    <t>PLSS11026B001</t>
  </si>
  <si>
    <t>PLSS11061N019</t>
  </si>
  <si>
    <t>PLSS12109B001</t>
  </si>
  <si>
    <t>PLSS12109N003</t>
  </si>
  <si>
    <t>PLST11012O011</t>
  </si>
  <si>
    <t>PLST11012Y001</t>
  </si>
  <si>
    <t>PLST11015R015</t>
  </si>
  <si>
    <t>PLST11021O014</t>
  </si>
  <si>
    <t>PLST11025W002</t>
  </si>
  <si>
    <t>PLST11029P006</t>
  </si>
  <si>
    <t>PLST11035W002</t>
  </si>
  <si>
    <t>PLST11050N017</t>
  </si>
  <si>
    <t>PLST11055B010</t>
  </si>
  <si>
    <t>PLST11055C006</t>
  </si>
  <si>
    <t>PLST11055C007</t>
  </si>
  <si>
    <t>PLST11055N014</t>
  </si>
  <si>
    <t>PLST11055N019</t>
  </si>
  <si>
    <t>PLST11055W009</t>
  </si>
  <si>
    <t>PLST11056B010</t>
  </si>
  <si>
    <t>PLST11056C003</t>
  </si>
  <si>
    <t>PLST11056C006</t>
  </si>
  <si>
    <t>PLST11056C007</t>
  </si>
  <si>
    <t>PLST11056N014</t>
  </si>
  <si>
    <t>PLST11056W009</t>
  </si>
  <si>
    <t>PLST11057W002</t>
  </si>
  <si>
    <t>PLST11058R010</t>
  </si>
  <si>
    <t>PLST11059O015</t>
  </si>
  <si>
    <t>PLST11063P007</t>
  </si>
  <si>
    <t>PLST11066C010</t>
  </si>
  <si>
    <t>PLST11066N019</t>
  </si>
  <si>
    <t>PLST11073W002</t>
  </si>
  <si>
    <t>PLST11074W010</t>
  </si>
  <si>
    <t>PLST11075R016</t>
  </si>
  <si>
    <t>PLST11080B001</t>
  </si>
  <si>
    <t>PLST11119B001</t>
  </si>
  <si>
    <t>PLST11134W002</t>
  </si>
  <si>
    <t>PLST11140W009</t>
  </si>
  <si>
    <t>PLST11142B001</t>
  </si>
  <si>
    <t>PLST11142O016</t>
  </si>
  <si>
    <t>PLST11143B001</t>
  </si>
  <si>
    <t>PLST11143O016</t>
  </si>
  <si>
    <t>PLST11148W002</t>
  </si>
  <si>
    <t>PLST11156B001</t>
  </si>
  <si>
    <t>PLST11171R017</t>
  </si>
  <si>
    <t>PLST11173G023</t>
  </si>
  <si>
    <t>PLST11174N016</t>
  </si>
  <si>
    <t>PLST11174P008</t>
  </si>
  <si>
    <t>PLST11175P008</t>
  </si>
  <si>
    <t>PLST11176G023</t>
  </si>
  <si>
    <t>PLST11176R017</t>
  </si>
  <si>
    <t>PLST12002N022</t>
  </si>
  <si>
    <t>PLST12002O017</t>
  </si>
  <si>
    <t>PLST12002O018</t>
  </si>
  <si>
    <t>PLST12006W002</t>
  </si>
  <si>
    <t>PLST12026N016</t>
  </si>
  <si>
    <t>PLST12034N003</t>
  </si>
  <si>
    <t>PLST12034W002</t>
  </si>
  <si>
    <t>PLST12086W010</t>
  </si>
  <si>
    <t>PLST12089W002</t>
  </si>
  <si>
    <t>PLSTHA0593W02</t>
  </si>
  <si>
    <t>PLSTHA0603W02</t>
  </si>
  <si>
    <t>PLSTHA0633C03</t>
  </si>
  <si>
    <t>PLSTHA064B00</t>
  </si>
  <si>
    <t>PLSTHA075AR0</t>
  </si>
  <si>
    <t>PLSTPA0843B01</t>
  </si>
  <si>
    <t>PLSTSA102W008</t>
  </si>
  <si>
    <t>PLSTSA103W005</t>
  </si>
  <si>
    <t>PLSTSA104O009</t>
  </si>
  <si>
    <t>PLSTSA105O011</t>
  </si>
  <si>
    <t>PLSTSA106C003</t>
  </si>
  <si>
    <t>PLSTSA106G017</t>
  </si>
  <si>
    <t>PLSTSA106O003</t>
  </si>
  <si>
    <t>PLSTSA146W002</t>
  </si>
  <si>
    <t>PLSTSA146W005</t>
  </si>
  <si>
    <t>PLWB11018N014</t>
  </si>
  <si>
    <t>PLWB11034N014</t>
  </si>
  <si>
    <t>PLWB11040N014</t>
  </si>
  <si>
    <t>PLWB11041W009</t>
  </si>
  <si>
    <t>PLWB11044B001</t>
  </si>
  <si>
    <t>PLWB11044B010</t>
  </si>
  <si>
    <t>PLWB11152B010</t>
  </si>
  <si>
    <t>PLWB11155B010</t>
  </si>
  <si>
    <t>PLWB11177B010</t>
  </si>
  <si>
    <t>PLWB11178B010</t>
  </si>
  <si>
    <t>PLWB11185W009</t>
  </si>
  <si>
    <t>PLWB12016R010</t>
  </si>
  <si>
    <t>PLWBSA113B008</t>
  </si>
  <si>
    <t>PLWBSA113G008</t>
  </si>
  <si>
    <t>PLWBSA144C005</t>
  </si>
  <si>
    <t>PLWD11013W002</t>
  </si>
  <si>
    <t>PLWDH0A67W001</t>
  </si>
  <si>
    <t>PLWDPA013V001</t>
  </si>
  <si>
    <t>PLWJ12013B002</t>
  </si>
  <si>
    <t>PLWJ12013B006</t>
  </si>
  <si>
    <t>PLWJ12013B010</t>
  </si>
  <si>
    <t>PLWP11013W002</t>
  </si>
  <si>
    <t>PLWP11062W002</t>
  </si>
  <si>
    <t>PLWP11062W009</t>
  </si>
  <si>
    <t>PLWS12018W002</t>
  </si>
  <si>
    <t>PLWT11023W002</t>
  </si>
  <si>
    <t>PLWT11023W009</t>
  </si>
  <si>
    <t>PLWT11067N019</t>
  </si>
  <si>
    <t>PLWT11130W009</t>
  </si>
  <si>
    <t>PLWT11132W002</t>
  </si>
  <si>
    <t>PLWT11151W009</t>
  </si>
  <si>
    <t>PLWT11164W002</t>
  </si>
  <si>
    <t>PLWT11180P005</t>
  </si>
  <si>
    <t>PLWT11192B010</t>
  </si>
  <si>
    <t>PLWT11192W004</t>
  </si>
  <si>
    <t>PLWT12032W005</t>
  </si>
  <si>
    <t>PLWTHA065W001</t>
  </si>
  <si>
    <t>PLWTSA111C007</t>
  </si>
  <si>
    <t>IS001</t>
  </si>
  <si>
    <t>TINF</t>
  </si>
  <si>
    <t>LONO</t>
  </si>
  <si>
    <t>PBFL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</si>
</sst>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 x14ac:knownFonts="1">
    <font>
      <sz val="11"/>
      <color theme="1"/>
      <name val="Calibri"/>
      <family val="2"/>
      <scheme val="minor"/>
    </font>
    <font>
      <sz val="10"/>
      <color indexed="8"/>
      <name val="Arial"/>
      <family val="2"/>
    </font>
    <font>
      <sz val="11"/>
      <color theme="1"/>
      <name val="Calibri"/>
      <family val="2"/>
      <scheme val="minor"/>
    </font>
    <font>
      <sz val="8"/>
      <color theme="1"/>
      <name val="Verdana"/>
      <family val="2"/>
    </font>
    <font>
      <sz val="8"/>
      <color rgb="FF0000FF"/>
      <name val="Verdana"/>
      <family val="2"/>
    </font>
    <font>
      <b/>
      <sz val="8"/>
      <color theme="1"/>
      <name val="Verdana"/>
      <family val="2"/>
    </font>
    <font>
      <b/>
      <sz val="8"/>
      <color rgb="FF0000FF"/>
      <name val="Verdana"/>
      <family val="2"/>
    </font>
    <font>
      <b/>
      <sz val="11"/>
      <color theme="1"/>
      <name val="Calibri"/>
      <family val="2"/>
      <scheme val="minor"/>
    </font>
    <font>
      <sz val="8"/>
      <color rgb="FFFF0000"/>
      <name val="Verdana"/>
      <family val="2"/>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43" fontId="2" fillId="0" borderId="0" applyFont="0" applyFill="0" applyBorder="0" applyAlignment="0" applyProtection="0"/>
    <xf numFmtId="0" fontId="9" fillId="0" borderId="0"/>
  </cellStyleXfs>
  <cellXfs count="20">
    <xf numFmtId="0" fontId="0" fillId="0" borderId="0" xfId="0"/>
    <xf numFmtId="0" fontId="3" fillId="0" borderId="0" xfId="0" applyFont="1" applyFill="1" applyAlignment="1">
      <alignment vertical="center"/>
    </xf>
    <xf numFmtId="0" fontId="3" fillId="0" borderId="0" xfId="0" applyFont="1" applyFill="1" applyAlignment="1">
      <alignment horizontal="right" vertical="center"/>
    </xf>
    <xf numFmtId="0" fontId="3" fillId="0" borderId="0" xfId="0" applyFont="1" applyFill="1" applyAlignment="1">
      <alignment horizontal="left" vertical="center"/>
    </xf>
    <xf numFmtId="0" fontId="4" fillId="0" borderId="0" xfId="0" applyFont="1" applyFill="1" applyAlignment="1">
      <alignment vertical="center"/>
    </xf>
    <xf numFmtId="0" fontId="5" fillId="0" borderId="0" xfId="0" applyFont="1" applyFill="1" applyAlignment="1">
      <alignment vertical="center"/>
    </xf>
    <xf numFmtId="0" fontId="3" fillId="0" borderId="0" xfId="2" applyNumberFormat="1" applyFont="1" applyFill="1" applyAlignment="1">
      <alignment horizontal="left" vertical="center"/>
    </xf>
    <xf numFmtId="0" fontId="3" fillId="0" borderId="0" xfId="0" applyFont="1" applyAlignment="1">
      <alignment vertical="center"/>
    </xf>
    <xf numFmtId="0" fontId="5" fillId="0" borderId="0" xfId="0" applyFont="1" applyFill="1" applyAlignment="1">
      <alignment horizontal="left" vertical="center"/>
    </xf>
    <xf numFmtId="0" fontId="5" fillId="0" borderId="0" xfId="0" applyFont="1" applyFill="1" applyAlignment="1">
      <alignment horizontal="right" vertical="center"/>
    </xf>
    <xf numFmtId="0" fontId="6" fillId="0" borderId="0" xfId="0" applyFont="1" applyFill="1" applyAlignment="1">
      <alignment vertical="center"/>
    </xf>
    <xf numFmtId="0" fontId="3" fillId="0" borderId="0" xfId="0" quotePrefix="1" applyFont="1" applyFill="1" applyAlignment="1">
      <alignment vertical="center"/>
    </xf>
    <xf numFmtId="0" fontId="7" fillId="0" borderId="0" xfId="0" applyFont="1"/>
    <xf numFmtId="0" fontId="0" fillId="0" borderId="0" xfId="0" quotePrefix="1"/>
    <xf numFmtId="22" fontId="3" fillId="0" borderId="0" xfId="0" applyNumberFormat="1" applyFont="1" applyFill="1" applyAlignment="1">
      <alignment vertical="center"/>
    </xf>
    <xf numFmtId="0" fontId="3" fillId="0" borderId="0" xfId="0" applyFont="1" applyAlignment="1">
      <alignment horizontal="right" vertical="center"/>
    </xf>
    <xf numFmtId="0" fontId="8" fillId="0" borderId="0" xfId="0" applyFont="1" applyFill="1" applyAlignment="1">
      <alignment vertical="center"/>
    </xf>
    <xf numFmtId="49" fontId="0" fillId="0" borderId="0" xfId="0" applyNumberFormat="1" applyFill="1" applyAlignment="1">
      <alignment horizontal="left"/>
    </xf>
    <xf numFmtId="0" fontId="0" fillId="0" borderId="0" xfId="0"/>
    <xf numFmtId="0" fontId="0" fillId="0" borderId="0" xfId="0"/>
  </cellXfs>
  <cellStyles count="4">
    <cellStyle name="Comma" xfId="2" builtinId="3"/>
    <cellStyle name="Normal" xfId="0" builtinId="0"/>
    <cellStyle name="Normal 2" xfId="1"/>
    <cellStyle name="Normal 3" xfId="3"/>
  </cellStyles>
  <dxfs count="0"/>
  <tableStyles count="0" defaultTableStyle="TableStyleMedium9" defaultPivotStyle="PivotStyleLight16"/>
  <colors>
    <mruColors>
      <color rgb="FFFFFFC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JB%20-%20Data%20Dictionary%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ata Dictionary"/>
      <sheetName val="Tables"/>
      <sheetName val="DDL Entity"/>
      <sheetName val="LookUp Entity"/>
    </sheetNames>
    <sheetDataSet>
      <sheetData sheetId="0"/>
      <sheetData sheetId="1">
        <row r="2">
          <cell r="B2" t="str">
            <v>ACNO</v>
          </cell>
          <cell r="C2" t="str">
            <v>VARCHAR</v>
          </cell>
          <cell r="D2" t="str">
            <v>30</v>
          </cell>
          <cell r="E2" t="str">
            <v>VR</v>
          </cell>
          <cell r="F2" t="str">
            <v>Account No.</v>
          </cell>
          <cell r="G2" t="str">
            <v>Account No.</v>
          </cell>
          <cell r="H2" t="str">
            <v>Account No.</v>
          </cell>
          <cell r="I2" t="str">
            <v>Account No.</v>
          </cell>
        </row>
        <row r="3">
          <cell r="B3" t="str">
            <v>ACNA</v>
          </cell>
          <cell r="C3" t="str">
            <v>VARCHAR</v>
          </cell>
          <cell r="D3" t="str">
            <v>100</v>
          </cell>
          <cell r="E3" t="str">
            <v>VR</v>
          </cell>
          <cell r="F3" t="str">
            <v>Account Name</v>
          </cell>
          <cell r="G3" t="str">
            <v>Account Name</v>
          </cell>
          <cell r="H3" t="str">
            <v>Account Name</v>
          </cell>
          <cell r="I3" t="str">
            <v>Account Name</v>
          </cell>
        </row>
        <row r="4">
          <cell r="B4" t="str">
            <v>ADNA</v>
          </cell>
          <cell r="C4" t="str">
            <v>VARCHAR</v>
          </cell>
          <cell r="D4" t="str">
            <v>100</v>
          </cell>
          <cell r="E4" t="str">
            <v>VR</v>
          </cell>
          <cell r="F4" t="str">
            <v>Address Name</v>
          </cell>
          <cell r="G4" t="str">
            <v>Address Name</v>
          </cell>
          <cell r="H4" t="str">
            <v>Address Name</v>
          </cell>
          <cell r="I4" t="str">
            <v>Address Name</v>
          </cell>
        </row>
        <row r="5">
          <cell r="B5" t="str">
            <v>ADNO</v>
          </cell>
          <cell r="C5" t="str">
            <v>VARCHAR</v>
          </cell>
          <cell r="D5" t="str">
            <v>10</v>
          </cell>
          <cell r="E5" t="str">
            <v>VR</v>
          </cell>
          <cell r="F5" t="str">
            <v>Address Code</v>
          </cell>
          <cell r="G5" t="str">
            <v>Address Code</v>
          </cell>
          <cell r="H5" t="str">
            <v>Address Code</v>
          </cell>
          <cell r="I5" t="str">
            <v>Address Code</v>
          </cell>
        </row>
        <row r="6">
          <cell r="B6" t="str">
            <v>ADR1</v>
          </cell>
          <cell r="C6" t="str">
            <v>VARCHAR</v>
          </cell>
          <cell r="D6" t="str">
            <v>100</v>
          </cell>
          <cell r="E6" t="str">
            <v>VR</v>
          </cell>
          <cell r="F6" t="str">
            <v>Address Line 1</v>
          </cell>
          <cell r="G6" t="str">
            <v>Address Line 1</v>
          </cell>
          <cell r="H6" t="str">
            <v>Address Line 1</v>
          </cell>
          <cell r="I6" t="str">
            <v>Address Line 1</v>
          </cell>
        </row>
        <row r="7">
          <cell r="B7" t="str">
            <v>ADR2</v>
          </cell>
          <cell r="C7" t="str">
            <v>VARCHAR</v>
          </cell>
          <cell r="D7" t="str">
            <v>100</v>
          </cell>
          <cell r="E7" t="str">
            <v>VR</v>
          </cell>
          <cell r="F7" t="str">
            <v>Address Line 2</v>
          </cell>
          <cell r="G7" t="str">
            <v>Address Line 2</v>
          </cell>
          <cell r="H7" t="str">
            <v>Address Line 2</v>
          </cell>
          <cell r="I7" t="str">
            <v>Address Line 2</v>
          </cell>
        </row>
        <row r="8">
          <cell r="B8" t="str">
            <v>ADR3</v>
          </cell>
          <cell r="C8" t="str">
            <v>VARCHAR</v>
          </cell>
          <cell r="D8" t="str">
            <v>100</v>
          </cell>
          <cell r="E8" t="str">
            <v>VR</v>
          </cell>
          <cell r="F8" t="str">
            <v>Address Line 3</v>
          </cell>
          <cell r="G8" t="str">
            <v>Address Line 3</v>
          </cell>
          <cell r="H8" t="str">
            <v>Address Line 3</v>
          </cell>
          <cell r="I8" t="str">
            <v>Address Line 3</v>
          </cell>
        </row>
        <row r="9">
          <cell r="B9" t="str">
            <v>ADR4</v>
          </cell>
          <cell r="C9" t="str">
            <v>VARCHAR</v>
          </cell>
          <cell r="D9" t="str">
            <v>100</v>
          </cell>
          <cell r="E9" t="str">
            <v>VR</v>
          </cell>
          <cell r="F9" t="str">
            <v>Address Line 4</v>
          </cell>
          <cell r="G9" t="str">
            <v>Address Line 4</v>
          </cell>
          <cell r="H9" t="str">
            <v>Address Line 4</v>
          </cell>
          <cell r="I9" t="str">
            <v>Address Line 4</v>
          </cell>
        </row>
        <row r="10">
          <cell r="B10" t="str">
            <v>AINA</v>
          </cell>
          <cell r="C10" t="str">
            <v>VARCHAR</v>
          </cell>
          <cell r="D10" t="str">
            <v>100</v>
          </cell>
          <cell r="E10" t="str">
            <v>VR</v>
          </cell>
          <cell r="F10" t="str">
            <v>Alternate Material Name</v>
          </cell>
          <cell r="G10" t="str">
            <v>Alternate Material Name</v>
          </cell>
          <cell r="H10" t="str">
            <v>Alternate Material Name</v>
          </cell>
          <cell r="I10" t="str">
            <v>Alternate Material Name</v>
          </cell>
        </row>
        <row r="11">
          <cell r="B11" t="str">
            <v>AINO</v>
          </cell>
          <cell r="C11" t="str">
            <v>VARCHAR</v>
          </cell>
          <cell r="D11" t="str">
            <v>10</v>
          </cell>
          <cell r="E11" t="str">
            <v>VR</v>
          </cell>
          <cell r="F11" t="str">
            <v>Alternate Material Code</v>
          </cell>
          <cell r="G11" t="str">
            <v>Alternate Material Code</v>
          </cell>
          <cell r="H11" t="str">
            <v>Alternate Material Code</v>
          </cell>
          <cell r="I11" t="str">
            <v>Alternate Material Code</v>
          </cell>
        </row>
        <row r="12">
          <cell r="B12" t="str">
            <v>AJDN</v>
          </cell>
          <cell r="C12" t="str">
            <v>VARCHAR</v>
          </cell>
          <cell r="D12" t="str">
            <v>30</v>
          </cell>
          <cell r="E12" t="str">
            <v>VR</v>
          </cell>
          <cell r="F12" t="str">
            <v>Adjustment Doc No</v>
          </cell>
          <cell r="G12" t="str">
            <v>Adjustment Doc No</v>
          </cell>
          <cell r="H12" t="str">
            <v>Adjustment Doc No</v>
          </cell>
          <cell r="I12" t="str">
            <v>Adjustment Doc No</v>
          </cell>
        </row>
        <row r="13">
          <cell r="B13" t="str">
            <v>AJDT</v>
          </cell>
          <cell r="C13" t="str">
            <v>NUMERIC</v>
          </cell>
          <cell r="D13" t="str">
            <v>8, 0</v>
          </cell>
          <cell r="E13" t="str">
            <v>VR</v>
          </cell>
          <cell r="F13" t="str">
            <v>Adjustment Date</v>
          </cell>
          <cell r="G13" t="str">
            <v>Adjustment Date</v>
          </cell>
          <cell r="H13" t="str">
            <v>Adjustment Date</v>
          </cell>
          <cell r="I13" t="str">
            <v>Adjustment Date</v>
          </cell>
        </row>
        <row r="14">
          <cell r="B14" t="str">
            <v>AJLN</v>
          </cell>
          <cell r="C14" t="str">
            <v>NUMERIC</v>
          </cell>
          <cell r="D14" t="str">
            <v>5, 0</v>
          </cell>
          <cell r="E14" t="str">
            <v>VR</v>
          </cell>
          <cell r="F14" t="str">
            <v>Adjustment Line No</v>
          </cell>
          <cell r="G14" t="str">
            <v>Adjustment Line No</v>
          </cell>
          <cell r="H14" t="str">
            <v>Adjustment Line No</v>
          </cell>
          <cell r="I14" t="str">
            <v>Adjustment Line No</v>
          </cell>
        </row>
        <row r="15">
          <cell r="B15" t="str">
            <v>AJNO</v>
          </cell>
          <cell r="C15" t="str">
            <v>VARCHAR</v>
          </cell>
          <cell r="D15" t="str">
            <v>30</v>
          </cell>
          <cell r="E15" t="str">
            <v>VR</v>
          </cell>
          <cell r="F15" t="str">
            <v>Adjustment No.</v>
          </cell>
          <cell r="G15" t="str">
            <v>Adjustment No.</v>
          </cell>
          <cell r="H15" t="str">
            <v>Adjustment No.</v>
          </cell>
          <cell r="I15" t="str">
            <v>Adjustment No.</v>
          </cell>
        </row>
        <row r="16">
          <cell r="B16" t="str">
            <v>AJPR</v>
          </cell>
          <cell r="C16" t="str">
            <v>NUMERIC</v>
          </cell>
          <cell r="D16" t="str">
            <v>19, 6</v>
          </cell>
          <cell r="E16" t="str">
            <v>VR</v>
          </cell>
          <cell r="F16" t="str">
            <v>Adjustment Price</v>
          </cell>
          <cell r="G16" t="str">
            <v>Adjustment Price</v>
          </cell>
          <cell r="H16" t="str">
            <v>Adjustment Price</v>
          </cell>
          <cell r="I16" t="str">
            <v>Adjustment Price</v>
          </cell>
        </row>
        <row r="17">
          <cell r="B17" t="str">
            <v>AJQT</v>
          </cell>
          <cell r="C17" t="str">
            <v>NUMERIC</v>
          </cell>
          <cell r="D17" t="str">
            <v>19, 6</v>
          </cell>
          <cell r="E17" t="str">
            <v>VR</v>
          </cell>
          <cell r="F17" t="str">
            <v>Adjustment Quantity</v>
          </cell>
          <cell r="G17" t="str">
            <v>Adjustment Quantity</v>
          </cell>
          <cell r="H17" t="str">
            <v>Adjustment Quantity</v>
          </cell>
          <cell r="I17" t="str">
            <v>Adjustment Quantity</v>
          </cell>
        </row>
        <row r="18">
          <cell r="B18" t="str">
            <v>ALDO</v>
          </cell>
          <cell r="C18" t="str">
            <v>NUMERIC</v>
          </cell>
          <cell r="D18" t="str">
            <v>1, 0</v>
          </cell>
          <cell r="E18" t="str">
            <v>VR</v>
          </cell>
          <cell r="F18" t="str">
            <v>Allow Delivery Order</v>
          </cell>
          <cell r="G18" t="str">
            <v>Allow Delivery Order</v>
          </cell>
          <cell r="H18" t="str">
            <v>Allow Delivery Order</v>
          </cell>
          <cell r="I18" t="str">
            <v>Allow Delivery Order</v>
          </cell>
        </row>
        <row r="19">
          <cell r="B19" t="str">
            <v>ALSP</v>
          </cell>
          <cell r="C19" t="str">
            <v>NUMERIC</v>
          </cell>
          <cell r="D19" t="str">
            <v>1, 0</v>
          </cell>
          <cell r="E19" t="str">
            <v>VR</v>
          </cell>
          <cell r="F19" t="str">
            <v>Allow SP3</v>
          </cell>
          <cell r="G19" t="str">
            <v>Allow SP3</v>
          </cell>
          <cell r="H19" t="str">
            <v>Allow SP3</v>
          </cell>
          <cell r="I19" t="str">
            <v>Allow SP3</v>
          </cell>
        </row>
        <row r="20">
          <cell r="B20" t="str">
            <v>ALTS</v>
          </cell>
          <cell r="C20" t="str">
            <v>NUMERIC</v>
          </cell>
          <cell r="D20" t="str">
            <v>1, 0</v>
          </cell>
          <cell r="E20" t="str">
            <v>VR</v>
          </cell>
          <cell r="F20" t="str">
            <v>Allow In Transit</v>
          </cell>
          <cell r="G20" t="str">
            <v>Allow In Transit</v>
          </cell>
          <cell r="H20" t="str">
            <v>Allow In Transit</v>
          </cell>
          <cell r="I20" t="str">
            <v>Allow In Transit</v>
          </cell>
        </row>
        <row r="21">
          <cell r="B21" t="str">
            <v>ALWO</v>
          </cell>
          <cell r="C21" t="str">
            <v>NUMERIC</v>
          </cell>
          <cell r="D21" t="str">
            <v>1, 0</v>
          </cell>
          <cell r="E21" t="str">
            <v>VR</v>
          </cell>
          <cell r="F21" t="str">
            <v>Allow Write Off</v>
          </cell>
          <cell r="G21" t="str">
            <v>Allow Write Off</v>
          </cell>
          <cell r="H21" t="str">
            <v>Allow Write Off</v>
          </cell>
          <cell r="I21" t="str">
            <v>Allow Write Off</v>
          </cell>
        </row>
        <row r="22">
          <cell r="B22" t="str">
            <v>AMNT</v>
          </cell>
          <cell r="C22" t="str">
            <v>NUMERIC</v>
          </cell>
          <cell r="D22" t="str">
            <v>19, 6</v>
          </cell>
          <cell r="E22" t="str">
            <v>VR</v>
          </cell>
          <cell r="F22" t="str">
            <v>Amount</v>
          </cell>
          <cell r="G22" t="str">
            <v>Amount</v>
          </cell>
          <cell r="H22" t="str">
            <v>Amount</v>
          </cell>
          <cell r="I22" t="str">
            <v>Amount</v>
          </cell>
        </row>
        <row r="23">
          <cell r="B23" t="str">
            <v>APDT</v>
          </cell>
          <cell r="C23" t="str">
            <v>NUMERIC</v>
          </cell>
          <cell r="D23" t="str">
            <v>8, 0</v>
          </cell>
          <cell r="E23" t="str">
            <v>VR</v>
          </cell>
          <cell r="F23" t="str">
            <v>BPCS AP Invoice Date</v>
          </cell>
          <cell r="G23" t="str">
            <v>BPCS AP Invoice Date</v>
          </cell>
          <cell r="H23" t="str">
            <v>BPCS AP Invoice Date</v>
          </cell>
          <cell r="I23" t="str">
            <v>BPCS AP Invoice Date</v>
          </cell>
        </row>
        <row r="24">
          <cell r="B24" t="str">
            <v>APNA</v>
          </cell>
          <cell r="C24" t="str">
            <v>VARCHAR</v>
          </cell>
          <cell r="D24" t="str">
            <v>60</v>
          </cell>
          <cell r="E24" t="str">
            <v>VR</v>
          </cell>
          <cell r="F24" t="str">
            <v>Application Name</v>
          </cell>
          <cell r="G24" t="str">
            <v>Application Name</v>
          </cell>
          <cell r="H24" t="str">
            <v>Application Name</v>
          </cell>
          <cell r="I24" t="str">
            <v>Application Name</v>
          </cell>
        </row>
        <row r="25">
          <cell r="B25" t="str">
            <v>APNO</v>
          </cell>
          <cell r="C25" t="str">
            <v>VARCHAR</v>
          </cell>
          <cell r="D25" t="str">
            <v>10</v>
          </cell>
          <cell r="E25" t="str">
            <v>VR</v>
          </cell>
          <cell r="F25" t="str">
            <v>Application Code</v>
          </cell>
          <cell r="G25" t="str">
            <v>Application Code</v>
          </cell>
          <cell r="H25" t="str">
            <v>Application Code</v>
          </cell>
          <cell r="I25" t="str">
            <v>Application Code</v>
          </cell>
        </row>
        <row r="26">
          <cell r="B26" t="str">
            <v>AQAM</v>
          </cell>
          <cell r="C26" t="str">
            <v>NUMERIC</v>
          </cell>
          <cell r="D26" t="str">
            <v>19, 6</v>
          </cell>
          <cell r="E26" t="str">
            <v>VR</v>
          </cell>
          <cell r="F26" t="str">
            <v>Approval Request Amount</v>
          </cell>
          <cell r="G26" t="str">
            <v>Approval Request Amount</v>
          </cell>
          <cell r="H26" t="str">
            <v>Approval Request Amount</v>
          </cell>
          <cell r="I26" t="str">
            <v>Approval Request Amount</v>
          </cell>
        </row>
        <row r="27">
          <cell r="B27" t="str">
            <v>AQBY</v>
          </cell>
          <cell r="C27" t="str">
            <v>VARCHAR</v>
          </cell>
          <cell r="D27" t="str">
            <v>20</v>
          </cell>
          <cell r="E27" t="str">
            <v>VR</v>
          </cell>
          <cell r="F27" t="str">
            <v>Approval Request By</v>
          </cell>
          <cell r="G27" t="str">
            <v>Approval Request By</v>
          </cell>
          <cell r="H27" t="str">
            <v>Approval Request By</v>
          </cell>
          <cell r="I27" t="str">
            <v>Approval Request By</v>
          </cell>
        </row>
        <row r="28">
          <cell r="B28" t="str">
            <v>AQDN</v>
          </cell>
          <cell r="C28" t="str">
            <v>VARCHAR</v>
          </cell>
          <cell r="D28" t="str">
            <v>30</v>
          </cell>
          <cell r="E28" t="str">
            <v>VR</v>
          </cell>
          <cell r="F28" t="str">
            <v>Approval Request No.</v>
          </cell>
          <cell r="G28" t="str">
            <v>Approval Request No.</v>
          </cell>
          <cell r="H28" t="str">
            <v>Approval Request No.</v>
          </cell>
          <cell r="I28" t="str">
            <v>Approval Request No.</v>
          </cell>
        </row>
        <row r="29">
          <cell r="B29" t="str">
            <v>AQDT</v>
          </cell>
          <cell r="C29" t="str">
            <v>NUMERIC</v>
          </cell>
          <cell r="D29" t="str">
            <v>8, 0</v>
          </cell>
          <cell r="E29" t="str">
            <v>VR</v>
          </cell>
          <cell r="F29" t="str">
            <v>Approval Request Date</v>
          </cell>
          <cell r="G29" t="str">
            <v>Approval Request Date</v>
          </cell>
          <cell r="H29" t="str">
            <v>Approval Request Date</v>
          </cell>
          <cell r="I29" t="str">
            <v>Approval Request Date</v>
          </cell>
        </row>
        <row r="30">
          <cell r="B30" t="str">
            <v>AQST</v>
          </cell>
          <cell r="C30" t="str">
            <v>VARCHAR</v>
          </cell>
          <cell r="D30" t="str">
            <v>10</v>
          </cell>
          <cell r="E30" t="str">
            <v>VR</v>
          </cell>
          <cell r="F30" t="str">
            <v>Approval Request Status</v>
          </cell>
          <cell r="G30" t="str">
            <v>Approval Request Status</v>
          </cell>
          <cell r="H30" t="str">
            <v>Approval Request Status</v>
          </cell>
          <cell r="I30" t="str">
            <v>Approval Request Status</v>
          </cell>
        </row>
        <row r="31">
          <cell r="B31" t="str">
            <v>ARAM</v>
          </cell>
          <cell r="C31" t="str">
            <v>NUMERIC</v>
          </cell>
          <cell r="D31" t="str">
            <v>19, 6</v>
          </cell>
          <cell r="E31" t="str">
            <v>VR</v>
          </cell>
          <cell r="F31" t="str">
            <v>Approval Request Amount</v>
          </cell>
          <cell r="G31" t="str">
            <v>Approval Request Amount</v>
          </cell>
          <cell r="H31" t="str">
            <v>Approval Request Amount</v>
          </cell>
          <cell r="I31" t="str">
            <v>Approval Request Amount</v>
          </cell>
        </row>
        <row r="32">
          <cell r="B32" t="str">
            <v>ARNA</v>
          </cell>
          <cell r="C32" t="str">
            <v>VARCHAR</v>
          </cell>
          <cell r="D32" t="str">
            <v>100</v>
          </cell>
          <cell r="E32" t="str">
            <v>VR</v>
          </cell>
          <cell r="F32" t="str">
            <v>Area Name</v>
          </cell>
          <cell r="G32" t="str">
            <v>Area Name</v>
          </cell>
          <cell r="H32" t="str">
            <v>Area Name</v>
          </cell>
          <cell r="I32" t="str">
            <v>Area Name</v>
          </cell>
        </row>
        <row r="33">
          <cell r="B33" t="str">
            <v>ARNO</v>
          </cell>
          <cell r="C33" t="str">
            <v>VARCHAR</v>
          </cell>
          <cell r="D33" t="str">
            <v>10</v>
          </cell>
          <cell r="E33" t="str">
            <v>VR</v>
          </cell>
          <cell r="F33" t="str">
            <v>Area Code</v>
          </cell>
          <cell r="G33" t="str">
            <v>Area Code</v>
          </cell>
          <cell r="H33" t="str">
            <v>Area Code</v>
          </cell>
          <cell r="I33" t="str">
            <v>Area Code</v>
          </cell>
        </row>
        <row r="34">
          <cell r="B34" t="str">
            <v>ATNA</v>
          </cell>
          <cell r="C34" t="str">
            <v>VARCHAR</v>
          </cell>
          <cell r="D34" t="str">
            <v>100</v>
          </cell>
          <cell r="E34" t="str">
            <v>VR</v>
          </cell>
          <cell r="F34" t="str">
            <v>Attention Name</v>
          </cell>
          <cell r="G34" t="str">
            <v>Attention Name</v>
          </cell>
          <cell r="H34" t="str">
            <v>Attention Name</v>
          </cell>
          <cell r="I34" t="str">
            <v>Attention Name</v>
          </cell>
        </row>
        <row r="35">
          <cell r="B35" t="str">
            <v>ATNO</v>
          </cell>
          <cell r="C35" t="str">
            <v>VARCHAR</v>
          </cell>
          <cell r="D35" t="str">
            <v>10</v>
          </cell>
          <cell r="E35" t="str">
            <v>VR</v>
          </cell>
          <cell r="F35" t="str">
            <v>Attention Code</v>
          </cell>
          <cell r="G35" t="str">
            <v>Attention Code</v>
          </cell>
          <cell r="H35" t="str">
            <v>Attention Code</v>
          </cell>
          <cell r="I35" t="str">
            <v>Attention Code</v>
          </cell>
        </row>
        <row r="36">
          <cell r="B36" t="str">
            <v>ATPS</v>
          </cell>
          <cell r="C36" t="str">
            <v>VARCHAR</v>
          </cell>
          <cell r="D36" t="str">
            <v>30</v>
          </cell>
          <cell r="E36" t="str">
            <v>VR</v>
          </cell>
          <cell r="F36" t="str">
            <v>Attention Position</v>
          </cell>
          <cell r="G36" t="str">
            <v>Attention Position</v>
          </cell>
          <cell r="H36" t="str">
            <v>Attention Position</v>
          </cell>
          <cell r="I36" t="str">
            <v>Attention Position</v>
          </cell>
        </row>
        <row r="37">
          <cell r="B37" t="str">
            <v>AUNA</v>
          </cell>
          <cell r="C37" t="str">
            <v>VARCHAR</v>
          </cell>
          <cell r="D37" t="str">
            <v>100</v>
          </cell>
          <cell r="E37" t="str">
            <v>VR</v>
          </cell>
          <cell r="F37" t="str">
            <v>Authorization Name</v>
          </cell>
          <cell r="G37" t="str">
            <v>Authorization Name</v>
          </cell>
          <cell r="H37" t="str">
            <v>Authorization Name</v>
          </cell>
          <cell r="I37" t="str">
            <v>Authorization Name</v>
          </cell>
        </row>
        <row r="38">
          <cell r="B38" t="str">
            <v>AUNO</v>
          </cell>
          <cell r="C38" t="str">
            <v>VARCHAR</v>
          </cell>
          <cell r="D38" t="str">
            <v>10</v>
          </cell>
          <cell r="E38" t="str">
            <v>VR</v>
          </cell>
          <cell r="F38" t="str">
            <v>Authorization Code</v>
          </cell>
          <cell r="G38" t="str">
            <v>Authorization Code</v>
          </cell>
          <cell r="H38" t="str">
            <v>Authorization Code</v>
          </cell>
          <cell r="I38" t="str">
            <v>Authorization Code</v>
          </cell>
        </row>
        <row r="39">
          <cell r="B39" t="str">
            <v>AURL</v>
          </cell>
          <cell r="C39" t="str">
            <v>VARCHAR</v>
          </cell>
          <cell r="D39" t="str">
            <v>500</v>
          </cell>
          <cell r="E39" t="str">
            <v>VR</v>
          </cell>
          <cell r="F39" t="str">
            <v>Application Default URL</v>
          </cell>
          <cell r="G39" t="str">
            <v>Application Default URL</v>
          </cell>
          <cell r="H39" t="str">
            <v>Application Default URL</v>
          </cell>
          <cell r="I39" t="str">
            <v>Application Default URL</v>
          </cell>
        </row>
        <row r="40">
          <cell r="B40" t="str">
            <v>AUTO</v>
          </cell>
          <cell r="C40" t="str">
            <v>VARCHAR</v>
          </cell>
          <cell r="D40" t="str">
            <v>100</v>
          </cell>
          <cell r="E40" t="str">
            <v>VR</v>
          </cell>
          <cell r="F40" t="str">
            <v>Authorized To</v>
          </cell>
          <cell r="G40" t="str">
            <v>Authorized To</v>
          </cell>
          <cell r="H40" t="str">
            <v>Authorized To</v>
          </cell>
          <cell r="I40" t="str">
            <v>Authorized To</v>
          </cell>
        </row>
        <row r="41">
          <cell r="B41" t="str">
            <v>AVBY</v>
          </cell>
          <cell r="C41" t="str">
            <v>VARCHAR</v>
          </cell>
          <cell r="D41" t="str">
            <v>20</v>
          </cell>
          <cell r="E41" t="str">
            <v>VR</v>
          </cell>
          <cell r="F41" t="str">
            <v>Approval By</v>
          </cell>
          <cell r="G41" t="str">
            <v>Approval By</v>
          </cell>
          <cell r="H41" t="str">
            <v>Approval By</v>
          </cell>
          <cell r="I41" t="str">
            <v>Approval By</v>
          </cell>
        </row>
        <row r="42">
          <cell r="B42" t="str">
            <v>AVDT</v>
          </cell>
          <cell r="C42" t="str">
            <v>NUMERIC</v>
          </cell>
          <cell r="D42" t="str">
            <v>8, 0</v>
          </cell>
          <cell r="E42" t="str">
            <v>VR</v>
          </cell>
          <cell r="F42" t="str">
            <v>Approval Date</v>
          </cell>
          <cell r="G42" t="str">
            <v>Approval Date</v>
          </cell>
          <cell r="H42" t="str">
            <v>Approval Date</v>
          </cell>
          <cell r="I42" t="str">
            <v>Approval Date</v>
          </cell>
        </row>
        <row r="43">
          <cell r="B43" t="str">
            <v>AVQT</v>
          </cell>
          <cell r="C43" t="str">
            <v>NUMERIC</v>
          </cell>
          <cell r="D43" t="str">
            <v>2, 0</v>
          </cell>
          <cell r="E43" t="str">
            <v>VR</v>
          </cell>
          <cell r="F43" t="str">
            <v>Required Approval Quantity</v>
          </cell>
          <cell r="G43" t="str">
            <v>Required Approval Quantity</v>
          </cell>
          <cell r="H43" t="str">
            <v>Required Approval Quantity</v>
          </cell>
          <cell r="I43" t="str">
            <v>Required Approval Quantity</v>
          </cell>
        </row>
        <row r="44">
          <cell r="B44" t="str">
            <v>AVST</v>
          </cell>
          <cell r="C44" t="str">
            <v>VARCHAR</v>
          </cell>
          <cell r="D44" t="str">
            <v>10</v>
          </cell>
          <cell r="E44" t="str">
            <v>VR</v>
          </cell>
          <cell r="F44" t="str">
            <v>Approval Status</v>
          </cell>
          <cell r="G44" t="str">
            <v>Approval Status</v>
          </cell>
          <cell r="H44" t="str">
            <v>Approval Status</v>
          </cell>
          <cell r="I44" t="str">
            <v>Approval Status</v>
          </cell>
        </row>
        <row r="45">
          <cell r="B45" t="str">
            <v>ADUL</v>
          </cell>
          <cell r="C45" t="str">
            <v>VARCHAR</v>
          </cell>
          <cell r="D45" t="str">
            <v>500</v>
          </cell>
          <cell r="E45" t="str">
            <v>VR</v>
          </cell>
          <cell r="F45" t="str">
            <v>Approval Document URL</v>
          </cell>
          <cell r="G45" t="str">
            <v>Approval Document URL</v>
          </cell>
          <cell r="H45" t="str">
            <v>Approval Document URL</v>
          </cell>
          <cell r="I45" t="str">
            <v>Approval Document URL</v>
          </cell>
        </row>
        <row r="46">
          <cell r="B46" t="str">
            <v>AVTY</v>
          </cell>
          <cell r="C46" t="str">
            <v>VARCHAR</v>
          </cell>
          <cell r="D46" t="str">
            <v>10</v>
          </cell>
          <cell r="E46" t="str">
            <v>VR</v>
          </cell>
          <cell r="F46" t="str">
            <v>Approval Type</v>
          </cell>
          <cell r="G46" t="str">
            <v>Approval Type</v>
          </cell>
          <cell r="H46" t="str">
            <v>Approval Type</v>
          </cell>
          <cell r="I46" t="str">
            <v>Approval Type</v>
          </cell>
        </row>
        <row r="47">
          <cell r="B47" t="str">
            <v>BAD1</v>
          </cell>
          <cell r="C47" t="str">
            <v>VARCHAR</v>
          </cell>
          <cell r="D47" t="str">
            <v>100</v>
          </cell>
          <cell r="E47" t="str">
            <v>VR</v>
          </cell>
          <cell r="F47" t="str">
            <v>Billing Address 1</v>
          </cell>
          <cell r="G47" t="str">
            <v>Billing Address 1</v>
          </cell>
          <cell r="H47" t="str">
            <v>Billing Address 1</v>
          </cell>
          <cell r="I47" t="str">
            <v>Billing Address 1</v>
          </cell>
        </row>
        <row r="48">
          <cell r="B48" t="str">
            <v>BAD2</v>
          </cell>
          <cell r="C48" t="str">
            <v>VARCHAR</v>
          </cell>
          <cell r="D48" t="str">
            <v>100</v>
          </cell>
          <cell r="E48" t="str">
            <v>VR</v>
          </cell>
          <cell r="F48" t="str">
            <v>Billing Address 1</v>
          </cell>
          <cell r="G48" t="str">
            <v>Billing Address 1</v>
          </cell>
          <cell r="H48" t="str">
            <v>Billing Address 1</v>
          </cell>
          <cell r="I48" t="str">
            <v>Billing Address 1</v>
          </cell>
        </row>
        <row r="49">
          <cell r="B49" t="str">
            <v>BAD3</v>
          </cell>
          <cell r="C49" t="str">
            <v>VARCHAR</v>
          </cell>
          <cell r="D49" t="str">
            <v>100</v>
          </cell>
          <cell r="E49" t="str">
            <v>VR</v>
          </cell>
          <cell r="F49" t="str">
            <v>Billing Address 1</v>
          </cell>
          <cell r="G49" t="str">
            <v>Billing Address 1</v>
          </cell>
          <cell r="H49" t="str">
            <v>Billing Address 1</v>
          </cell>
          <cell r="I49" t="str">
            <v>Billing Address 1</v>
          </cell>
        </row>
        <row r="50">
          <cell r="B50" t="str">
            <v>BAD4</v>
          </cell>
          <cell r="C50" t="str">
            <v>VARCHAR</v>
          </cell>
          <cell r="D50" t="str">
            <v>100</v>
          </cell>
          <cell r="E50" t="str">
            <v>VR</v>
          </cell>
          <cell r="F50" t="str">
            <v>Billing Address 1</v>
          </cell>
          <cell r="G50" t="str">
            <v>Billing Address 1</v>
          </cell>
          <cell r="H50" t="str">
            <v>Billing Address 1</v>
          </cell>
          <cell r="I50" t="str">
            <v>Billing Address 1</v>
          </cell>
        </row>
        <row r="51">
          <cell r="B51" t="str">
            <v>BCFR</v>
          </cell>
          <cell r="C51" t="str">
            <v>VARCHAR</v>
          </cell>
          <cell r="D51" t="str">
            <v>30</v>
          </cell>
          <cell r="E51" t="str">
            <v>VR</v>
          </cell>
          <cell r="F51" t="str">
            <v>Barcode From</v>
          </cell>
          <cell r="G51" t="str">
            <v>Barcode From</v>
          </cell>
          <cell r="H51" t="str">
            <v>Barcode From</v>
          </cell>
          <cell r="I51" t="str">
            <v>Barcode From</v>
          </cell>
        </row>
        <row r="52">
          <cell r="B52" t="str">
            <v>BCNO</v>
          </cell>
          <cell r="C52" t="str">
            <v>VARCHAR</v>
          </cell>
          <cell r="D52" t="str">
            <v>30</v>
          </cell>
          <cell r="E52" t="str">
            <v>VR</v>
          </cell>
          <cell r="F52" t="str">
            <v>Batch No</v>
          </cell>
          <cell r="G52" t="str">
            <v>Batch No</v>
          </cell>
          <cell r="H52" t="str">
            <v>Batch No</v>
          </cell>
          <cell r="I52" t="str">
            <v>Batch No</v>
          </cell>
        </row>
        <row r="53">
          <cell r="B53" t="str">
            <v>BCOD</v>
          </cell>
          <cell r="C53" t="str">
            <v>VARCHAR</v>
          </cell>
          <cell r="D53" t="str">
            <v>30</v>
          </cell>
          <cell r="E53" t="str">
            <v>VR</v>
          </cell>
          <cell r="F53" t="str">
            <v>Barcode</v>
          </cell>
          <cell r="G53" t="str">
            <v>Barcode</v>
          </cell>
          <cell r="H53" t="str">
            <v>Barcode</v>
          </cell>
          <cell r="I53" t="str">
            <v>Barcode</v>
          </cell>
        </row>
        <row r="54">
          <cell r="B54" t="str">
            <v>BCTO</v>
          </cell>
          <cell r="C54" t="str">
            <v>VARCHAR</v>
          </cell>
          <cell r="D54" t="str">
            <v>30</v>
          </cell>
          <cell r="E54" t="str">
            <v>VR</v>
          </cell>
          <cell r="F54" t="str">
            <v>Barcode To</v>
          </cell>
          <cell r="G54" t="str">
            <v>Barcode To</v>
          </cell>
          <cell r="H54" t="str">
            <v>Barcode To</v>
          </cell>
          <cell r="I54" t="str">
            <v>Barcode To</v>
          </cell>
        </row>
        <row r="55">
          <cell r="B55" t="str">
            <v>BDNA</v>
          </cell>
          <cell r="C55" t="str">
            <v>VARCHAR</v>
          </cell>
          <cell r="D55" t="str">
            <v>100</v>
          </cell>
          <cell r="E55" t="str">
            <v>VR</v>
          </cell>
          <cell r="F55" t="str">
            <v>Budget Name</v>
          </cell>
          <cell r="G55" t="str">
            <v>Budget Name</v>
          </cell>
          <cell r="H55" t="str">
            <v>Budget Name</v>
          </cell>
          <cell r="I55" t="str">
            <v>Budget Name</v>
          </cell>
        </row>
        <row r="56">
          <cell r="B56" t="str">
            <v>BDNO</v>
          </cell>
          <cell r="C56" t="str">
            <v>VARCHAR</v>
          </cell>
          <cell r="D56" t="str">
            <v>10</v>
          </cell>
          <cell r="E56" t="str">
            <v>VR</v>
          </cell>
          <cell r="F56" t="str">
            <v>Budget Code</v>
          </cell>
          <cell r="G56" t="str">
            <v>Budget Code</v>
          </cell>
          <cell r="H56" t="str">
            <v>Budget Code</v>
          </cell>
          <cell r="I56" t="str">
            <v>Budget Code</v>
          </cell>
        </row>
        <row r="57">
          <cell r="B57" t="str">
            <v>BGQT</v>
          </cell>
          <cell r="C57" t="str">
            <v>NUMERIC</v>
          </cell>
          <cell r="D57" t="str">
            <v>19, 6</v>
          </cell>
          <cell r="E57" t="str">
            <v>VR</v>
          </cell>
          <cell r="F57" t="str">
            <v>Beginning Quantity</v>
          </cell>
          <cell r="G57" t="str">
            <v>Beginning Quantity</v>
          </cell>
          <cell r="H57" t="str">
            <v>Beginning Quantity</v>
          </cell>
          <cell r="I57" t="str">
            <v>Beginning Quantity</v>
          </cell>
        </row>
        <row r="58">
          <cell r="B58" t="str">
            <v>OHQT</v>
          </cell>
          <cell r="C58" t="str">
            <v>NUMERIC</v>
          </cell>
          <cell r="D58" t="str">
            <v>19, 6</v>
          </cell>
          <cell r="E58" t="str">
            <v>VR</v>
          </cell>
          <cell r="F58" t="str">
            <v>Beginning Quantity</v>
          </cell>
          <cell r="G58" t="str">
            <v>Beginning Quantity</v>
          </cell>
          <cell r="H58" t="str">
            <v>Beginning Quantity</v>
          </cell>
          <cell r="I58" t="str">
            <v>Beginning Quantity</v>
          </cell>
        </row>
        <row r="59">
          <cell r="B59" t="str">
            <v>GDQT</v>
          </cell>
          <cell r="C59" t="str">
            <v>NUMERIC</v>
          </cell>
          <cell r="D59" t="str">
            <v>19, 6</v>
          </cell>
          <cell r="E59" t="str">
            <v>VR</v>
          </cell>
          <cell r="F59" t="str">
            <v>Good Quantity</v>
          </cell>
          <cell r="G59" t="str">
            <v>Good Quantity</v>
          </cell>
          <cell r="H59" t="str">
            <v>Good Quantity</v>
          </cell>
          <cell r="I59" t="str">
            <v>Good Quantity</v>
          </cell>
        </row>
        <row r="60">
          <cell r="B60" t="str">
            <v>BDQT</v>
          </cell>
          <cell r="C60" t="str">
            <v>NUMERIC</v>
          </cell>
          <cell r="D60" t="str">
            <v>19, 6</v>
          </cell>
          <cell r="E60" t="str">
            <v>VR</v>
          </cell>
          <cell r="F60" t="str">
            <v>Bad Quantity</v>
          </cell>
          <cell r="G60" t="str">
            <v>Bad Quantity</v>
          </cell>
          <cell r="H60" t="str">
            <v>Bad Quantity</v>
          </cell>
          <cell r="I60" t="str">
            <v>Bad Quantity</v>
          </cell>
        </row>
        <row r="61">
          <cell r="B61" t="str">
            <v>BKAC</v>
          </cell>
          <cell r="C61" t="str">
            <v>VARCHAR</v>
          </cell>
          <cell r="D61" t="str">
            <v>50</v>
          </cell>
          <cell r="E61" t="str">
            <v>VR</v>
          </cell>
          <cell r="F61" t="str">
            <v>Bank Account</v>
          </cell>
          <cell r="G61" t="str">
            <v>Bank Account</v>
          </cell>
          <cell r="H61" t="str">
            <v>Bank Account</v>
          </cell>
          <cell r="I61" t="str">
            <v>Bank Account</v>
          </cell>
        </row>
        <row r="62">
          <cell r="B62" t="str">
            <v>BKNA</v>
          </cell>
          <cell r="C62" t="str">
            <v>VARCHAR</v>
          </cell>
          <cell r="D62" t="str">
            <v>100</v>
          </cell>
          <cell r="E62" t="str">
            <v>VR</v>
          </cell>
          <cell r="F62" t="str">
            <v>Bank Name</v>
          </cell>
          <cell r="G62" t="str">
            <v>Bank Name</v>
          </cell>
          <cell r="H62" t="str">
            <v>Bank Name</v>
          </cell>
          <cell r="I62" t="str">
            <v>Bank Name</v>
          </cell>
        </row>
        <row r="63">
          <cell r="B63" t="str">
            <v>BKNO</v>
          </cell>
          <cell r="C63" t="str">
            <v>VARCHAR</v>
          </cell>
          <cell r="D63" t="str">
            <v>10</v>
          </cell>
          <cell r="E63" t="str">
            <v>VR</v>
          </cell>
          <cell r="F63" t="str">
            <v>Bank Code</v>
          </cell>
          <cell r="G63" t="str">
            <v>Bank Code</v>
          </cell>
          <cell r="H63" t="str">
            <v>Bank Code</v>
          </cell>
          <cell r="I63" t="str">
            <v>Bank Code</v>
          </cell>
        </row>
        <row r="64">
          <cell r="B64" t="str">
            <v>BRNA</v>
          </cell>
          <cell r="C64" t="str">
            <v>VARCHAR</v>
          </cell>
          <cell r="D64" t="str">
            <v>100</v>
          </cell>
          <cell r="E64" t="str">
            <v>VR</v>
          </cell>
          <cell r="F64" t="str">
            <v>Branch Name</v>
          </cell>
          <cell r="G64" t="str">
            <v>Branch Name</v>
          </cell>
          <cell r="H64" t="str">
            <v>Branch Name</v>
          </cell>
          <cell r="I64" t="str">
            <v>Branch Name</v>
          </cell>
        </row>
        <row r="65">
          <cell r="B65" t="str">
            <v>BRNO</v>
          </cell>
          <cell r="C65" t="str">
            <v>VARCHAR</v>
          </cell>
          <cell r="D65" t="str">
            <v>10</v>
          </cell>
          <cell r="E65" t="str">
            <v>VR</v>
          </cell>
          <cell r="F65" t="str">
            <v>Branch Code</v>
          </cell>
          <cell r="G65" t="str">
            <v>Branch Code</v>
          </cell>
          <cell r="H65" t="str">
            <v>Branch Code</v>
          </cell>
          <cell r="I65" t="str">
            <v>Branch Code</v>
          </cell>
        </row>
        <row r="66">
          <cell r="B66" t="str">
            <v>BTCT</v>
          </cell>
          <cell r="C66" t="str">
            <v>VARCHAR</v>
          </cell>
          <cell r="D66" t="str">
            <v>100</v>
          </cell>
          <cell r="E66" t="str">
            <v>VR</v>
          </cell>
          <cell r="F66" t="str">
            <v>Birth City</v>
          </cell>
          <cell r="G66" t="str">
            <v>Birth City</v>
          </cell>
          <cell r="H66" t="str">
            <v>Birth City</v>
          </cell>
          <cell r="I66" t="str">
            <v>Birth City</v>
          </cell>
        </row>
        <row r="67">
          <cell r="B67" t="str">
            <v>BTDT</v>
          </cell>
          <cell r="C67" t="str">
            <v>NUMERIC</v>
          </cell>
          <cell r="D67" t="str">
            <v>8, 0</v>
          </cell>
          <cell r="E67" t="str">
            <v>VR</v>
          </cell>
          <cell r="F67" t="str">
            <v>Birth Date</v>
          </cell>
          <cell r="G67" t="str">
            <v>Birth Date</v>
          </cell>
          <cell r="H67" t="str">
            <v>Birth Date</v>
          </cell>
          <cell r="I67" t="str">
            <v>Birth Date</v>
          </cell>
        </row>
        <row r="68">
          <cell r="B68" t="str">
            <v>BUNA</v>
          </cell>
          <cell r="C68" t="str">
            <v>VARCHAR</v>
          </cell>
          <cell r="D68" t="str">
            <v>100</v>
          </cell>
          <cell r="E68" t="str">
            <v>VR</v>
          </cell>
          <cell r="F68" t="str">
            <v>Business Unit Name</v>
          </cell>
          <cell r="G68" t="str">
            <v>Business Unit Name</v>
          </cell>
          <cell r="H68" t="str">
            <v>Business Unit Name</v>
          </cell>
          <cell r="I68" t="str">
            <v>Business Unit Name</v>
          </cell>
        </row>
        <row r="69">
          <cell r="B69" t="str">
            <v>BUNA</v>
          </cell>
          <cell r="C69" t="str">
            <v>VARCHAR</v>
          </cell>
          <cell r="D69" t="str">
            <v>100</v>
          </cell>
          <cell r="E69" t="str">
            <v>VR</v>
          </cell>
          <cell r="F69" t="str">
            <v>Business Unit Name</v>
          </cell>
          <cell r="G69" t="str">
            <v>Business Unit Name</v>
          </cell>
          <cell r="H69" t="str">
            <v>Business Unit Name</v>
          </cell>
          <cell r="I69" t="str">
            <v>Business Unit Name</v>
          </cell>
        </row>
        <row r="70">
          <cell r="B70" t="str">
            <v>BUNO</v>
          </cell>
          <cell r="C70" t="str">
            <v>VARCHAR</v>
          </cell>
          <cell r="D70" t="str">
            <v>10</v>
          </cell>
          <cell r="E70" t="str">
            <v>VR</v>
          </cell>
          <cell r="F70" t="str">
            <v>Business Unit Code</v>
          </cell>
          <cell r="G70" t="str">
            <v>Business Unit Code</v>
          </cell>
          <cell r="H70" t="str">
            <v>Business Unit Code</v>
          </cell>
          <cell r="I70" t="str">
            <v>Business Unit Code</v>
          </cell>
        </row>
        <row r="71">
          <cell r="B71" t="str">
            <v>BUNO</v>
          </cell>
          <cell r="C71" t="str">
            <v>VARCHAR</v>
          </cell>
          <cell r="D71" t="str">
            <v>10</v>
          </cell>
          <cell r="E71" t="str">
            <v>VR</v>
          </cell>
          <cell r="F71" t="str">
            <v>Business Unit Code</v>
          </cell>
          <cell r="G71" t="str">
            <v>Business Unit Code</v>
          </cell>
          <cell r="H71" t="str">
            <v>Business Unit Code</v>
          </cell>
          <cell r="I71" t="str">
            <v>Business Unit Code</v>
          </cell>
        </row>
        <row r="72">
          <cell r="B72" t="str">
            <v>BYNA</v>
          </cell>
          <cell r="C72" t="str">
            <v>VARCHAR</v>
          </cell>
          <cell r="D72" t="str">
            <v>100</v>
          </cell>
          <cell r="E72" t="str">
            <v>VR</v>
          </cell>
          <cell r="F72" t="str">
            <v>Customer Name</v>
          </cell>
          <cell r="G72" t="str">
            <v>Customer Name</v>
          </cell>
          <cell r="H72" t="str">
            <v>Customer Name</v>
          </cell>
          <cell r="I72" t="str">
            <v>Customer Name</v>
          </cell>
        </row>
        <row r="73">
          <cell r="B73" t="str">
            <v>BYNO</v>
          </cell>
          <cell r="C73" t="str">
            <v>VARCHAR</v>
          </cell>
          <cell r="D73" t="str">
            <v>10</v>
          </cell>
          <cell r="E73" t="str">
            <v>VR</v>
          </cell>
          <cell r="F73" t="str">
            <v>Customer Code</v>
          </cell>
          <cell r="G73" t="str">
            <v>Customer Code</v>
          </cell>
          <cell r="H73" t="str">
            <v>Customer Code</v>
          </cell>
          <cell r="I73" t="str">
            <v>Customer Code</v>
          </cell>
        </row>
        <row r="74">
          <cell r="B74" t="str">
            <v>CANA</v>
          </cell>
          <cell r="C74" t="str">
            <v>VARCHAR</v>
          </cell>
          <cell r="D74" t="str">
            <v>100</v>
          </cell>
          <cell r="E74" t="str">
            <v>VR</v>
          </cell>
          <cell r="F74" t="str">
            <v>Category Name</v>
          </cell>
          <cell r="G74" t="str">
            <v>Category Name</v>
          </cell>
          <cell r="H74" t="str">
            <v>Category Name</v>
          </cell>
          <cell r="I74" t="str">
            <v>Category Name</v>
          </cell>
        </row>
        <row r="75">
          <cell r="B75" t="str">
            <v>CANO</v>
          </cell>
          <cell r="C75" t="str">
            <v>VARCHAR</v>
          </cell>
          <cell r="D75" t="str">
            <v>10</v>
          </cell>
          <cell r="E75" t="str">
            <v>VR</v>
          </cell>
          <cell r="F75" t="str">
            <v>Category Code</v>
          </cell>
          <cell r="G75" t="str">
            <v>Category Code</v>
          </cell>
          <cell r="H75" t="str">
            <v>Category Code</v>
          </cell>
          <cell r="I75" t="str">
            <v>Category Code</v>
          </cell>
        </row>
        <row r="76">
          <cell r="B76" t="str">
            <v>CATY</v>
          </cell>
          <cell r="C76" t="str">
            <v>VARCHAR</v>
          </cell>
          <cell r="D76" t="str">
            <v>10</v>
          </cell>
          <cell r="E76" t="str">
            <v>VR</v>
          </cell>
          <cell r="F76" t="str">
            <v>Category Type</v>
          </cell>
          <cell r="G76" t="str">
            <v>Category Type</v>
          </cell>
          <cell r="H76" t="str">
            <v>Category Type</v>
          </cell>
          <cell r="I76" t="str">
            <v>Category Type</v>
          </cell>
        </row>
        <row r="77">
          <cell r="B77" t="str">
            <v>CBNA</v>
          </cell>
          <cell r="C77" t="str">
            <v>VARCHAR</v>
          </cell>
          <cell r="D77" t="str">
            <v>100</v>
          </cell>
          <cell r="E77" t="str">
            <v>VR</v>
          </cell>
          <cell r="F77" t="str">
            <v>Container/Box Name</v>
          </cell>
          <cell r="G77" t="str">
            <v>Container/Box Name</v>
          </cell>
          <cell r="H77" t="str">
            <v>Container/Box Name</v>
          </cell>
          <cell r="I77" t="str">
            <v>Container/Box Name</v>
          </cell>
        </row>
        <row r="78">
          <cell r="B78" t="str">
            <v>CBNO</v>
          </cell>
          <cell r="C78" t="str">
            <v>VARCHAR</v>
          </cell>
          <cell r="D78" t="str">
            <v>10</v>
          </cell>
          <cell r="E78" t="str">
            <v>VR</v>
          </cell>
          <cell r="F78" t="str">
            <v>Container/Box No.</v>
          </cell>
          <cell r="G78" t="str">
            <v>Container/Box No.</v>
          </cell>
          <cell r="H78" t="str">
            <v>Container/Box No.</v>
          </cell>
          <cell r="I78" t="str">
            <v>Container/Box No.</v>
          </cell>
        </row>
        <row r="79">
          <cell r="B79" t="str">
            <v>CBTY</v>
          </cell>
          <cell r="C79" t="str">
            <v>VARCHAR</v>
          </cell>
          <cell r="D79" t="str">
            <v>10</v>
          </cell>
          <cell r="E79" t="str">
            <v>VR</v>
          </cell>
          <cell r="F79" t="str">
            <v>Container/Box Type</v>
          </cell>
          <cell r="G79" t="str">
            <v>Container/Box Type</v>
          </cell>
          <cell r="H79" t="str">
            <v>Container/Box Type</v>
          </cell>
          <cell r="I79" t="str">
            <v>Container/Box Type</v>
          </cell>
        </row>
        <row r="80">
          <cell r="B80" t="str">
            <v>CBTZ</v>
          </cell>
          <cell r="C80" t="str">
            <v>VARCHAR</v>
          </cell>
          <cell r="D80" t="str">
            <v>100</v>
          </cell>
          <cell r="E80" t="str">
            <v>VR</v>
          </cell>
          <cell r="F80" t="str">
            <v>Container/Box Type Name</v>
          </cell>
          <cell r="G80" t="str">
            <v>Container/Box Type Name</v>
          </cell>
          <cell r="H80" t="str">
            <v>Container/Box Type Name</v>
          </cell>
          <cell r="I80" t="str">
            <v>Container/Box Type Name</v>
          </cell>
        </row>
        <row r="81">
          <cell r="B81" t="str">
            <v>CCNA</v>
          </cell>
          <cell r="C81" t="str">
            <v>VARCHAR</v>
          </cell>
          <cell r="D81" t="str">
            <v>100</v>
          </cell>
          <cell r="E81" t="str">
            <v>VR</v>
          </cell>
          <cell r="F81" t="str">
            <v>Cost Center Name</v>
          </cell>
          <cell r="G81" t="str">
            <v>Cost Center Name</v>
          </cell>
          <cell r="H81" t="str">
            <v>Cost Center Name</v>
          </cell>
          <cell r="I81" t="str">
            <v>Cost Center Name</v>
          </cell>
        </row>
        <row r="82">
          <cell r="B82" t="str">
            <v>CCNO</v>
          </cell>
          <cell r="C82" t="str">
            <v>VARCHAR</v>
          </cell>
          <cell r="D82" t="str">
            <v>10</v>
          </cell>
          <cell r="E82" t="str">
            <v>VR</v>
          </cell>
          <cell r="F82" t="str">
            <v>Cost Center Code</v>
          </cell>
          <cell r="G82" t="str">
            <v>Cost Center Code</v>
          </cell>
          <cell r="H82" t="str">
            <v>Cost Center Code</v>
          </cell>
          <cell r="I82" t="str">
            <v>Cost Center Code</v>
          </cell>
        </row>
        <row r="83">
          <cell r="B83" t="str">
            <v>CFBY</v>
          </cell>
          <cell r="C83" t="str">
            <v>VARCHAR</v>
          </cell>
          <cell r="D83" t="str">
            <v>20</v>
          </cell>
          <cell r="E83" t="str">
            <v>VR</v>
          </cell>
          <cell r="F83" t="str">
            <v>Confirmed By</v>
          </cell>
          <cell r="G83" t="str">
            <v>Confirmed By</v>
          </cell>
          <cell r="H83" t="str">
            <v>Confirmed By</v>
          </cell>
          <cell r="I83" t="str">
            <v>Confirmed By</v>
          </cell>
        </row>
        <row r="84">
          <cell r="B84" t="str">
            <v>CFDT</v>
          </cell>
          <cell r="C84" t="str">
            <v>NUMERIC</v>
          </cell>
          <cell r="D84" t="str">
            <v>8, 0</v>
          </cell>
          <cell r="E84" t="str">
            <v>VR</v>
          </cell>
          <cell r="F84" t="str">
            <v>Confirm Date</v>
          </cell>
          <cell r="G84" t="str">
            <v>Confirm Date</v>
          </cell>
          <cell r="H84" t="str">
            <v>Confirm Date</v>
          </cell>
          <cell r="I84" t="str">
            <v>Confirm Date</v>
          </cell>
        </row>
        <row r="85">
          <cell r="B85" t="str">
            <v>CHDT</v>
          </cell>
          <cell r="C85" t="str">
            <v>NUMERIC</v>
          </cell>
          <cell r="D85" t="str">
            <v>8, 0</v>
          </cell>
          <cell r="E85" t="str">
            <v>VR</v>
          </cell>
          <cell r="F85" t="str">
            <v>Change Date</v>
          </cell>
          <cell r="G85" t="str">
            <v>Change Date</v>
          </cell>
          <cell r="H85" t="str">
            <v>Change Date</v>
          </cell>
          <cell r="I85" t="str">
            <v>Change Date</v>
          </cell>
        </row>
        <row r="86">
          <cell r="B86" t="str">
            <v>CHTM</v>
          </cell>
          <cell r="C86" t="str">
            <v>NUMERIC</v>
          </cell>
          <cell r="D86" t="str">
            <v>6, 0</v>
          </cell>
          <cell r="E86" t="str">
            <v>VR</v>
          </cell>
          <cell r="F86" t="str">
            <v>Change Time</v>
          </cell>
          <cell r="G86" t="str">
            <v>Change Time</v>
          </cell>
          <cell r="H86" t="str">
            <v>Change Time</v>
          </cell>
          <cell r="I86" t="str">
            <v>Change Time</v>
          </cell>
        </row>
        <row r="87">
          <cell r="B87" t="str">
            <v>CHUM</v>
          </cell>
          <cell r="C87" t="str">
            <v>VARCHAR</v>
          </cell>
          <cell r="D87" t="str">
            <v>10</v>
          </cell>
          <cell r="E87" t="str">
            <v>VR</v>
          </cell>
          <cell r="F87" t="str">
            <v>Child UOM</v>
          </cell>
          <cell r="G87" t="str">
            <v>Child UOM</v>
          </cell>
          <cell r="H87" t="str">
            <v>Child UOM</v>
          </cell>
          <cell r="I87" t="str">
            <v>Child UOM</v>
          </cell>
        </row>
        <row r="88">
          <cell r="B88" t="str">
            <v>CHUS</v>
          </cell>
          <cell r="C88" t="str">
            <v>VARCHAR</v>
          </cell>
          <cell r="D88" t="str">
            <v>20</v>
          </cell>
          <cell r="E88" t="str">
            <v>VR</v>
          </cell>
          <cell r="F88" t="str">
            <v>Change User</v>
          </cell>
          <cell r="G88" t="str">
            <v>Change User</v>
          </cell>
          <cell r="H88" t="str">
            <v>Change User</v>
          </cell>
          <cell r="I88" t="str">
            <v>Change User</v>
          </cell>
        </row>
        <row r="89">
          <cell r="B89" t="str">
            <v>CLLV</v>
          </cell>
          <cell r="C89" t="str">
            <v>NUMERIC</v>
          </cell>
          <cell r="D89" t="str">
            <v>3, 0</v>
          </cell>
          <cell r="E89" t="str">
            <v>VR</v>
          </cell>
          <cell r="F89" t="str">
            <v>Class Level</v>
          </cell>
          <cell r="G89" t="str">
            <v>Class Level</v>
          </cell>
          <cell r="H89" t="str">
            <v>Class Level</v>
          </cell>
          <cell r="I89" t="str">
            <v>Class Level</v>
          </cell>
        </row>
        <row r="90">
          <cell r="B90" t="str">
            <v>CLNA</v>
          </cell>
          <cell r="C90" t="str">
            <v>VARCHAR</v>
          </cell>
          <cell r="D90" t="str">
            <v>100</v>
          </cell>
          <cell r="E90" t="str">
            <v>VR</v>
          </cell>
          <cell r="F90" t="str">
            <v>Class Name</v>
          </cell>
          <cell r="G90" t="str">
            <v>Class Name</v>
          </cell>
          <cell r="H90" t="str">
            <v>Class Name</v>
          </cell>
          <cell r="I90" t="str">
            <v>Class Name</v>
          </cell>
        </row>
        <row r="91">
          <cell r="B91" t="str">
            <v>CLPA</v>
          </cell>
          <cell r="C91" t="str">
            <v>VARCHAR</v>
          </cell>
          <cell r="D91" t="str">
            <v>20</v>
          </cell>
          <cell r="E91" t="str">
            <v>VR</v>
          </cell>
          <cell r="F91" t="str">
            <v>Class Parent</v>
          </cell>
          <cell r="G91" t="str">
            <v>Class Parent</v>
          </cell>
          <cell r="H91" t="str">
            <v>Class Parent</v>
          </cell>
          <cell r="I91" t="str">
            <v>Class Parent</v>
          </cell>
        </row>
        <row r="92">
          <cell r="B92" t="str">
            <v>CNNA</v>
          </cell>
          <cell r="C92" t="str">
            <v>VARCHAR</v>
          </cell>
          <cell r="D92" t="str">
            <v>100</v>
          </cell>
          <cell r="E92" t="str">
            <v>VR</v>
          </cell>
          <cell r="F92" t="str">
            <v>Country Name</v>
          </cell>
          <cell r="G92" t="str">
            <v>Country Name</v>
          </cell>
          <cell r="H92" t="str">
            <v>Country Name</v>
          </cell>
          <cell r="I92" t="str">
            <v>Country Name</v>
          </cell>
        </row>
        <row r="93">
          <cell r="B93" t="str">
            <v>CNNO</v>
          </cell>
          <cell r="C93" t="str">
            <v>VARCHAR</v>
          </cell>
          <cell r="D93" t="str">
            <v>10</v>
          </cell>
          <cell r="E93" t="str">
            <v>VR</v>
          </cell>
          <cell r="F93" t="str">
            <v>Country Code</v>
          </cell>
          <cell r="G93" t="str">
            <v>Country Code</v>
          </cell>
          <cell r="H93" t="str">
            <v>Country Code</v>
          </cell>
          <cell r="I93" t="str">
            <v>Country Code</v>
          </cell>
        </row>
        <row r="94">
          <cell r="B94" t="str">
            <v>COGS</v>
          </cell>
          <cell r="C94" t="str">
            <v>NUMERIC</v>
          </cell>
          <cell r="D94" t="str">
            <v>19, 6</v>
          </cell>
          <cell r="E94" t="str">
            <v>VR</v>
          </cell>
          <cell r="F94" t="str">
            <v>Cost Of Good Sales</v>
          </cell>
          <cell r="G94" t="str">
            <v>Cost Of Good Sales</v>
          </cell>
          <cell r="H94" t="str">
            <v>Cost Of Good Sales</v>
          </cell>
          <cell r="I94" t="str">
            <v>Cost Of Good Sales</v>
          </cell>
        </row>
        <row r="95">
          <cell r="B95" t="str">
            <v>CONA</v>
          </cell>
          <cell r="C95" t="str">
            <v>VARCHAR</v>
          </cell>
          <cell r="D95" t="str">
            <v xml:space="preserve">100 </v>
          </cell>
          <cell r="E95" t="str">
            <v>VR</v>
          </cell>
          <cell r="F95" t="str">
            <v>Company Name</v>
          </cell>
          <cell r="G95" t="str">
            <v>Company Name</v>
          </cell>
          <cell r="H95" t="str">
            <v>Company Name</v>
          </cell>
          <cell r="I95" t="str">
            <v>Company Name</v>
          </cell>
        </row>
        <row r="96">
          <cell r="B96" t="str">
            <v>CONO</v>
          </cell>
          <cell r="C96" t="str">
            <v>VARCHAR</v>
          </cell>
          <cell r="D96" t="str">
            <v>10</v>
          </cell>
          <cell r="E96" t="str">
            <v>VR</v>
          </cell>
          <cell r="F96" t="str">
            <v>Company Code</v>
          </cell>
          <cell r="G96" t="str">
            <v>Company Code</v>
          </cell>
          <cell r="H96" t="str">
            <v>Company Code</v>
          </cell>
          <cell r="I96" t="str">
            <v>Company Code</v>
          </cell>
        </row>
        <row r="97">
          <cell r="B97" t="str">
            <v>CPNA</v>
          </cell>
          <cell r="C97" t="str">
            <v>VARCHAR</v>
          </cell>
          <cell r="D97" t="str">
            <v>100</v>
          </cell>
          <cell r="E97" t="str">
            <v>VR</v>
          </cell>
          <cell r="F97" t="str">
            <v>Contact Person Name</v>
          </cell>
          <cell r="G97" t="str">
            <v>Contact Person Name</v>
          </cell>
          <cell r="H97" t="str">
            <v>Contact Person Name</v>
          </cell>
          <cell r="I97" t="str">
            <v>Contact Person Name</v>
          </cell>
        </row>
        <row r="98">
          <cell r="B98" t="str">
            <v>CPNO</v>
          </cell>
          <cell r="C98" t="str">
            <v>VARCHAR</v>
          </cell>
          <cell r="D98" t="str">
            <v>100</v>
          </cell>
          <cell r="E98" t="str">
            <v>VR</v>
          </cell>
          <cell r="F98" t="str">
            <v>Contact Person Code</v>
          </cell>
          <cell r="G98" t="str">
            <v>Contact Person Code</v>
          </cell>
          <cell r="H98" t="str">
            <v>Contact Person Code</v>
          </cell>
          <cell r="I98" t="str">
            <v>Contact Person Code</v>
          </cell>
        </row>
        <row r="99">
          <cell r="B99" t="str">
            <v>CRDT</v>
          </cell>
          <cell r="C99" t="str">
            <v>NUMERIC</v>
          </cell>
          <cell r="D99" t="str">
            <v>8, 0</v>
          </cell>
          <cell r="E99" t="str">
            <v>VR</v>
          </cell>
          <cell r="F99" t="str">
            <v>Create Date</v>
          </cell>
          <cell r="G99" t="str">
            <v>Create Date</v>
          </cell>
          <cell r="H99" t="str">
            <v>Create Date</v>
          </cell>
          <cell r="I99" t="str">
            <v>Create Date</v>
          </cell>
        </row>
        <row r="100">
          <cell r="B100" t="str">
            <v>CRTM</v>
          </cell>
          <cell r="C100" t="str">
            <v>NUMERIC</v>
          </cell>
          <cell r="D100" t="str">
            <v>6, 0</v>
          </cell>
          <cell r="E100" t="str">
            <v>VR</v>
          </cell>
          <cell r="F100" t="str">
            <v>Create Time</v>
          </cell>
          <cell r="G100" t="str">
            <v>Create Time</v>
          </cell>
          <cell r="H100" t="str">
            <v>Create Time</v>
          </cell>
          <cell r="I100" t="str">
            <v>Create Time</v>
          </cell>
        </row>
        <row r="101">
          <cell r="B101" t="str">
            <v>CRUS</v>
          </cell>
          <cell r="C101" t="str">
            <v>VARCHAR</v>
          </cell>
          <cell r="D101" t="str">
            <v>20</v>
          </cell>
          <cell r="E101" t="str">
            <v>VR</v>
          </cell>
          <cell r="F101" t="str">
            <v>Create User</v>
          </cell>
          <cell r="G101" t="str">
            <v>Create User</v>
          </cell>
          <cell r="H101" t="str">
            <v>Create User</v>
          </cell>
          <cell r="I101" t="str">
            <v>Create User</v>
          </cell>
        </row>
        <row r="102">
          <cell r="B102" t="str">
            <v>CTNA</v>
          </cell>
          <cell r="C102" t="str">
            <v>VARCHAR</v>
          </cell>
          <cell r="D102" t="str">
            <v>100</v>
          </cell>
          <cell r="E102" t="str">
            <v>VR</v>
          </cell>
          <cell r="F102" t="str">
            <v>City Name</v>
          </cell>
          <cell r="G102" t="str">
            <v>City Name</v>
          </cell>
          <cell r="H102" t="str">
            <v>City Name</v>
          </cell>
          <cell r="I102" t="str">
            <v>City Name</v>
          </cell>
        </row>
        <row r="103">
          <cell r="B103" t="str">
            <v>CTNO</v>
          </cell>
          <cell r="C103" t="str">
            <v>VARCHAR</v>
          </cell>
          <cell r="D103" t="str">
            <v>10</v>
          </cell>
          <cell r="E103" t="str">
            <v>VR</v>
          </cell>
          <cell r="F103" t="str">
            <v>City Code</v>
          </cell>
          <cell r="G103" t="str">
            <v>City Code</v>
          </cell>
          <cell r="H103" t="str">
            <v>City Code</v>
          </cell>
          <cell r="I103" t="str">
            <v>City Code</v>
          </cell>
        </row>
        <row r="104">
          <cell r="B104" t="str">
            <v>CUGR</v>
          </cell>
          <cell r="C104" t="str">
            <v>VARCHAR</v>
          </cell>
          <cell r="D104" t="str">
            <v>10</v>
          </cell>
          <cell r="E104" t="str">
            <v>VR</v>
          </cell>
          <cell r="F104" t="str">
            <v>Customer Group</v>
          </cell>
          <cell r="G104" t="str">
            <v>Customer Group</v>
          </cell>
          <cell r="H104" t="str">
            <v>Customer Group</v>
          </cell>
          <cell r="I104" t="str">
            <v>Customer Group</v>
          </cell>
        </row>
        <row r="105">
          <cell r="B105" t="str">
            <v>CUNA</v>
          </cell>
          <cell r="C105" t="str">
            <v>VARCHAR</v>
          </cell>
          <cell r="D105" t="str">
            <v>100</v>
          </cell>
          <cell r="E105" t="str">
            <v>VR</v>
          </cell>
          <cell r="F105" t="str">
            <v>Customer Name</v>
          </cell>
          <cell r="G105" t="str">
            <v>Customer Name</v>
          </cell>
          <cell r="H105" t="str">
            <v>Customer Name</v>
          </cell>
          <cell r="I105" t="str">
            <v>Customer Name</v>
          </cell>
        </row>
        <row r="106">
          <cell r="B106" t="str">
            <v>CUNO</v>
          </cell>
          <cell r="C106" t="str">
            <v>VARCHAR</v>
          </cell>
          <cell r="D106" t="str">
            <v>10</v>
          </cell>
          <cell r="E106" t="str">
            <v>VR</v>
          </cell>
          <cell r="F106" t="str">
            <v>Customer Code</v>
          </cell>
          <cell r="G106" t="str">
            <v>Customer Code</v>
          </cell>
          <cell r="H106" t="str">
            <v>Customer Code</v>
          </cell>
          <cell r="I106" t="str">
            <v>Customer Code</v>
          </cell>
        </row>
        <row r="107">
          <cell r="B107" t="str">
            <v>CUST</v>
          </cell>
          <cell r="C107" t="str">
            <v>VARCHAR</v>
          </cell>
          <cell r="D107" t="str">
            <v>10</v>
          </cell>
          <cell r="E107" t="str">
            <v>VR</v>
          </cell>
          <cell r="F107" t="str">
            <v>Customer Status</v>
          </cell>
          <cell r="G107" t="str">
            <v>Customer Status</v>
          </cell>
          <cell r="H107" t="str">
            <v>Customer Status</v>
          </cell>
          <cell r="I107" t="str">
            <v>Customer Status</v>
          </cell>
        </row>
        <row r="108">
          <cell r="B108" t="str">
            <v>CUTP</v>
          </cell>
          <cell r="C108" t="str">
            <v>VARCHAR</v>
          </cell>
          <cell r="D108" t="str">
            <v>3</v>
          </cell>
          <cell r="E108" t="str">
            <v>VR</v>
          </cell>
          <cell r="F108" t="str">
            <v>Customer TOP</v>
          </cell>
          <cell r="G108" t="str">
            <v>Customer TOP</v>
          </cell>
          <cell r="H108" t="str">
            <v>Customer TOP</v>
          </cell>
          <cell r="I108" t="str">
            <v>Customer TOP</v>
          </cell>
        </row>
        <row r="109">
          <cell r="B109" t="str">
            <v>CUTY</v>
          </cell>
          <cell r="C109" t="str">
            <v>VARCHAR</v>
          </cell>
          <cell r="D109" t="str">
            <v>10</v>
          </cell>
          <cell r="E109" t="str">
            <v>VR</v>
          </cell>
          <cell r="F109" t="str">
            <v>Customer Type</v>
          </cell>
          <cell r="G109" t="str">
            <v>Customer Type</v>
          </cell>
          <cell r="H109" t="str">
            <v>Customer Type</v>
          </cell>
          <cell r="I109" t="str">
            <v>Customer Type</v>
          </cell>
        </row>
        <row r="110">
          <cell r="B110" t="str">
            <v>CVNO</v>
          </cell>
          <cell r="C110" t="str">
            <v>VARCHAR</v>
          </cell>
          <cell r="D110" t="str">
            <v>20</v>
          </cell>
          <cell r="E110" t="str">
            <v>VR</v>
          </cell>
          <cell r="F110" t="str">
            <v>Customer/Supplier Code 1</v>
          </cell>
          <cell r="G110" t="str">
            <v>Customer/Supplier Code 1</v>
          </cell>
          <cell r="H110" t="str">
            <v>Customer/Supplier Code 1</v>
          </cell>
          <cell r="I110" t="str">
            <v>Customer/Supplier Code 1</v>
          </cell>
        </row>
        <row r="111">
          <cell r="B111" t="str">
            <v>CYDT</v>
          </cell>
          <cell r="C111" t="str">
            <v>NUMERIC</v>
          </cell>
          <cell r="D111" t="str">
            <v>8, 0</v>
          </cell>
          <cell r="E111" t="str">
            <v>VR</v>
          </cell>
          <cell r="F111" t="str">
            <v>Currency Date</v>
          </cell>
          <cell r="G111" t="str">
            <v>Currency Date</v>
          </cell>
          <cell r="H111" t="str">
            <v>Currency Date</v>
          </cell>
          <cell r="I111" t="str">
            <v>Currency Date</v>
          </cell>
        </row>
        <row r="112">
          <cell r="B112" t="str">
            <v>CYFR</v>
          </cell>
          <cell r="C112" t="str">
            <v>VARCHAR</v>
          </cell>
          <cell r="D112" t="str">
            <v>10</v>
          </cell>
          <cell r="E112" t="str">
            <v>VR</v>
          </cell>
          <cell r="F112" t="str">
            <v>Currency From</v>
          </cell>
          <cell r="G112" t="str">
            <v>Currency From</v>
          </cell>
          <cell r="H112" t="str">
            <v>Currency From</v>
          </cell>
          <cell r="I112" t="str">
            <v>Currency From</v>
          </cell>
        </row>
        <row r="113">
          <cell r="B113" t="str">
            <v>CYNA</v>
          </cell>
          <cell r="C113" t="str">
            <v>VARCHAR</v>
          </cell>
          <cell r="D113" t="str">
            <v>100</v>
          </cell>
          <cell r="E113" t="str">
            <v>VR</v>
          </cell>
          <cell r="F113" t="str">
            <v>Currency Name</v>
          </cell>
          <cell r="G113" t="str">
            <v>Currency Name</v>
          </cell>
          <cell r="H113" t="str">
            <v>Currency Name</v>
          </cell>
          <cell r="I113" t="str">
            <v>Currency Name</v>
          </cell>
        </row>
        <row r="114">
          <cell r="B114" t="str">
            <v>CYNO</v>
          </cell>
          <cell r="C114" t="str">
            <v>VARCHAR</v>
          </cell>
          <cell r="D114" t="str">
            <v>10</v>
          </cell>
          <cell r="E114" t="str">
            <v>VR</v>
          </cell>
          <cell r="F114" t="str">
            <v>Currency Code</v>
          </cell>
          <cell r="G114" t="str">
            <v>Currency Code</v>
          </cell>
          <cell r="H114" t="str">
            <v>Currency Code</v>
          </cell>
          <cell r="I114" t="str">
            <v>Currency Code</v>
          </cell>
        </row>
        <row r="115">
          <cell r="B115" t="str">
            <v>CYTO</v>
          </cell>
          <cell r="C115" t="str">
            <v>VARCHAR</v>
          </cell>
          <cell r="D115" t="str">
            <v>10</v>
          </cell>
          <cell r="E115" t="str">
            <v>VR</v>
          </cell>
          <cell r="F115" t="str">
            <v>Currency To</v>
          </cell>
          <cell r="G115" t="str">
            <v>Currency To</v>
          </cell>
          <cell r="H115" t="str">
            <v>Currency To</v>
          </cell>
          <cell r="I115" t="str">
            <v>Currency To</v>
          </cell>
        </row>
        <row r="116">
          <cell r="B116" t="str">
            <v>DRCR</v>
          </cell>
          <cell r="C116" t="str">
            <v>VARCHAR</v>
          </cell>
          <cell r="D116" t="str">
            <v>1</v>
          </cell>
          <cell r="E116" t="str">
            <v>VR</v>
          </cell>
          <cell r="F116" t="str">
            <v>Debit/Credit</v>
          </cell>
          <cell r="G116" t="str">
            <v>Debit/Credit</v>
          </cell>
          <cell r="H116" t="str">
            <v>Debit/Credit</v>
          </cell>
          <cell r="I116" t="str">
            <v>Debit/Credit</v>
          </cell>
        </row>
        <row r="117">
          <cell r="B117" t="str">
            <v>DCA1</v>
          </cell>
          <cell r="C117" t="str">
            <v>NUMERIC</v>
          </cell>
          <cell r="D117" t="str">
            <v>19, 6</v>
          </cell>
          <cell r="E117" t="str">
            <v>VR</v>
          </cell>
          <cell r="F117" t="str">
            <v>Discount Amount 1</v>
          </cell>
          <cell r="G117" t="str">
            <v>Discount Amount 1</v>
          </cell>
          <cell r="H117" t="str">
            <v>Discount Amount 1</v>
          </cell>
          <cell r="I117" t="str">
            <v>Discount Amount 1</v>
          </cell>
        </row>
        <row r="118">
          <cell r="B118" t="str">
            <v>DCA2</v>
          </cell>
          <cell r="C118" t="str">
            <v>NUMERIC</v>
          </cell>
          <cell r="D118" t="str">
            <v>19, 6</v>
          </cell>
          <cell r="E118" t="str">
            <v>VR</v>
          </cell>
          <cell r="F118" t="str">
            <v>Discount Amount 2</v>
          </cell>
          <cell r="G118" t="str">
            <v>Discount Amount 2</v>
          </cell>
          <cell r="H118" t="str">
            <v>Discount Amount 2</v>
          </cell>
          <cell r="I118" t="str">
            <v>Discount Amount 2</v>
          </cell>
        </row>
        <row r="119">
          <cell r="B119" t="str">
            <v>DCA3</v>
          </cell>
          <cell r="C119" t="str">
            <v>NUMERIC</v>
          </cell>
          <cell r="D119" t="str">
            <v>19, 6</v>
          </cell>
          <cell r="E119" t="str">
            <v>VR</v>
          </cell>
          <cell r="F119" t="str">
            <v>Discount Amount 3</v>
          </cell>
          <cell r="G119" t="str">
            <v>Discount Amount 3</v>
          </cell>
          <cell r="H119" t="str">
            <v>Discount Amount 3</v>
          </cell>
          <cell r="I119" t="str">
            <v>Discount Amount 3</v>
          </cell>
        </row>
        <row r="120">
          <cell r="B120" t="str">
            <v>DCAM</v>
          </cell>
          <cell r="C120" t="str">
            <v>NUMERIC</v>
          </cell>
          <cell r="D120" t="str">
            <v>19, 6</v>
          </cell>
          <cell r="E120" t="str">
            <v>VR</v>
          </cell>
          <cell r="F120" t="str">
            <v>Discount Amount</v>
          </cell>
          <cell r="G120" t="str">
            <v>Discount Amount</v>
          </cell>
          <cell r="H120" t="str">
            <v>Discount Amount</v>
          </cell>
          <cell r="I120" t="str">
            <v>Discount Amount</v>
          </cell>
        </row>
        <row r="121">
          <cell r="B121" t="str">
            <v>DCNA</v>
          </cell>
          <cell r="C121" t="str">
            <v>VARCHAR</v>
          </cell>
          <cell r="D121" t="str">
            <v>100</v>
          </cell>
          <cell r="E121" t="str">
            <v>VR</v>
          </cell>
          <cell r="F121" t="str">
            <v>Document Type Name</v>
          </cell>
          <cell r="G121" t="str">
            <v>Document Type Name</v>
          </cell>
          <cell r="H121" t="str">
            <v>Document Type Name</v>
          </cell>
          <cell r="I121" t="str">
            <v>Document Type Name</v>
          </cell>
        </row>
        <row r="122">
          <cell r="B122" t="str">
            <v>DCP1</v>
          </cell>
          <cell r="C122" t="str">
            <v>NUMERIC</v>
          </cell>
          <cell r="D122" t="str">
            <v>5, 2</v>
          </cell>
          <cell r="E122" t="str">
            <v>VR</v>
          </cell>
          <cell r="F122" t="str">
            <v>Discount Percentage 1</v>
          </cell>
          <cell r="G122" t="str">
            <v>Discount Percentage 1</v>
          </cell>
          <cell r="H122" t="str">
            <v>Discount Percentage 1</v>
          </cell>
          <cell r="I122" t="str">
            <v>Discount Percentage 1</v>
          </cell>
        </row>
        <row r="123">
          <cell r="B123" t="str">
            <v>DCP2</v>
          </cell>
          <cell r="C123" t="str">
            <v>NUMERIC</v>
          </cell>
          <cell r="D123" t="str">
            <v>5, 2</v>
          </cell>
          <cell r="E123" t="str">
            <v>VR</v>
          </cell>
          <cell r="F123" t="str">
            <v>Discount Percentage 2</v>
          </cell>
          <cell r="G123" t="str">
            <v>Discount Percentage 2</v>
          </cell>
          <cell r="H123" t="str">
            <v>Discount Percentage 2</v>
          </cell>
          <cell r="I123" t="str">
            <v>Discount Percentage 2</v>
          </cell>
        </row>
        <row r="124">
          <cell r="B124" t="str">
            <v>DCP3</v>
          </cell>
          <cell r="C124" t="str">
            <v>NUMERIC</v>
          </cell>
          <cell r="D124" t="str">
            <v>5, 2</v>
          </cell>
          <cell r="E124" t="str">
            <v>VR</v>
          </cell>
          <cell r="F124" t="str">
            <v>Discount Percentage 3</v>
          </cell>
          <cell r="G124" t="str">
            <v>Discount Percentage 3</v>
          </cell>
          <cell r="H124" t="str">
            <v>Discount Percentage 3</v>
          </cell>
          <cell r="I124" t="str">
            <v>Discount Percentage 3</v>
          </cell>
        </row>
        <row r="125">
          <cell r="B125" t="str">
            <v>DCPT</v>
          </cell>
          <cell r="C125" t="str">
            <v>NUMERIC</v>
          </cell>
          <cell r="D125" t="str">
            <v>5, 2</v>
          </cell>
          <cell r="E125" t="str">
            <v>VR</v>
          </cell>
          <cell r="F125" t="str">
            <v>Discount Percent</v>
          </cell>
          <cell r="G125" t="str">
            <v>Discount Percent</v>
          </cell>
          <cell r="H125" t="str">
            <v>Discount Percent</v>
          </cell>
          <cell r="I125" t="str">
            <v>Discount Percent</v>
          </cell>
        </row>
        <row r="126">
          <cell r="B126" t="str">
            <v>DCPX</v>
          </cell>
          <cell r="C126" t="str">
            <v>VARCHAR</v>
          </cell>
          <cell r="D126" t="str">
            <v>2</v>
          </cell>
          <cell r="E126" t="str">
            <v>VR</v>
          </cell>
          <cell r="F126" t="str">
            <v>BPCS Doc. Prefix</v>
          </cell>
          <cell r="G126" t="str">
            <v>BPCS Doc. Prefix</v>
          </cell>
          <cell r="H126" t="str">
            <v>BPCS Doc. Prefix</v>
          </cell>
          <cell r="I126" t="str">
            <v>BPCS Doc. Prefix</v>
          </cell>
        </row>
        <row r="127">
          <cell r="B127" t="str">
            <v>DCSQ</v>
          </cell>
          <cell r="C127" t="str">
            <v>NUMERIC</v>
          </cell>
          <cell r="D127" t="str">
            <v>8, 0</v>
          </cell>
          <cell r="E127" t="str">
            <v>VR</v>
          </cell>
          <cell r="F127" t="str">
            <v>BPCS Doc. Sequence</v>
          </cell>
          <cell r="G127" t="str">
            <v>BPCS Doc. Sequence</v>
          </cell>
          <cell r="H127" t="str">
            <v>BPCS Doc. Sequence</v>
          </cell>
          <cell r="I127" t="str">
            <v>BPCS Doc. Sequence</v>
          </cell>
        </row>
        <row r="128">
          <cell r="B128" t="str">
            <v>DCST</v>
          </cell>
          <cell r="C128" t="str">
            <v>VARCHAR</v>
          </cell>
          <cell r="D128" t="str">
            <v>10</v>
          </cell>
          <cell r="E128" t="str">
            <v>VR</v>
          </cell>
          <cell r="F128" t="str">
            <v>Document Status</v>
          </cell>
          <cell r="G128" t="str">
            <v>Document Status</v>
          </cell>
          <cell r="H128" t="str">
            <v>Document Status</v>
          </cell>
          <cell r="I128" t="str">
            <v>Document Status</v>
          </cell>
        </row>
        <row r="129">
          <cell r="B129" t="str">
            <v>DCTY</v>
          </cell>
          <cell r="C129" t="str">
            <v>VARCHAR</v>
          </cell>
          <cell r="D129" t="str">
            <v>10</v>
          </cell>
          <cell r="E129" t="str">
            <v>VR</v>
          </cell>
          <cell r="F129" t="str">
            <v>Document Type</v>
          </cell>
          <cell r="G129" t="str">
            <v>Document Type</v>
          </cell>
          <cell r="H129" t="str">
            <v>Document Type</v>
          </cell>
          <cell r="I129" t="str">
            <v>Document Type</v>
          </cell>
        </row>
        <row r="130">
          <cell r="B130" t="str">
            <v>DCYR</v>
          </cell>
          <cell r="C130" t="str">
            <v>NUMERIC</v>
          </cell>
          <cell r="D130" t="str">
            <v>2, 0</v>
          </cell>
          <cell r="E130" t="str">
            <v>VR</v>
          </cell>
          <cell r="F130" t="str">
            <v>BPCS Doc. Year</v>
          </cell>
          <cell r="G130" t="str">
            <v>BPCS Doc. Year</v>
          </cell>
          <cell r="H130" t="str">
            <v>BPCS Doc. Year</v>
          </cell>
          <cell r="I130" t="str">
            <v>BPCS Doc. Year</v>
          </cell>
        </row>
        <row r="131">
          <cell r="B131" t="str">
            <v>DENA</v>
          </cell>
          <cell r="C131" t="str">
            <v>VARCHAR</v>
          </cell>
          <cell r="D131" t="str">
            <v>100</v>
          </cell>
          <cell r="E131" t="str">
            <v>VR</v>
          </cell>
          <cell r="F131" t="str">
            <v>Department Name</v>
          </cell>
          <cell r="G131" t="str">
            <v>Department Name</v>
          </cell>
          <cell r="H131" t="str">
            <v>Department Name</v>
          </cell>
          <cell r="I131" t="str">
            <v>Department Name</v>
          </cell>
        </row>
        <row r="132">
          <cell r="B132" t="str">
            <v>DENO</v>
          </cell>
          <cell r="C132" t="str">
            <v>VARCHAR</v>
          </cell>
          <cell r="D132" t="str">
            <v>10</v>
          </cell>
          <cell r="E132" t="str">
            <v>VR</v>
          </cell>
          <cell r="F132" t="str">
            <v>Department Code</v>
          </cell>
          <cell r="G132" t="str">
            <v>Department Code</v>
          </cell>
          <cell r="H132" t="str">
            <v>Department Code</v>
          </cell>
          <cell r="I132" t="str">
            <v>Department Code</v>
          </cell>
        </row>
        <row r="133">
          <cell r="B133" t="str">
            <v>DFCA</v>
          </cell>
          <cell r="C133" t="str">
            <v>VARCHAR</v>
          </cell>
          <cell r="D133" t="str">
            <v>100</v>
          </cell>
          <cell r="E133" t="str">
            <v>VR</v>
          </cell>
          <cell r="F133" t="str">
            <v>Component Name</v>
          </cell>
          <cell r="G133" t="str">
            <v>Component Name</v>
          </cell>
          <cell r="H133" t="str">
            <v>Component Name</v>
          </cell>
          <cell r="I133" t="str">
            <v>Component Name</v>
          </cell>
        </row>
        <row r="134">
          <cell r="B134" t="str">
            <v>DFCC</v>
          </cell>
          <cell r="C134" t="str">
            <v>VARCHAR</v>
          </cell>
          <cell r="D134" t="str">
            <v>10</v>
          </cell>
          <cell r="E134" t="str">
            <v>VR</v>
          </cell>
          <cell r="F134" t="str">
            <v>Component Code</v>
          </cell>
          <cell r="G134" t="str">
            <v>Component Code</v>
          </cell>
          <cell r="H134" t="str">
            <v>Component Code</v>
          </cell>
          <cell r="I134" t="str">
            <v>Component Code</v>
          </cell>
        </row>
        <row r="135">
          <cell r="B135" t="str">
            <v>DFCK</v>
          </cell>
          <cell r="C135" t="str">
            <v>VARCHAR</v>
          </cell>
          <cell r="D135" t="str">
            <v>100</v>
          </cell>
          <cell r="E135" t="str">
            <v>VR</v>
          </cell>
          <cell r="F135" t="str">
            <v>Component Key</v>
          </cell>
          <cell r="G135" t="str">
            <v>Component Key</v>
          </cell>
          <cell r="H135" t="str">
            <v>Component Key</v>
          </cell>
          <cell r="I135" t="str">
            <v>Component Key</v>
          </cell>
        </row>
        <row r="136">
          <cell r="B136" t="str">
            <v>DFFK</v>
          </cell>
          <cell r="C136" t="str">
            <v>VARCHAR</v>
          </cell>
          <cell r="D136" t="str">
            <v>100</v>
          </cell>
          <cell r="E136" t="str">
            <v>VR</v>
          </cell>
          <cell r="F136" t="str">
            <v>Field Key</v>
          </cell>
          <cell r="G136" t="str">
            <v>Field Key</v>
          </cell>
          <cell r="H136" t="str">
            <v>Field Key</v>
          </cell>
          <cell r="I136" t="str">
            <v>Field Key</v>
          </cell>
        </row>
        <row r="137">
          <cell r="B137" t="str">
            <v>DFFS</v>
          </cell>
          <cell r="C137" t="str">
            <v>VARCHAR</v>
          </cell>
          <cell r="D137" t="str">
            <v>100</v>
          </cell>
          <cell r="E137" t="str">
            <v>VR</v>
          </cell>
          <cell r="F137" t="str">
            <v>Field Source</v>
          </cell>
          <cell r="G137" t="str">
            <v>Field Source</v>
          </cell>
          <cell r="H137" t="str">
            <v>Field Source</v>
          </cell>
          <cell r="I137" t="str">
            <v>Field Source</v>
          </cell>
        </row>
        <row r="138">
          <cell r="B138" t="str">
            <v>DFLD</v>
          </cell>
          <cell r="C138" t="str">
            <v>NUMERIC</v>
          </cell>
          <cell r="D138" t="str">
            <v>10, 0</v>
          </cell>
          <cell r="E138" t="str">
            <v>VR</v>
          </cell>
          <cell r="F138" t="str">
            <v>Document Last Doc No</v>
          </cell>
          <cell r="G138" t="str">
            <v>Document Last Doc No</v>
          </cell>
          <cell r="H138" t="str">
            <v>Document Last Doc No</v>
          </cell>
          <cell r="I138" t="str">
            <v>Document Last Doc No</v>
          </cell>
        </row>
        <row r="139">
          <cell r="B139" t="str">
            <v>DFLN</v>
          </cell>
          <cell r="C139" t="str">
            <v>NUMERIC</v>
          </cell>
          <cell r="D139" t="str">
            <v>10, 0</v>
          </cell>
          <cell r="E139" t="str">
            <v>VR</v>
          </cell>
          <cell r="F139" t="str">
            <v>Document Last Sys No</v>
          </cell>
          <cell r="G139" t="str">
            <v>Document Last Sys No</v>
          </cell>
          <cell r="H139" t="str">
            <v>Document Last Sys No</v>
          </cell>
          <cell r="I139" t="str">
            <v>Document Last Sys No</v>
          </cell>
        </row>
        <row r="140">
          <cell r="B140" t="str">
            <v>DFNA</v>
          </cell>
          <cell r="C140" t="str">
            <v>VARCHAR</v>
          </cell>
          <cell r="D140" t="str">
            <v xml:space="preserve">100 </v>
          </cell>
          <cell r="E140" t="str">
            <v>VR</v>
          </cell>
          <cell r="F140" t="str">
            <v>Defect Name</v>
          </cell>
          <cell r="G140" t="str">
            <v>Defect Name</v>
          </cell>
          <cell r="H140" t="str">
            <v>Defect Name</v>
          </cell>
          <cell r="I140" t="str">
            <v>Defect Name</v>
          </cell>
        </row>
        <row r="141">
          <cell r="B141" t="str">
            <v>DFNO</v>
          </cell>
          <cell r="C141" t="str">
            <v>VARCHAR</v>
          </cell>
          <cell r="D141" t="str">
            <v>10</v>
          </cell>
          <cell r="E141" t="str">
            <v>VR</v>
          </cell>
          <cell r="F141" t="str">
            <v>Defect Code</v>
          </cell>
          <cell r="G141" t="str">
            <v>Defect Code</v>
          </cell>
          <cell r="H141" t="str">
            <v>Defect Code</v>
          </cell>
          <cell r="I141" t="str">
            <v>Defect Code</v>
          </cell>
        </row>
        <row r="142">
          <cell r="B142" t="str">
            <v>DFNO</v>
          </cell>
          <cell r="C142" t="str">
            <v>VARCHAR</v>
          </cell>
          <cell r="D142" t="str">
            <v>10</v>
          </cell>
          <cell r="E142" t="str">
            <v>VR</v>
          </cell>
          <cell r="F142" t="str">
            <v>Document Format Code</v>
          </cell>
          <cell r="G142" t="str">
            <v>Document Format Code</v>
          </cell>
          <cell r="H142" t="str">
            <v>Document Format Code</v>
          </cell>
          <cell r="I142" t="str">
            <v>Document Format Code</v>
          </cell>
        </row>
        <row r="143">
          <cell r="B143" t="str">
            <v>DFPF</v>
          </cell>
          <cell r="C143" t="str">
            <v>VARCHAR</v>
          </cell>
          <cell r="D143" t="str">
            <v>100</v>
          </cell>
          <cell r="E143" t="str">
            <v>VR</v>
          </cell>
          <cell r="F143" t="str">
            <v>Document Format</v>
          </cell>
          <cell r="G143" t="str">
            <v>Document Format</v>
          </cell>
          <cell r="H143" t="str">
            <v>Document Format</v>
          </cell>
          <cell r="I143" t="str">
            <v>Document Format</v>
          </cell>
        </row>
        <row r="144">
          <cell r="B144" t="str">
            <v>DFQT</v>
          </cell>
          <cell r="C144" t="str">
            <v>NUMERIC</v>
          </cell>
          <cell r="D144" t="str">
            <v>12, 2</v>
          </cell>
          <cell r="E144" t="str">
            <v>VR</v>
          </cell>
          <cell r="F144" t="str">
            <v>Defect Quantity</v>
          </cell>
          <cell r="G144" t="str">
            <v>Defect Quantity</v>
          </cell>
          <cell r="H144" t="str">
            <v>Defect Quantity</v>
          </cell>
          <cell r="I144" t="str">
            <v>Defect Quantity</v>
          </cell>
        </row>
        <row r="145">
          <cell r="B145" t="str">
            <v>DFRS</v>
          </cell>
          <cell r="C145" t="str">
            <v>VARCHAR</v>
          </cell>
          <cell r="D145" t="str">
            <v>1</v>
          </cell>
          <cell r="E145" t="str">
            <v>VR</v>
          </cell>
          <cell r="F145" t="str">
            <v>Document Reset Every</v>
          </cell>
          <cell r="G145" t="str">
            <v>Document Reset Every</v>
          </cell>
          <cell r="H145" t="str">
            <v>Document Reset Every</v>
          </cell>
          <cell r="I145" t="str">
            <v>Document Reset Every</v>
          </cell>
        </row>
        <row r="146">
          <cell r="B146" t="str">
            <v>DFTN</v>
          </cell>
          <cell r="C146" t="str">
            <v>VARCHAR</v>
          </cell>
          <cell r="D146" t="str">
            <v>100</v>
          </cell>
          <cell r="E146" t="str">
            <v>VR</v>
          </cell>
          <cell r="F146" t="str">
            <v>Table Name</v>
          </cell>
          <cell r="G146" t="str">
            <v>Table Name</v>
          </cell>
          <cell r="H146" t="str">
            <v>Table Name</v>
          </cell>
          <cell r="I146" t="str">
            <v>Table Name</v>
          </cell>
        </row>
        <row r="147">
          <cell r="B147" t="str">
            <v>DFUT</v>
          </cell>
          <cell r="C147" t="str">
            <v>NUMERIC</v>
          </cell>
          <cell r="D147" t="str">
            <v>1, 0</v>
          </cell>
          <cell r="E147" t="str">
            <v>VR</v>
          </cell>
          <cell r="F147" t="str">
            <v>Use Table</v>
          </cell>
          <cell r="G147" t="str">
            <v>Use Table</v>
          </cell>
          <cell r="H147" t="str">
            <v>Use Table</v>
          </cell>
          <cell r="I147" t="str">
            <v>Use Table</v>
          </cell>
        </row>
        <row r="148">
          <cell r="B148" t="str">
            <v>DFWH</v>
          </cell>
          <cell r="C148" t="str">
            <v>VARCHAR</v>
          </cell>
          <cell r="D148" t="str">
            <v>10</v>
          </cell>
          <cell r="E148" t="str">
            <v>VR</v>
          </cell>
          <cell r="F148" t="str">
            <v>Document Code by Warehouse</v>
          </cell>
          <cell r="G148" t="str">
            <v>Document Code by Warehouse</v>
          </cell>
          <cell r="H148" t="str">
            <v>Document Code by Warehouse</v>
          </cell>
          <cell r="I148" t="str">
            <v>Document Code by Warehouse</v>
          </cell>
        </row>
        <row r="149">
          <cell r="B149" t="str">
            <v>DGNO</v>
          </cell>
          <cell r="C149" t="str">
            <v>VARCHAR</v>
          </cell>
          <cell r="D149" t="str">
            <v>10</v>
          </cell>
          <cell r="E149" t="str">
            <v>VR</v>
          </cell>
          <cell r="F149" t="str">
            <v>Discount Group No</v>
          </cell>
          <cell r="G149" t="str">
            <v>Discount Group No</v>
          </cell>
          <cell r="H149" t="str">
            <v>Discount Group No</v>
          </cell>
          <cell r="I149" t="str">
            <v>Discount Group No</v>
          </cell>
        </row>
        <row r="150">
          <cell r="B150" t="str">
            <v>DINA</v>
          </cell>
          <cell r="C150" t="str">
            <v>VARCHAR</v>
          </cell>
          <cell r="D150" t="str">
            <v>100</v>
          </cell>
          <cell r="E150" t="str">
            <v>VR</v>
          </cell>
          <cell r="F150" t="str">
            <v>Division Name</v>
          </cell>
          <cell r="G150" t="str">
            <v>Division Name</v>
          </cell>
          <cell r="H150" t="str">
            <v>Division Name</v>
          </cell>
          <cell r="I150" t="str">
            <v>Division Name</v>
          </cell>
        </row>
        <row r="151">
          <cell r="B151" t="str">
            <v>DINO</v>
          </cell>
          <cell r="C151" t="str">
            <v>VARCHAR</v>
          </cell>
          <cell r="D151" t="str">
            <v>10</v>
          </cell>
          <cell r="E151" t="str">
            <v>VR</v>
          </cell>
          <cell r="F151" t="str">
            <v>Division Code</v>
          </cell>
          <cell r="G151" t="str">
            <v>Division Code</v>
          </cell>
          <cell r="H151" t="str">
            <v>Division Code</v>
          </cell>
          <cell r="I151" t="str">
            <v>Division Code</v>
          </cell>
        </row>
        <row r="152">
          <cell r="B152" t="str">
            <v>DITY</v>
          </cell>
          <cell r="C152" t="str">
            <v>VARCHAR</v>
          </cell>
          <cell r="D152" t="str">
            <v>1</v>
          </cell>
          <cell r="E152" t="str">
            <v>VR</v>
          </cell>
          <cell r="F152" t="str">
            <v>Dictionary Type</v>
          </cell>
          <cell r="G152" t="str">
            <v>Dictionary Type</v>
          </cell>
          <cell r="H152" t="str">
            <v>Dictionary Type</v>
          </cell>
          <cell r="I152" t="str">
            <v>Dictionary Type</v>
          </cell>
        </row>
        <row r="153">
          <cell r="B153" t="str">
            <v>DITZ</v>
          </cell>
          <cell r="C153" t="str">
            <v>VARCHAR</v>
          </cell>
          <cell r="D153" t="str">
            <v>60</v>
          </cell>
          <cell r="E153" t="str">
            <v>VR</v>
          </cell>
          <cell r="F153" t="str">
            <v>Dictionary Type Name</v>
          </cell>
          <cell r="G153" t="str">
            <v>Dictionary Type Name</v>
          </cell>
          <cell r="H153" t="str">
            <v>Dictionary Type Name</v>
          </cell>
          <cell r="I153" t="str">
            <v>Dictionary Type Name</v>
          </cell>
        </row>
        <row r="154">
          <cell r="B154" t="str">
            <v>DLDT</v>
          </cell>
          <cell r="C154" t="str">
            <v>NUMERIC</v>
          </cell>
          <cell r="D154" t="str">
            <v>8, 0</v>
          </cell>
          <cell r="E154" t="str">
            <v>VR</v>
          </cell>
          <cell r="F154" t="str">
            <v>Delivery Date</v>
          </cell>
          <cell r="G154" t="str">
            <v>Delivery Date</v>
          </cell>
          <cell r="H154" t="str">
            <v>Delivery Date</v>
          </cell>
          <cell r="I154" t="str">
            <v>Delivery Date</v>
          </cell>
        </row>
        <row r="155">
          <cell r="B155" t="str">
            <v>DODN</v>
          </cell>
          <cell r="C155" t="str">
            <v>VARCHAR</v>
          </cell>
          <cell r="D155" t="str">
            <v>30</v>
          </cell>
          <cell r="E155" t="str">
            <v>VR</v>
          </cell>
          <cell r="F155" t="str">
            <v>Delivery Order Doc No</v>
          </cell>
          <cell r="G155" t="str">
            <v>Delivery Order Doc No</v>
          </cell>
          <cell r="H155" t="str">
            <v>Delivery Order Doc No</v>
          </cell>
          <cell r="I155" t="str">
            <v>Delivery Order Doc No</v>
          </cell>
        </row>
        <row r="156">
          <cell r="B156" t="str">
            <v>DODT</v>
          </cell>
          <cell r="C156" t="str">
            <v>NUMERIC</v>
          </cell>
          <cell r="D156" t="str">
            <v>8, 0</v>
          </cell>
          <cell r="E156" t="str">
            <v>VR</v>
          </cell>
          <cell r="F156" t="str">
            <v>Delivery Order Date</v>
          </cell>
          <cell r="G156" t="str">
            <v>Delivery Order Date</v>
          </cell>
          <cell r="H156" t="str">
            <v>Delivery Order Date</v>
          </cell>
          <cell r="I156" t="str">
            <v>Delivery Order Date</v>
          </cell>
        </row>
        <row r="157">
          <cell r="B157" t="str">
            <v>DOF1</v>
          </cell>
          <cell r="C157" t="str">
            <v>NUMERIC</v>
          </cell>
          <cell r="D157" t="str">
            <v>1, 0</v>
          </cell>
          <cell r="E157" t="str">
            <v>VR</v>
          </cell>
          <cell r="F157" t="str">
            <v>DO Flag 1</v>
          </cell>
          <cell r="G157" t="str">
            <v>DO Flag 1</v>
          </cell>
          <cell r="H157" t="str">
            <v>DO Flag 1</v>
          </cell>
          <cell r="I157" t="str">
            <v>DO Flag 1</v>
          </cell>
        </row>
        <row r="158">
          <cell r="B158" t="str">
            <v>DOF2</v>
          </cell>
          <cell r="C158" t="str">
            <v>NUMERIC</v>
          </cell>
          <cell r="D158" t="str">
            <v>1, 0</v>
          </cell>
          <cell r="E158" t="str">
            <v>VR</v>
          </cell>
          <cell r="F158" t="str">
            <v>DO Flag 2</v>
          </cell>
          <cell r="G158" t="str">
            <v>DO Flag 2</v>
          </cell>
          <cell r="H158" t="str">
            <v>DO Flag 2</v>
          </cell>
          <cell r="I158" t="str">
            <v>DO Flag 2</v>
          </cell>
        </row>
        <row r="159">
          <cell r="B159" t="str">
            <v>DOF3</v>
          </cell>
          <cell r="C159" t="str">
            <v>NUMERIC</v>
          </cell>
          <cell r="D159" t="str">
            <v>1, 0</v>
          </cell>
          <cell r="E159" t="str">
            <v>VR</v>
          </cell>
          <cell r="F159" t="str">
            <v>DO Flag 3</v>
          </cell>
          <cell r="G159" t="str">
            <v>DO Flag 3</v>
          </cell>
          <cell r="H159" t="str">
            <v>DO Flag 3</v>
          </cell>
          <cell r="I159" t="str">
            <v>DO Flag 3</v>
          </cell>
        </row>
        <row r="160">
          <cell r="B160" t="str">
            <v>DOF4</v>
          </cell>
          <cell r="C160" t="str">
            <v>NUMERIC</v>
          </cell>
          <cell r="D160" t="str">
            <v>1, 0</v>
          </cell>
          <cell r="E160" t="str">
            <v>VR</v>
          </cell>
          <cell r="F160" t="str">
            <v>DO Flag 4</v>
          </cell>
          <cell r="G160" t="str">
            <v>DO Flag 4</v>
          </cell>
          <cell r="H160" t="str">
            <v>DO Flag 4</v>
          </cell>
          <cell r="I160" t="str">
            <v>DO Flag 4</v>
          </cell>
        </row>
        <row r="161">
          <cell r="B161" t="str">
            <v>DOF5</v>
          </cell>
          <cell r="C161" t="str">
            <v>NUMERIC</v>
          </cell>
          <cell r="D161" t="str">
            <v>1, 0</v>
          </cell>
          <cell r="E161" t="str">
            <v>VR</v>
          </cell>
          <cell r="F161" t="str">
            <v>DO Flag 5</v>
          </cell>
          <cell r="G161" t="str">
            <v>DO Flag 5</v>
          </cell>
          <cell r="H161" t="str">
            <v>DO Flag 5</v>
          </cell>
          <cell r="I161" t="str">
            <v>DO Flag 5</v>
          </cell>
        </row>
        <row r="162">
          <cell r="B162" t="str">
            <v>DOF6</v>
          </cell>
          <cell r="C162" t="str">
            <v>NUMERIC</v>
          </cell>
          <cell r="D162" t="str">
            <v>1, 0</v>
          </cell>
          <cell r="E162" t="str">
            <v>VR</v>
          </cell>
          <cell r="F162" t="str">
            <v>DO Flag 6</v>
          </cell>
          <cell r="G162" t="str">
            <v>DO Flag 6</v>
          </cell>
          <cell r="H162" t="str">
            <v>DO Flag 6</v>
          </cell>
          <cell r="I162" t="str">
            <v>DO Flag 6</v>
          </cell>
        </row>
        <row r="163">
          <cell r="B163" t="str">
            <v>DOF7</v>
          </cell>
          <cell r="C163" t="str">
            <v>NUMERIC</v>
          </cell>
          <cell r="D163" t="str">
            <v>1, 0</v>
          </cell>
          <cell r="E163" t="str">
            <v>VR</v>
          </cell>
          <cell r="F163" t="str">
            <v>DO Flag 7</v>
          </cell>
          <cell r="G163" t="str">
            <v>DO Flag 7</v>
          </cell>
          <cell r="H163" t="str">
            <v>DO Flag 7</v>
          </cell>
          <cell r="I163" t="str">
            <v>DO Flag 7</v>
          </cell>
        </row>
        <row r="164">
          <cell r="B164" t="str">
            <v>DOF8</v>
          </cell>
          <cell r="C164" t="str">
            <v>NUMERIC</v>
          </cell>
          <cell r="D164" t="str">
            <v>1, 0</v>
          </cell>
          <cell r="E164" t="str">
            <v>VR</v>
          </cell>
          <cell r="F164" t="str">
            <v>DO Flag 8</v>
          </cell>
          <cell r="G164" t="str">
            <v>DO Flag 8</v>
          </cell>
          <cell r="H164" t="str">
            <v>DO Flag 8</v>
          </cell>
          <cell r="I164" t="str">
            <v>DO Flag 8</v>
          </cell>
        </row>
        <row r="165">
          <cell r="B165" t="str">
            <v>DOF9</v>
          </cell>
          <cell r="C165" t="str">
            <v>NUMERIC</v>
          </cell>
          <cell r="D165" t="str">
            <v>1, 0</v>
          </cell>
          <cell r="E165" t="str">
            <v>VR</v>
          </cell>
          <cell r="F165" t="str">
            <v>DO Flag 9</v>
          </cell>
          <cell r="G165" t="str">
            <v>DO Flag 9</v>
          </cell>
          <cell r="H165" t="str">
            <v>DO Flag 9</v>
          </cell>
          <cell r="I165" t="str">
            <v>DO Flag 9</v>
          </cell>
        </row>
        <row r="166">
          <cell r="B166" t="str">
            <v>DOLN</v>
          </cell>
          <cell r="C166" t="str">
            <v>NUMERIC</v>
          </cell>
          <cell r="D166" t="str">
            <v>5, 0</v>
          </cell>
          <cell r="E166" t="str">
            <v>VR</v>
          </cell>
          <cell r="F166" t="str">
            <v>Delivery Order Line No</v>
          </cell>
          <cell r="G166" t="str">
            <v>Delivery Order Line No</v>
          </cell>
          <cell r="H166" t="str">
            <v>Delivery Order Line No</v>
          </cell>
          <cell r="I166" t="str">
            <v>Delivery Order Line No</v>
          </cell>
        </row>
        <row r="167">
          <cell r="B167" t="str">
            <v>DONO</v>
          </cell>
          <cell r="C167" t="str">
            <v>VARCHAR</v>
          </cell>
          <cell r="D167" t="str">
            <v>30</v>
          </cell>
          <cell r="E167" t="str">
            <v>VR</v>
          </cell>
          <cell r="F167" t="str">
            <v>Delivery Order No.</v>
          </cell>
          <cell r="G167" t="str">
            <v>Delivery Order No.</v>
          </cell>
          <cell r="H167" t="str">
            <v>Delivery Order No.</v>
          </cell>
          <cell r="I167" t="str">
            <v>Delivery Order No.</v>
          </cell>
        </row>
        <row r="168">
          <cell r="B168" t="str">
            <v>DOPR</v>
          </cell>
          <cell r="C168" t="str">
            <v>NUMERIC</v>
          </cell>
          <cell r="D168" t="str">
            <v>19, 6</v>
          </cell>
          <cell r="E168" t="str">
            <v>VR</v>
          </cell>
          <cell r="F168" t="str">
            <v>Delivery Price</v>
          </cell>
          <cell r="G168" t="str">
            <v>Delivery Price</v>
          </cell>
          <cell r="H168" t="str">
            <v>Delivery Price</v>
          </cell>
          <cell r="I168" t="str">
            <v>Delivery Price</v>
          </cell>
        </row>
        <row r="169">
          <cell r="B169" t="str">
            <v>DOQT</v>
          </cell>
          <cell r="C169" t="str">
            <v>NUMERIC</v>
          </cell>
          <cell r="D169" t="str">
            <v>19, 6</v>
          </cell>
          <cell r="E169" t="str">
            <v>VR</v>
          </cell>
          <cell r="F169" t="str">
            <v>Delivery Quantity</v>
          </cell>
          <cell r="G169" t="str">
            <v>Delivery Quantity</v>
          </cell>
          <cell r="H169" t="str">
            <v>Delivery Quantity</v>
          </cell>
          <cell r="I169" t="str">
            <v>Delivery Quantity</v>
          </cell>
        </row>
        <row r="170">
          <cell r="B170" t="str">
            <v>DOUM</v>
          </cell>
          <cell r="C170" t="str">
            <v>VARCHAR</v>
          </cell>
          <cell r="D170" t="str">
            <v>10</v>
          </cell>
          <cell r="E170" t="str">
            <v>VR</v>
          </cell>
          <cell r="F170" t="str">
            <v>Material Delivery Unit</v>
          </cell>
          <cell r="G170" t="str">
            <v>Material Delivery Unit</v>
          </cell>
          <cell r="H170" t="str">
            <v>Material Delivery Unit</v>
          </cell>
          <cell r="I170" t="str">
            <v>Material Delivery Unit</v>
          </cell>
        </row>
        <row r="171">
          <cell r="B171" t="str">
            <v>DPAM</v>
          </cell>
          <cell r="C171" t="str">
            <v>NUMERIC</v>
          </cell>
          <cell r="D171" t="str">
            <v>19, 6</v>
          </cell>
          <cell r="E171" t="str">
            <v>VR</v>
          </cell>
          <cell r="F171" t="str">
            <v>Down Payment Amount</v>
          </cell>
          <cell r="G171" t="str">
            <v>Down Payment Amount</v>
          </cell>
          <cell r="H171" t="str">
            <v>Down Payment Amount</v>
          </cell>
          <cell r="I171" t="str">
            <v>Down Payment Amount</v>
          </cell>
        </row>
        <row r="172">
          <cell r="B172" t="str">
            <v>PYAM</v>
          </cell>
          <cell r="C172" t="str">
            <v>NUMERIC</v>
          </cell>
          <cell r="D172" t="str">
            <v>19, 6</v>
          </cell>
          <cell r="E172" t="str">
            <v>VR</v>
          </cell>
          <cell r="F172" t="str">
            <v>Payment Amount</v>
          </cell>
          <cell r="G172" t="str">
            <v>Payment Amount</v>
          </cell>
          <cell r="H172" t="str">
            <v>Payment Amount</v>
          </cell>
          <cell r="I172" t="str">
            <v>Payment Amount</v>
          </cell>
        </row>
        <row r="173">
          <cell r="B173" t="str">
            <v>PYCA</v>
          </cell>
          <cell r="C173" t="str">
            <v>NUMERIC</v>
          </cell>
          <cell r="D173" t="str">
            <v>19, 6</v>
          </cell>
          <cell r="E173" t="str">
            <v>VR</v>
          </cell>
          <cell r="F173" t="str">
            <v>Payment Change Amount</v>
          </cell>
          <cell r="G173" t="str">
            <v>Payment Change Amount</v>
          </cell>
          <cell r="H173" t="str">
            <v>Payment Change Amount</v>
          </cell>
          <cell r="I173" t="str">
            <v>Payment Change Amount</v>
          </cell>
        </row>
        <row r="174">
          <cell r="B174" t="str">
            <v>DPGR</v>
          </cell>
          <cell r="C174" t="str">
            <v>VARCHAR</v>
          </cell>
          <cell r="D174" t="str">
            <v>10</v>
          </cell>
          <cell r="E174" t="str">
            <v>VR</v>
          </cell>
          <cell r="F174" t="str">
            <v>Defect Position Group</v>
          </cell>
          <cell r="G174" t="str">
            <v>Defect Position Group</v>
          </cell>
          <cell r="H174" t="str">
            <v>Defect Position Group</v>
          </cell>
          <cell r="I174" t="str">
            <v>Defect Position Group</v>
          </cell>
        </row>
        <row r="175">
          <cell r="B175" t="str">
            <v>DPNA</v>
          </cell>
          <cell r="C175" t="str">
            <v>VARCHAR</v>
          </cell>
          <cell r="D175" t="str">
            <v xml:space="preserve">100 </v>
          </cell>
          <cell r="E175" t="str">
            <v>VR</v>
          </cell>
          <cell r="F175" t="str">
            <v>Defect Position Name</v>
          </cell>
          <cell r="G175" t="str">
            <v>Defect Position Name</v>
          </cell>
          <cell r="H175" t="str">
            <v>Defect Position Name</v>
          </cell>
          <cell r="I175" t="str">
            <v>Defect Position Name</v>
          </cell>
        </row>
        <row r="176">
          <cell r="B176" t="str">
            <v>DPNO</v>
          </cell>
          <cell r="C176" t="str">
            <v>VARCHAR</v>
          </cell>
          <cell r="D176" t="str">
            <v>10</v>
          </cell>
          <cell r="E176" t="str">
            <v>VR</v>
          </cell>
          <cell r="F176" t="str">
            <v>Defect Position</v>
          </cell>
          <cell r="G176" t="str">
            <v>Defect Position</v>
          </cell>
          <cell r="H176" t="str">
            <v>Defect Position</v>
          </cell>
          <cell r="I176" t="str">
            <v>Defect Position</v>
          </cell>
        </row>
        <row r="177">
          <cell r="B177" t="str">
            <v>DPPT</v>
          </cell>
          <cell r="C177" t="str">
            <v>NUMERIC</v>
          </cell>
          <cell r="D177" t="str">
            <v>5, 2</v>
          </cell>
          <cell r="E177" t="str">
            <v>VR</v>
          </cell>
          <cell r="F177" t="str">
            <v>Down Payment Percentage</v>
          </cell>
          <cell r="G177" t="str">
            <v>Down Payment Percentage</v>
          </cell>
          <cell r="H177" t="str">
            <v>Down Payment Percentage</v>
          </cell>
          <cell r="I177" t="str">
            <v>Down Payment Percentage</v>
          </cell>
        </row>
        <row r="178">
          <cell r="B178" t="str">
            <v>DRDT</v>
          </cell>
          <cell r="C178" t="str">
            <v>NUMERIC</v>
          </cell>
          <cell r="D178" t="str">
            <v>8, 0</v>
          </cell>
          <cell r="E178" t="str">
            <v>VR</v>
          </cell>
          <cell r="F178" t="str">
            <v>Delivery Request Date</v>
          </cell>
          <cell r="G178" t="str">
            <v>Delivery Request Date</v>
          </cell>
          <cell r="H178" t="str">
            <v>Delivery Request Date</v>
          </cell>
          <cell r="I178" t="str">
            <v>Delivery Request Date</v>
          </cell>
        </row>
        <row r="179">
          <cell r="B179" t="str">
            <v>DSLN</v>
          </cell>
          <cell r="C179" t="str">
            <v>NUMERIC</v>
          </cell>
          <cell r="D179" t="str">
            <v>10, 0</v>
          </cell>
          <cell r="E179" t="str">
            <v>VR</v>
          </cell>
          <cell r="F179" t="str">
            <v>System Last No.</v>
          </cell>
          <cell r="G179" t="str">
            <v>System Last No.</v>
          </cell>
          <cell r="H179" t="str">
            <v>System Last No.</v>
          </cell>
          <cell r="I179" t="str">
            <v>System Last No.</v>
          </cell>
        </row>
        <row r="180">
          <cell r="B180" t="str">
            <v>DSNA</v>
          </cell>
          <cell r="C180" t="str">
            <v>VARCHAR</v>
          </cell>
          <cell r="D180" t="str">
            <v xml:space="preserve">100 </v>
          </cell>
          <cell r="E180" t="str">
            <v>VR</v>
          </cell>
          <cell r="F180" t="str">
            <v>Defect Surface Name</v>
          </cell>
          <cell r="G180" t="str">
            <v>Defect Surface Name</v>
          </cell>
          <cell r="H180" t="str">
            <v>Defect Surface Name</v>
          </cell>
          <cell r="I180" t="str">
            <v>Defect Surface Name</v>
          </cell>
        </row>
        <row r="181">
          <cell r="B181" t="str">
            <v>DSNO</v>
          </cell>
          <cell r="C181" t="str">
            <v>VARCHAR</v>
          </cell>
          <cell r="D181" t="str">
            <v>10</v>
          </cell>
          <cell r="E181" t="str">
            <v>VR</v>
          </cell>
          <cell r="F181" t="str">
            <v>Defect Surface</v>
          </cell>
          <cell r="G181" t="str">
            <v>Defect Surface</v>
          </cell>
          <cell r="H181" t="str">
            <v>Defect Surface</v>
          </cell>
          <cell r="I181" t="str">
            <v>Defect Surface</v>
          </cell>
        </row>
        <row r="182">
          <cell r="B182" t="str">
            <v>DTFR</v>
          </cell>
          <cell r="C182" t="str">
            <v>NUMERIC</v>
          </cell>
          <cell r="D182" t="str">
            <v>8, 0</v>
          </cell>
          <cell r="E182" t="str">
            <v>VR</v>
          </cell>
          <cell r="F182" t="str">
            <v>From Date</v>
          </cell>
          <cell r="G182" t="str">
            <v>From Date</v>
          </cell>
          <cell r="H182" t="str">
            <v>From Date</v>
          </cell>
          <cell r="I182" t="str">
            <v>From Date</v>
          </cell>
        </row>
        <row r="183">
          <cell r="B183" t="str">
            <v>DTTO</v>
          </cell>
          <cell r="C183" t="str">
            <v>NUMERIC</v>
          </cell>
          <cell r="D183" t="str">
            <v>8, 0</v>
          </cell>
          <cell r="E183" t="str">
            <v>VR</v>
          </cell>
          <cell r="F183" t="str">
            <v>To Date</v>
          </cell>
          <cell r="G183" t="str">
            <v>To Date</v>
          </cell>
          <cell r="H183" t="str">
            <v>To Date</v>
          </cell>
          <cell r="I183" t="str">
            <v>To Date</v>
          </cell>
        </row>
        <row r="184">
          <cell r="B184" t="str">
            <v>DUDT</v>
          </cell>
          <cell r="C184" t="str">
            <v>NUMERIC</v>
          </cell>
          <cell r="D184" t="str">
            <v>8, 0</v>
          </cell>
          <cell r="E184" t="str">
            <v>VR</v>
          </cell>
          <cell r="F184" t="str">
            <v>Due Date</v>
          </cell>
          <cell r="G184" t="str">
            <v>Due Date</v>
          </cell>
          <cell r="H184" t="str">
            <v>Due Date</v>
          </cell>
          <cell r="I184" t="str">
            <v>Due Date</v>
          </cell>
        </row>
        <row r="185">
          <cell r="B185" t="str">
            <v>ECNA</v>
          </cell>
          <cell r="C185" t="str">
            <v>VARCHAR</v>
          </cell>
          <cell r="D185" t="str">
            <v>100</v>
          </cell>
          <cell r="E185" t="str">
            <v>VR</v>
          </cell>
          <cell r="F185" t="str">
            <v>Employee Category Name</v>
          </cell>
          <cell r="G185" t="str">
            <v>Employee Category Name</v>
          </cell>
          <cell r="H185" t="str">
            <v>Employee Category Name</v>
          </cell>
          <cell r="I185" t="str">
            <v>Employee Category Name</v>
          </cell>
        </row>
        <row r="186">
          <cell r="B186" t="str">
            <v>ECNO</v>
          </cell>
          <cell r="C186" t="str">
            <v>VARCHAR</v>
          </cell>
          <cell r="D186" t="str">
            <v>20</v>
          </cell>
          <cell r="E186" t="str">
            <v>VR</v>
          </cell>
          <cell r="F186" t="str">
            <v>Employee Category Code</v>
          </cell>
          <cell r="G186" t="str">
            <v>Employee Category Code</v>
          </cell>
          <cell r="H186" t="str">
            <v>Employee Category Code</v>
          </cell>
          <cell r="I186" t="str">
            <v>Employee Category Code</v>
          </cell>
        </row>
        <row r="187">
          <cell r="B187" t="str">
            <v>EDDT</v>
          </cell>
          <cell r="C187" t="str">
            <v>NUMERIC</v>
          </cell>
          <cell r="D187" t="str">
            <v>8, 0</v>
          </cell>
          <cell r="E187" t="str">
            <v>VR</v>
          </cell>
          <cell r="F187" t="str">
            <v>End Date</v>
          </cell>
          <cell r="G187" t="str">
            <v>End Date</v>
          </cell>
          <cell r="H187" t="str">
            <v>End Date</v>
          </cell>
          <cell r="I187" t="str">
            <v>End Date</v>
          </cell>
        </row>
        <row r="188">
          <cell r="B188" t="str">
            <v>EDFR</v>
          </cell>
          <cell r="C188" t="str">
            <v>NUMERIC</v>
          </cell>
          <cell r="D188" t="str">
            <v>8, 0</v>
          </cell>
          <cell r="E188" t="str">
            <v>VR</v>
          </cell>
          <cell r="F188" t="str">
            <v>Effective Date From</v>
          </cell>
          <cell r="G188" t="str">
            <v>Effective Date From</v>
          </cell>
          <cell r="H188" t="str">
            <v>Effective Date From</v>
          </cell>
          <cell r="I188" t="str">
            <v>Effective Date From</v>
          </cell>
        </row>
        <row r="189">
          <cell r="B189" t="str">
            <v>EDNA</v>
          </cell>
          <cell r="C189" t="str">
            <v>VARCHAR</v>
          </cell>
          <cell r="D189" t="str">
            <v>100</v>
          </cell>
          <cell r="E189" t="str">
            <v>VR</v>
          </cell>
          <cell r="F189" t="str">
            <v>Education Name</v>
          </cell>
          <cell r="G189" t="str">
            <v>Education Name</v>
          </cell>
          <cell r="H189" t="str">
            <v>Education Name</v>
          </cell>
          <cell r="I189" t="str">
            <v>Education Name</v>
          </cell>
        </row>
        <row r="190">
          <cell r="B190" t="str">
            <v>EDNO</v>
          </cell>
          <cell r="C190" t="str">
            <v>VARCHAR</v>
          </cell>
          <cell r="D190" t="str">
            <v>10</v>
          </cell>
          <cell r="E190" t="str">
            <v>VR</v>
          </cell>
          <cell r="F190" t="str">
            <v>Education Code</v>
          </cell>
          <cell r="G190" t="str">
            <v>Education Code</v>
          </cell>
          <cell r="H190" t="str">
            <v>Education Code</v>
          </cell>
          <cell r="I190" t="str">
            <v>Education Code</v>
          </cell>
        </row>
        <row r="191">
          <cell r="B191" t="str">
            <v>EDQT</v>
          </cell>
          <cell r="C191" t="str">
            <v>NUMERIC</v>
          </cell>
          <cell r="D191" t="str">
            <v>19, 6</v>
          </cell>
          <cell r="E191" t="str">
            <v>VR</v>
          </cell>
          <cell r="F191" t="str">
            <v>Ending Quantity</v>
          </cell>
          <cell r="G191" t="str">
            <v>Ending Quantity</v>
          </cell>
          <cell r="H191" t="str">
            <v>Ending Quantity</v>
          </cell>
          <cell r="I191" t="str">
            <v>Ending Quantity</v>
          </cell>
        </row>
        <row r="192">
          <cell r="B192" t="str">
            <v>EDTO</v>
          </cell>
          <cell r="C192" t="str">
            <v>NUMERIC</v>
          </cell>
          <cell r="D192" t="str">
            <v>8, 0</v>
          </cell>
          <cell r="E192" t="str">
            <v>VR</v>
          </cell>
          <cell r="F192" t="str">
            <v>Effective Date To</v>
          </cell>
          <cell r="G192" t="str">
            <v>Effective Date To</v>
          </cell>
          <cell r="H192" t="str">
            <v>Effective Date To</v>
          </cell>
          <cell r="I192" t="str">
            <v>Effective Date To</v>
          </cell>
        </row>
        <row r="193">
          <cell r="B193" t="str">
            <v>EFDT</v>
          </cell>
          <cell r="C193" t="str">
            <v>NUMERIC</v>
          </cell>
          <cell r="D193" t="str">
            <v>8, 0</v>
          </cell>
          <cell r="E193" t="str">
            <v>VR</v>
          </cell>
          <cell r="F193" t="str">
            <v>Effective Date</v>
          </cell>
          <cell r="G193" t="str">
            <v>Effective Date</v>
          </cell>
          <cell r="H193" t="str">
            <v>Effective Date</v>
          </cell>
          <cell r="I193" t="str">
            <v>Effective Date</v>
          </cell>
        </row>
        <row r="194">
          <cell r="B194" t="str">
            <v>EGNO</v>
          </cell>
          <cell r="C194" t="str">
            <v>VARCHAR</v>
          </cell>
          <cell r="D194" t="str">
            <v>10</v>
          </cell>
          <cell r="E194" t="str">
            <v>VR</v>
          </cell>
          <cell r="F194" t="str">
            <v>Employee Grade</v>
          </cell>
          <cell r="G194" t="str">
            <v>Employee Grade</v>
          </cell>
          <cell r="H194" t="str">
            <v>Employee Grade</v>
          </cell>
          <cell r="I194" t="str">
            <v>Employee Grade</v>
          </cell>
        </row>
        <row r="195">
          <cell r="B195" t="str">
            <v>EMA1</v>
          </cell>
          <cell r="C195" t="str">
            <v>VARCHAR</v>
          </cell>
          <cell r="D195" t="str">
            <v>200</v>
          </cell>
          <cell r="E195" t="str">
            <v>VR</v>
          </cell>
          <cell r="F195" t="str">
            <v>Email 1</v>
          </cell>
          <cell r="G195" t="str">
            <v>Email 1</v>
          </cell>
          <cell r="H195" t="str">
            <v>Email 1</v>
          </cell>
          <cell r="I195" t="str">
            <v>Email 1</v>
          </cell>
        </row>
        <row r="196">
          <cell r="B196" t="str">
            <v>EMA2</v>
          </cell>
          <cell r="C196" t="str">
            <v>VARCHAR</v>
          </cell>
          <cell r="D196" t="str">
            <v>200</v>
          </cell>
          <cell r="E196" t="str">
            <v>VR</v>
          </cell>
          <cell r="F196" t="str">
            <v>Email 2</v>
          </cell>
          <cell r="G196" t="str">
            <v>Email 2</v>
          </cell>
          <cell r="H196" t="str">
            <v>Email 2</v>
          </cell>
          <cell r="I196" t="str">
            <v>Email 2</v>
          </cell>
        </row>
        <row r="197">
          <cell r="B197" t="str">
            <v>EMAD</v>
          </cell>
          <cell r="C197" t="str">
            <v>VARCHAR</v>
          </cell>
          <cell r="D197" t="str">
            <v>200</v>
          </cell>
          <cell r="E197" t="str">
            <v>VR</v>
          </cell>
          <cell r="F197" t="str">
            <v>Email Address</v>
          </cell>
          <cell r="G197" t="str">
            <v>Email Address</v>
          </cell>
          <cell r="H197" t="str">
            <v>Email Address</v>
          </cell>
          <cell r="I197" t="str">
            <v>Email Address</v>
          </cell>
        </row>
        <row r="198">
          <cell r="B198" t="str">
            <v>EMFR</v>
          </cell>
          <cell r="C198" t="str">
            <v>VARCHAR</v>
          </cell>
          <cell r="D198" t="str">
            <v>10</v>
          </cell>
          <cell r="E198" t="str">
            <v>VR</v>
          </cell>
          <cell r="F198" t="str">
            <v>From Employee</v>
          </cell>
          <cell r="G198" t="str">
            <v>From Employee</v>
          </cell>
          <cell r="H198" t="str">
            <v>From Employee</v>
          </cell>
          <cell r="I198" t="str">
            <v>From Employee</v>
          </cell>
        </row>
        <row r="199">
          <cell r="B199" t="str">
            <v>EMNA</v>
          </cell>
          <cell r="C199" t="str">
            <v>VARCHAR</v>
          </cell>
          <cell r="D199" t="str">
            <v>100</v>
          </cell>
          <cell r="E199" t="str">
            <v>VR</v>
          </cell>
          <cell r="F199" t="str">
            <v>Employee Name</v>
          </cell>
          <cell r="G199" t="str">
            <v>Employee Name</v>
          </cell>
          <cell r="H199" t="str">
            <v>Employee Name</v>
          </cell>
          <cell r="I199" t="str">
            <v>Employee Name</v>
          </cell>
        </row>
        <row r="200">
          <cell r="B200" t="str">
            <v>EMNO</v>
          </cell>
          <cell r="C200" t="str">
            <v>VARCHAR</v>
          </cell>
          <cell r="D200" t="str">
            <v>20</v>
          </cell>
          <cell r="E200" t="str">
            <v>VR</v>
          </cell>
          <cell r="F200" t="str">
            <v>Employee ID</v>
          </cell>
          <cell r="G200" t="str">
            <v>Employee ID</v>
          </cell>
          <cell r="H200" t="str">
            <v>Employee ID</v>
          </cell>
          <cell r="I200" t="str">
            <v>Employee ID</v>
          </cell>
        </row>
        <row r="201">
          <cell r="B201" t="str">
            <v>EMTO</v>
          </cell>
          <cell r="C201" t="str">
            <v>VARCHAR</v>
          </cell>
          <cell r="D201" t="str">
            <v>10</v>
          </cell>
          <cell r="E201" t="str">
            <v>VR</v>
          </cell>
          <cell r="F201" t="str">
            <v>To Employee</v>
          </cell>
          <cell r="G201" t="str">
            <v>To Employee</v>
          </cell>
          <cell r="H201" t="str">
            <v>To Employee</v>
          </cell>
          <cell r="I201" t="str">
            <v>To Employee</v>
          </cell>
        </row>
        <row r="202">
          <cell r="B202" t="str">
            <v>EMTY</v>
          </cell>
          <cell r="C202" t="str">
            <v>VARCHAR</v>
          </cell>
          <cell r="D202" t="str">
            <v>10</v>
          </cell>
          <cell r="E202" t="str">
            <v>VR</v>
          </cell>
          <cell r="F202" t="str">
            <v>Employee Type</v>
          </cell>
          <cell r="G202" t="str">
            <v>Employee Type</v>
          </cell>
          <cell r="H202" t="str">
            <v>Employee Type</v>
          </cell>
          <cell r="I202" t="str">
            <v>Employee Type</v>
          </cell>
        </row>
        <row r="203">
          <cell r="B203" t="str">
            <v>EMTZ</v>
          </cell>
          <cell r="C203" t="str">
            <v>VARCHAR</v>
          </cell>
          <cell r="D203" t="str">
            <v>100</v>
          </cell>
          <cell r="E203" t="str">
            <v>VR</v>
          </cell>
          <cell r="F203" t="str">
            <v>Employee Type Name</v>
          </cell>
          <cell r="G203" t="str">
            <v>Employee Type Name</v>
          </cell>
          <cell r="H203" t="str">
            <v>Employee Type Name</v>
          </cell>
          <cell r="I203" t="str">
            <v>Employee Type Name</v>
          </cell>
        </row>
        <row r="204">
          <cell r="B204" t="str">
            <v>EPNO</v>
          </cell>
          <cell r="C204" t="str">
            <v>VARCHAR</v>
          </cell>
          <cell r="D204" t="str">
            <v>10</v>
          </cell>
          <cell r="E204" t="str">
            <v>VR</v>
          </cell>
          <cell r="F204" t="str">
            <v>Employee Position</v>
          </cell>
          <cell r="G204" t="str">
            <v>Employee Position</v>
          </cell>
          <cell r="H204" t="str">
            <v>Employee Position</v>
          </cell>
          <cell r="I204" t="str">
            <v>Employee Position</v>
          </cell>
        </row>
        <row r="205">
          <cell r="B205" t="str">
            <v>EPQT</v>
          </cell>
          <cell r="C205" t="str">
            <v>NUMERIC</v>
          </cell>
          <cell r="D205" t="str">
            <v>19, 6</v>
          </cell>
          <cell r="E205" t="str">
            <v>VR</v>
          </cell>
          <cell r="F205" t="str">
            <v>Empty Pallet Balance</v>
          </cell>
          <cell r="G205" t="str">
            <v>Empty Pallet Balance</v>
          </cell>
          <cell r="H205" t="str">
            <v>Empty Pallet Balance</v>
          </cell>
          <cell r="I205" t="str">
            <v>Empty Pallet Balance</v>
          </cell>
        </row>
        <row r="206">
          <cell r="B206" t="str">
            <v>EXDT</v>
          </cell>
          <cell r="C206" t="str">
            <v>NUMERIC</v>
          </cell>
          <cell r="D206" t="str">
            <v>8, 0</v>
          </cell>
          <cell r="E206" t="str">
            <v>VR</v>
          </cell>
          <cell r="F206" t="str">
            <v>Expired Date</v>
          </cell>
          <cell r="G206" t="str">
            <v>Expired Date</v>
          </cell>
          <cell r="H206" t="str">
            <v>Expired Date</v>
          </cell>
          <cell r="I206" t="str">
            <v>Expired Date</v>
          </cell>
        </row>
        <row r="207">
          <cell r="B207" t="str">
            <v>FAX1</v>
          </cell>
          <cell r="C207" t="str">
            <v>VARCHAR</v>
          </cell>
          <cell r="D207" t="str">
            <v>100</v>
          </cell>
          <cell r="E207" t="str">
            <v>VR</v>
          </cell>
          <cell r="F207" t="str">
            <v>Fax 1</v>
          </cell>
          <cell r="G207" t="str">
            <v>Fax 1</v>
          </cell>
          <cell r="H207" t="str">
            <v>Fax 1</v>
          </cell>
          <cell r="I207" t="str">
            <v>Fax 1</v>
          </cell>
        </row>
        <row r="208">
          <cell r="B208" t="str">
            <v>FAX2</v>
          </cell>
          <cell r="C208" t="str">
            <v>VARCHAR</v>
          </cell>
          <cell r="D208" t="str">
            <v>100</v>
          </cell>
          <cell r="E208" t="str">
            <v>VR</v>
          </cell>
          <cell r="F208" t="str">
            <v>Fax 2</v>
          </cell>
          <cell r="G208" t="str">
            <v>Fax 2</v>
          </cell>
          <cell r="H208" t="str">
            <v>Fax 2</v>
          </cell>
          <cell r="I208" t="str">
            <v>Fax 2</v>
          </cell>
        </row>
        <row r="209">
          <cell r="B209" t="str">
            <v>FAXN</v>
          </cell>
          <cell r="C209" t="str">
            <v>VARCHAR</v>
          </cell>
          <cell r="D209" t="str">
            <v>100</v>
          </cell>
          <cell r="E209" t="str">
            <v>VR</v>
          </cell>
          <cell r="F209" t="str">
            <v>Fax No.</v>
          </cell>
          <cell r="G209" t="str">
            <v>Fax No.</v>
          </cell>
          <cell r="H209" t="str">
            <v>Fax No.</v>
          </cell>
          <cell r="I209" t="str">
            <v>Fax No.</v>
          </cell>
        </row>
        <row r="210">
          <cell r="B210" t="str">
            <v>FIEL</v>
          </cell>
          <cell r="C210" t="str">
            <v>VARCHAR</v>
          </cell>
          <cell r="D210" t="str">
            <v>10</v>
          </cell>
          <cell r="E210" t="str">
            <v>VR</v>
          </cell>
          <cell r="F210" t="str">
            <v>Field Name</v>
          </cell>
          <cell r="G210" t="str">
            <v>Field Name</v>
          </cell>
          <cell r="H210" t="str">
            <v>Field Name</v>
          </cell>
          <cell r="I210" t="str">
            <v>Field Name</v>
          </cell>
        </row>
        <row r="211">
          <cell r="B211" t="str">
            <v>FL01</v>
          </cell>
          <cell r="C211" t="str">
            <v>NUMERIC</v>
          </cell>
          <cell r="D211" t="str">
            <v>1, 0</v>
          </cell>
          <cell r="E211" t="str">
            <v>VR</v>
          </cell>
          <cell r="F211" t="str">
            <v>Flag 1</v>
          </cell>
          <cell r="G211" t="str">
            <v>Flag 1</v>
          </cell>
          <cell r="H211" t="str">
            <v>Flag 1</v>
          </cell>
          <cell r="I211" t="str">
            <v>Flag 1</v>
          </cell>
        </row>
        <row r="212">
          <cell r="B212" t="str">
            <v>FL02</v>
          </cell>
          <cell r="C212" t="str">
            <v>NUMERIC</v>
          </cell>
          <cell r="D212" t="str">
            <v>1, 0</v>
          </cell>
          <cell r="E212" t="str">
            <v>VR</v>
          </cell>
          <cell r="F212" t="str">
            <v>Flag 2</v>
          </cell>
          <cell r="G212" t="str">
            <v>Flag 2</v>
          </cell>
          <cell r="H212" t="str">
            <v>Flag 2</v>
          </cell>
          <cell r="I212" t="str">
            <v>Flag 2</v>
          </cell>
        </row>
        <row r="213">
          <cell r="B213" t="str">
            <v>FL03</v>
          </cell>
          <cell r="C213" t="str">
            <v>NUMERIC</v>
          </cell>
          <cell r="D213" t="str">
            <v>1, 0</v>
          </cell>
          <cell r="E213" t="str">
            <v>VR</v>
          </cell>
          <cell r="F213" t="str">
            <v>Flag 3</v>
          </cell>
          <cell r="G213" t="str">
            <v>Flag 3</v>
          </cell>
          <cell r="H213" t="str">
            <v>Flag 3</v>
          </cell>
          <cell r="I213" t="str">
            <v>Flag 3</v>
          </cell>
        </row>
        <row r="214">
          <cell r="B214" t="str">
            <v>FL04</v>
          </cell>
          <cell r="C214" t="str">
            <v>NUMERIC</v>
          </cell>
          <cell r="D214" t="str">
            <v>1, 0</v>
          </cell>
          <cell r="E214" t="str">
            <v>VR</v>
          </cell>
          <cell r="F214" t="str">
            <v>Flag 4</v>
          </cell>
          <cell r="G214" t="str">
            <v>Flag 4</v>
          </cell>
          <cell r="H214" t="str">
            <v>Flag 4</v>
          </cell>
          <cell r="I214" t="str">
            <v>Flag 4</v>
          </cell>
        </row>
        <row r="215">
          <cell r="B215" t="str">
            <v>FL05</v>
          </cell>
          <cell r="C215" t="str">
            <v>NUMERIC</v>
          </cell>
          <cell r="D215" t="str">
            <v>1, 0</v>
          </cell>
          <cell r="E215" t="str">
            <v>VR</v>
          </cell>
          <cell r="F215" t="str">
            <v>Flag 5</v>
          </cell>
          <cell r="G215" t="str">
            <v>Flag 5</v>
          </cell>
          <cell r="H215" t="str">
            <v>Flag 5</v>
          </cell>
          <cell r="I215" t="str">
            <v>Flag 5</v>
          </cell>
        </row>
        <row r="216">
          <cell r="B216" t="str">
            <v>FL06</v>
          </cell>
          <cell r="C216" t="str">
            <v>NUMERIC</v>
          </cell>
          <cell r="D216" t="str">
            <v>1, 0</v>
          </cell>
          <cell r="E216" t="str">
            <v>VR</v>
          </cell>
          <cell r="F216" t="str">
            <v>Flag 6</v>
          </cell>
          <cell r="G216" t="str">
            <v>Flag 6</v>
          </cell>
          <cell r="H216" t="str">
            <v>Flag 6</v>
          </cell>
          <cell r="I216" t="str">
            <v>Flag 6</v>
          </cell>
        </row>
        <row r="217">
          <cell r="B217" t="str">
            <v>FL07</v>
          </cell>
          <cell r="C217" t="str">
            <v>NUMERIC</v>
          </cell>
          <cell r="D217" t="str">
            <v>1, 0</v>
          </cell>
          <cell r="E217" t="str">
            <v>VR</v>
          </cell>
          <cell r="F217" t="str">
            <v>Flag 7</v>
          </cell>
          <cell r="G217" t="str">
            <v>Flag 7</v>
          </cell>
          <cell r="H217" t="str">
            <v>Flag 7</v>
          </cell>
          <cell r="I217" t="str">
            <v>Flag 7</v>
          </cell>
        </row>
        <row r="218">
          <cell r="B218" t="str">
            <v>FL08</v>
          </cell>
          <cell r="C218" t="str">
            <v>NUMERIC</v>
          </cell>
          <cell r="D218" t="str">
            <v>1, 0</v>
          </cell>
          <cell r="E218" t="str">
            <v>VR</v>
          </cell>
          <cell r="F218" t="str">
            <v>Flag 8</v>
          </cell>
          <cell r="G218" t="str">
            <v>Flag 8</v>
          </cell>
          <cell r="H218" t="str">
            <v>Flag 8</v>
          </cell>
          <cell r="I218" t="str">
            <v>Flag 8</v>
          </cell>
        </row>
        <row r="219">
          <cell r="B219" t="str">
            <v>FL09</v>
          </cell>
          <cell r="C219" t="str">
            <v>NUMERIC</v>
          </cell>
          <cell r="D219" t="str">
            <v>1, 0</v>
          </cell>
          <cell r="E219" t="str">
            <v>VR</v>
          </cell>
          <cell r="F219" t="str">
            <v>Flag 9</v>
          </cell>
          <cell r="G219" t="str">
            <v>Flag 9</v>
          </cell>
          <cell r="H219" t="str">
            <v>Flag 9</v>
          </cell>
          <cell r="I219" t="str">
            <v>Flag 9</v>
          </cell>
        </row>
        <row r="220">
          <cell r="B220" t="str">
            <v>FL10</v>
          </cell>
          <cell r="C220" t="str">
            <v>NUMERIC</v>
          </cell>
          <cell r="D220" t="str">
            <v>1, 0</v>
          </cell>
          <cell r="E220" t="str">
            <v>VR</v>
          </cell>
          <cell r="F220" t="str">
            <v>Flag 10</v>
          </cell>
          <cell r="G220" t="str">
            <v>Flag 10</v>
          </cell>
          <cell r="H220" t="str">
            <v>Flag 10</v>
          </cell>
          <cell r="I220" t="str">
            <v>Flag 10</v>
          </cell>
        </row>
        <row r="221">
          <cell r="B221" t="str">
            <v>FLAG</v>
          </cell>
          <cell r="C221" t="str">
            <v>VARCHAR</v>
          </cell>
          <cell r="D221" t="str">
            <v>100</v>
          </cell>
          <cell r="E221" t="str">
            <v>VR</v>
          </cell>
          <cell r="F221" t="str">
            <v>Flag</v>
          </cell>
          <cell r="G221" t="str">
            <v>Flag</v>
          </cell>
          <cell r="H221" t="str">
            <v>Flag</v>
          </cell>
          <cell r="I221" t="str">
            <v>Flag</v>
          </cell>
        </row>
        <row r="222">
          <cell r="B222" t="str">
            <v>FPAM</v>
          </cell>
          <cell r="C222" t="str">
            <v>NUMERIC</v>
          </cell>
          <cell r="D222" t="str">
            <v>19, 6</v>
          </cell>
          <cell r="E222" t="str">
            <v>VR</v>
          </cell>
          <cell r="F222" t="str">
            <v>Faktur Pajak Amount</v>
          </cell>
          <cell r="G222" t="str">
            <v>Faktur Pajak Amount</v>
          </cell>
          <cell r="H222" t="str">
            <v>Faktur Pajak Amount</v>
          </cell>
          <cell r="I222" t="str">
            <v>Faktur Pajak Amount</v>
          </cell>
        </row>
        <row r="223">
          <cell r="B223" t="str">
            <v>FPDT</v>
          </cell>
          <cell r="C223" t="str">
            <v>NUMERIC</v>
          </cell>
          <cell r="D223" t="str">
            <v>8, 0</v>
          </cell>
          <cell r="E223" t="str">
            <v>VR</v>
          </cell>
          <cell r="F223" t="str">
            <v>Faktur Pajak Date</v>
          </cell>
          <cell r="G223" t="str">
            <v>Faktur Pajak Date</v>
          </cell>
          <cell r="H223" t="str">
            <v>Faktur Pajak Date</v>
          </cell>
          <cell r="I223" t="str">
            <v>Faktur Pajak Date</v>
          </cell>
        </row>
        <row r="224">
          <cell r="B224" t="str">
            <v>FPNO</v>
          </cell>
          <cell r="C224" t="str">
            <v>VARCHAR</v>
          </cell>
          <cell r="D224" t="str">
            <v>50</v>
          </cell>
          <cell r="E224" t="str">
            <v>VR</v>
          </cell>
          <cell r="F224" t="str">
            <v>Faktur Pajak No.</v>
          </cell>
          <cell r="G224" t="str">
            <v>Faktur Pajak No.</v>
          </cell>
          <cell r="H224" t="str">
            <v>Faktur Pajak No.</v>
          </cell>
          <cell r="I224" t="str">
            <v>Faktur Pajak No.</v>
          </cell>
        </row>
        <row r="225">
          <cell r="B225" t="str">
            <v>GDQT</v>
          </cell>
          <cell r="C225" t="str">
            <v>NUMERIC</v>
          </cell>
          <cell r="D225" t="str">
            <v>19, 6</v>
          </cell>
          <cell r="E225" t="str">
            <v>VR</v>
          </cell>
          <cell r="F225" t="str">
            <v>Good Quantity</v>
          </cell>
          <cell r="G225" t="str">
            <v>Good Quantity</v>
          </cell>
          <cell r="H225" t="str">
            <v>Good Quantity</v>
          </cell>
          <cell r="I225" t="str">
            <v>Good Quantity</v>
          </cell>
        </row>
        <row r="226">
          <cell r="B226" t="str">
            <v>GEND</v>
          </cell>
          <cell r="C226" t="str">
            <v>VARCHAR</v>
          </cell>
          <cell r="D226" t="str">
            <v>1</v>
          </cell>
          <cell r="E226" t="str">
            <v>VR</v>
          </cell>
          <cell r="F226" t="str">
            <v>Gender</v>
          </cell>
          <cell r="G226" t="str">
            <v>Gender</v>
          </cell>
          <cell r="H226" t="str">
            <v>Gender</v>
          </cell>
          <cell r="I226" t="str">
            <v>Gender</v>
          </cell>
        </row>
        <row r="227">
          <cell r="B227" t="str">
            <v>GIDN</v>
          </cell>
          <cell r="C227" t="str">
            <v>VARCHAR</v>
          </cell>
          <cell r="D227" t="str">
            <v>30</v>
          </cell>
          <cell r="E227" t="str">
            <v>VR</v>
          </cell>
          <cell r="F227" t="str">
            <v>Goods Issue Doc. No.</v>
          </cell>
          <cell r="G227" t="str">
            <v>Goods Issue Doc. No.</v>
          </cell>
          <cell r="H227" t="str">
            <v>Goods Issue Doc. No.</v>
          </cell>
          <cell r="I227" t="str">
            <v>Goods Issue Doc. No.</v>
          </cell>
        </row>
        <row r="228">
          <cell r="B228" t="str">
            <v>GILN</v>
          </cell>
          <cell r="C228" t="str">
            <v>NUMERIC</v>
          </cell>
          <cell r="D228" t="str">
            <v>5, 0</v>
          </cell>
          <cell r="E228" t="str">
            <v>VR</v>
          </cell>
          <cell r="F228" t="str">
            <v>Goods Issue Line</v>
          </cell>
          <cell r="G228" t="str">
            <v>Goods Issue Line</v>
          </cell>
          <cell r="H228" t="str">
            <v>Goods Issue Line</v>
          </cell>
          <cell r="I228" t="str">
            <v>Goods Issue Line</v>
          </cell>
        </row>
        <row r="229">
          <cell r="B229" t="str">
            <v>GRDN</v>
          </cell>
          <cell r="C229" t="str">
            <v>VARCHAR</v>
          </cell>
          <cell r="D229" t="str">
            <v>30</v>
          </cell>
          <cell r="E229" t="str">
            <v>VR</v>
          </cell>
          <cell r="F229" t="str">
            <v>Goods Receipt Doc. No.</v>
          </cell>
          <cell r="G229" t="str">
            <v>Goods Receipt Doc. No.</v>
          </cell>
          <cell r="H229" t="str">
            <v>Goods Receipt Doc. No.</v>
          </cell>
          <cell r="I229" t="str">
            <v>Goods Receipt Doc. No.</v>
          </cell>
        </row>
        <row r="230">
          <cell r="B230" t="str">
            <v>GRDT</v>
          </cell>
          <cell r="C230" t="str">
            <v>NUMERIC</v>
          </cell>
          <cell r="D230" t="str">
            <v>8, 0</v>
          </cell>
          <cell r="E230" t="str">
            <v>VR</v>
          </cell>
          <cell r="F230" t="str">
            <v>Goods Receipt Date</v>
          </cell>
          <cell r="G230" t="str">
            <v>Goods Receipt Date</v>
          </cell>
          <cell r="H230" t="str">
            <v>Goods Receipt Date</v>
          </cell>
          <cell r="I230" t="str">
            <v>Goods Receipt Date</v>
          </cell>
        </row>
        <row r="231">
          <cell r="B231" t="str">
            <v>GRLN</v>
          </cell>
          <cell r="C231" t="str">
            <v>NUMERIC</v>
          </cell>
          <cell r="D231" t="str">
            <v>5, 0</v>
          </cell>
          <cell r="E231" t="str">
            <v>VR</v>
          </cell>
          <cell r="F231" t="str">
            <v>Goods Receipt Line</v>
          </cell>
          <cell r="G231" t="str">
            <v>Goods Receipt Line</v>
          </cell>
          <cell r="H231" t="str">
            <v>Goods Receipt Line</v>
          </cell>
          <cell r="I231" t="str">
            <v>Goods Receipt Line</v>
          </cell>
        </row>
        <row r="232">
          <cell r="B232" t="str">
            <v>GRNA</v>
          </cell>
          <cell r="C232" t="str">
            <v>VARCHAR</v>
          </cell>
          <cell r="D232" t="str">
            <v xml:space="preserve">100 </v>
          </cell>
          <cell r="E232" t="str">
            <v>VR</v>
          </cell>
          <cell r="F232" t="str">
            <v>Group Name</v>
          </cell>
          <cell r="G232" t="str">
            <v>Group Name</v>
          </cell>
          <cell r="H232" t="str">
            <v>Group Name</v>
          </cell>
          <cell r="I232" t="str">
            <v>Group Name</v>
          </cell>
        </row>
        <row r="233">
          <cell r="B233" t="str">
            <v>GRQT</v>
          </cell>
          <cell r="C233" t="str">
            <v>NUMERIC</v>
          </cell>
          <cell r="D233" t="str">
            <v>19, 6</v>
          </cell>
          <cell r="E233" t="str">
            <v>VR</v>
          </cell>
          <cell r="F233" t="str">
            <v>Goods Receipt Qty</v>
          </cell>
          <cell r="G233" t="str">
            <v>Goods Receipt Qty</v>
          </cell>
          <cell r="H233" t="str">
            <v>Goods Receipt Qty</v>
          </cell>
          <cell r="I233" t="str">
            <v>Goods Receipt Qty</v>
          </cell>
        </row>
        <row r="234">
          <cell r="B234" t="str">
            <v>GRRM</v>
          </cell>
          <cell r="C234" t="str">
            <v>VARCHAR</v>
          </cell>
          <cell r="D234" t="str">
            <v>100</v>
          </cell>
          <cell r="E234" t="str">
            <v>VR</v>
          </cell>
          <cell r="F234" t="str">
            <v>Goods Receipt Remark</v>
          </cell>
          <cell r="G234" t="str">
            <v>Goods Receipt Remark</v>
          </cell>
          <cell r="H234" t="str">
            <v>Goods Receipt Remark</v>
          </cell>
          <cell r="I234" t="str">
            <v>Goods Receipt Remark</v>
          </cell>
        </row>
        <row r="235">
          <cell r="B235" t="str">
            <v>GSAM</v>
          </cell>
          <cell r="C235" t="str">
            <v>NUMERIC</v>
          </cell>
          <cell r="D235" t="str">
            <v>19, 6</v>
          </cell>
          <cell r="E235" t="str">
            <v>VR</v>
          </cell>
          <cell r="F235" t="str">
            <v>Gross Amount</v>
          </cell>
          <cell r="G235" t="str">
            <v>Gross Amount</v>
          </cell>
          <cell r="H235" t="str">
            <v>Gross Amount</v>
          </cell>
          <cell r="I235" t="str">
            <v>Gross Amount</v>
          </cell>
        </row>
        <row r="236">
          <cell r="B236" t="str">
            <v>HASH</v>
          </cell>
          <cell r="C236" t="str">
            <v>VARCHAR</v>
          </cell>
          <cell r="D236" t="str">
            <v>128</v>
          </cell>
          <cell r="E236" t="str">
            <v>VR</v>
          </cell>
          <cell r="F236" t="str">
            <v>Hash Code</v>
          </cell>
          <cell r="G236" t="str">
            <v>Hash Code</v>
          </cell>
          <cell r="H236" t="str">
            <v>Hash Code</v>
          </cell>
          <cell r="I236" t="str">
            <v>Hash Code</v>
          </cell>
        </row>
        <row r="237">
          <cell r="B237" t="str">
            <v>IC01</v>
          </cell>
          <cell r="C237" t="str">
            <v>VARCHAR</v>
          </cell>
          <cell r="D237" t="str">
            <v>10</v>
          </cell>
          <cell r="E237" t="str">
            <v>VR</v>
          </cell>
          <cell r="F237" t="str">
            <v>Material Category by Design</v>
          </cell>
          <cell r="G237" t="str">
            <v>Material Category by Design</v>
          </cell>
          <cell r="H237" t="str">
            <v>Material Category by Design</v>
          </cell>
          <cell r="I237" t="str">
            <v>Material Category by Design</v>
          </cell>
        </row>
        <row r="238">
          <cell r="B238" t="str">
            <v>IGNA</v>
          </cell>
          <cell r="C238" t="str">
            <v>VARCHAR</v>
          </cell>
          <cell r="D238" t="str">
            <v>100</v>
          </cell>
          <cell r="E238" t="str">
            <v>VR</v>
          </cell>
          <cell r="F238" t="str">
            <v>Material Group Desc</v>
          </cell>
          <cell r="G238" t="str">
            <v>Material Group Desc</v>
          </cell>
          <cell r="H238" t="str">
            <v>Material Group Desc</v>
          </cell>
          <cell r="I238" t="str">
            <v>Material Group Desc</v>
          </cell>
        </row>
        <row r="239">
          <cell r="B239" t="str">
            <v>IGNO</v>
          </cell>
          <cell r="C239" t="str">
            <v>VARCHAR</v>
          </cell>
          <cell r="D239" t="str">
            <v>10</v>
          </cell>
          <cell r="E239" t="str">
            <v>VR</v>
          </cell>
          <cell r="F239" t="str">
            <v>Material Group Code</v>
          </cell>
          <cell r="G239" t="str">
            <v>Material Group Code</v>
          </cell>
          <cell r="H239" t="str">
            <v>Material Group Code</v>
          </cell>
          <cell r="I239" t="str">
            <v>Material Group Code</v>
          </cell>
        </row>
        <row r="240">
          <cell r="B240" t="str">
            <v>IGPN</v>
          </cell>
          <cell r="C240" t="str">
            <v>VARCHAR</v>
          </cell>
          <cell r="D240" t="str">
            <v>10</v>
          </cell>
          <cell r="E240" t="str">
            <v>VR</v>
          </cell>
          <cell r="F240" t="str">
            <v>Material Group Parent Code</v>
          </cell>
          <cell r="G240" t="str">
            <v>Material Group Parent Code</v>
          </cell>
          <cell r="H240" t="str">
            <v>Material Group Parent Code</v>
          </cell>
          <cell r="I240" t="str">
            <v>Material Group Parent Code</v>
          </cell>
        </row>
        <row r="241">
          <cell r="B241" t="str">
            <v>IMAG</v>
          </cell>
          <cell r="C241" t="str">
            <v>VARCHAR</v>
          </cell>
          <cell r="D241" t="str">
            <v>500</v>
          </cell>
          <cell r="E241" t="str">
            <v>VR</v>
          </cell>
          <cell r="F241" t="str">
            <v>Image URL</v>
          </cell>
          <cell r="G241" t="str">
            <v>Image URL</v>
          </cell>
          <cell r="H241" t="str">
            <v>Image URL</v>
          </cell>
          <cell r="I241" t="str">
            <v>Image URL</v>
          </cell>
        </row>
        <row r="242">
          <cell r="B242" t="str">
            <v>INTC</v>
          </cell>
          <cell r="C242" t="str">
            <v>VARCHAR</v>
          </cell>
          <cell r="D242" t="str">
            <v>10</v>
          </cell>
          <cell r="E242" t="str">
            <v>VR</v>
          </cell>
          <cell r="F242" t="str">
            <v>Income Tax Code</v>
          </cell>
          <cell r="G242" t="str">
            <v>Income Tax Code</v>
          </cell>
          <cell r="H242" t="str">
            <v>Income Tax Code</v>
          </cell>
          <cell r="I242" t="str">
            <v>Income Tax Code</v>
          </cell>
        </row>
        <row r="243">
          <cell r="B243" t="str">
            <v>INTP</v>
          </cell>
          <cell r="C243" t="str">
            <v>NUMERIC</v>
          </cell>
          <cell r="D243" t="str">
            <v>5, 2</v>
          </cell>
          <cell r="E243" t="str">
            <v>VR</v>
          </cell>
          <cell r="F243" t="str">
            <v>Income Tax Percent</v>
          </cell>
          <cell r="G243" t="str">
            <v>Income Tax Percent</v>
          </cell>
          <cell r="H243" t="str">
            <v>Income Tax Percent</v>
          </cell>
          <cell r="I243" t="str">
            <v>Income Tax Percent</v>
          </cell>
        </row>
        <row r="244">
          <cell r="B244" t="str">
            <v>IPDT</v>
          </cell>
          <cell r="C244" t="str">
            <v>NUMERIC</v>
          </cell>
          <cell r="D244" t="str">
            <v>8, 0</v>
          </cell>
          <cell r="E244" t="str">
            <v>VR</v>
          </cell>
          <cell r="F244" t="str">
            <v>Inspection Date</v>
          </cell>
          <cell r="G244" t="str">
            <v>Inspection Date</v>
          </cell>
          <cell r="H244" t="str">
            <v>Inspection Date</v>
          </cell>
          <cell r="I244" t="str">
            <v>Inspection Date</v>
          </cell>
        </row>
        <row r="245">
          <cell r="B245" t="str">
            <v>IPTM</v>
          </cell>
          <cell r="C245" t="str">
            <v>NUMERIC</v>
          </cell>
          <cell r="D245" t="str">
            <v>6, 0</v>
          </cell>
          <cell r="E245" t="str">
            <v>VR</v>
          </cell>
          <cell r="F245" t="str">
            <v>Inspection Time</v>
          </cell>
          <cell r="G245" t="str">
            <v>Inspection Time</v>
          </cell>
          <cell r="H245" t="str">
            <v>Inspection Time</v>
          </cell>
          <cell r="I245" t="str">
            <v>Inspection Time</v>
          </cell>
        </row>
        <row r="246">
          <cell r="B246" t="str">
            <v>IRDN</v>
          </cell>
          <cell r="C246" t="str">
            <v>VARCHAR</v>
          </cell>
          <cell r="D246" t="str">
            <v>30</v>
          </cell>
          <cell r="E246" t="str">
            <v>VR</v>
          </cell>
          <cell r="F246" t="str">
            <v>Invoice Receipt No.</v>
          </cell>
          <cell r="G246" t="str">
            <v>Invoice Receipt No.</v>
          </cell>
          <cell r="H246" t="str">
            <v>Invoice Receipt No.</v>
          </cell>
          <cell r="I246" t="str">
            <v>Invoice Receipt No.</v>
          </cell>
        </row>
        <row r="247">
          <cell r="B247" t="str">
            <v>IRDT</v>
          </cell>
          <cell r="C247" t="str">
            <v>NUMERIC</v>
          </cell>
          <cell r="D247" t="str">
            <v>8, 0</v>
          </cell>
          <cell r="E247" t="str">
            <v>VR</v>
          </cell>
          <cell r="F247" t="str">
            <v>Invoice Receipt Date</v>
          </cell>
          <cell r="G247" t="str">
            <v>Invoice Receipt Date</v>
          </cell>
          <cell r="H247" t="str">
            <v>Invoice Receipt Date</v>
          </cell>
          <cell r="I247" t="str">
            <v>Invoice Receipt Date</v>
          </cell>
        </row>
        <row r="248">
          <cell r="B248" t="str">
            <v>IRLN</v>
          </cell>
          <cell r="C248" t="str">
            <v>NUMERIC</v>
          </cell>
          <cell r="D248" t="str">
            <v>5, 0</v>
          </cell>
          <cell r="E248" t="str">
            <v>VR</v>
          </cell>
          <cell r="F248" t="str">
            <v>Invoice Receipt Line</v>
          </cell>
          <cell r="G248" t="str">
            <v>Invoice Receipt Line</v>
          </cell>
          <cell r="H248" t="str">
            <v>Invoice Receipt Line</v>
          </cell>
          <cell r="I248" t="str">
            <v>Invoice Receipt Line</v>
          </cell>
        </row>
        <row r="249">
          <cell r="B249" t="str">
            <v>IRPR</v>
          </cell>
          <cell r="C249" t="str">
            <v>NUMERIC</v>
          </cell>
          <cell r="D249" t="str">
            <v>19, 6</v>
          </cell>
          <cell r="E249" t="str">
            <v>VR</v>
          </cell>
          <cell r="F249" t="str">
            <v>Invoice Receipt Price</v>
          </cell>
          <cell r="G249" t="str">
            <v>Invoice Receipt Price</v>
          </cell>
          <cell r="H249" t="str">
            <v>Invoice Receipt Price</v>
          </cell>
          <cell r="I249" t="str">
            <v>Invoice Receipt Price</v>
          </cell>
        </row>
        <row r="250">
          <cell r="B250" t="str">
            <v>ISQT</v>
          </cell>
          <cell r="C250" t="str">
            <v>NUMERIC</v>
          </cell>
          <cell r="D250" t="str">
            <v>19, 6</v>
          </cell>
          <cell r="E250" t="str">
            <v>VR</v>
          </cell>
          <cell r="F250" t="str">
            <v>Issued Quantity</v>
          </cell>
          <cell r="G250" t="str">
            <v>Issued Quantity</v>
          </cell>
          <cell r="H250" t="str">
            <v>Issued Quantity</v>
          </cell>
          <cell r="I250" t="str">
            <v>Issued Quantity</v>
          </cell>
        </row>
        <row r="251">
          <cell r="B251" t="str">
            <v>ITAC</v>
          </cell>
          <cell r="C251" t="str">
            <v>NUMERIC</v>
          </cell>
          <cell r="D251" t="str">
            <v>19, 6</v>
          </cell>
          <cell r="E251" t="str">
            <v>VR</v>
          </cell>
          <cell r="F251" t="str">
            <v>Material Actual Cost</v>
          </cell>
          <cell r="G251" t="str">
            <v>Material Actual Cost</v>
          </cell>
          <cell r="H251" t="str">
            <v>Material Actual Cost</v>
          </cell>
          <cell r="I251" t="str">
            <v>Material Actual Cost</v>
          </cell>
        </row>
        <row r="252">
          <cell r="B252" t="str">
            <v>ITCH</v>
          </cell>
          <cell r="C252" t="str">
            <v>VARCHAR</v>
          </cell>
          <cell r="D252" t="str">
            <v>30</v>
          </cell>
          <cell r="E252" t="str">
            <v>VR</v>
          </cell>
          <cell r="F252" t="str">
            <v>Child Material</v>
          </cell>
          <cell r="G252" t="str">
            <v>Child Material</v>
          </cell>
          <cell r="H252" t="str">
            <v>Child Material</v>
          </cell>
          <cell r="I252" t="str">
            <v>Child Material</v>
          </cell>
        </row>
        <row r="253">
          <cell r="B253" t="str">
            <v>ITCL</v>
          </cell>
          <cell r="C253" t="str">
            <v>VARCHAR</v>
          </cell>
          <cell r="D253" t="str">
            <v>20</v>
          </cell>
          <cell r="E253" t="str">
            <v>VR</v>
          </cell>
          <cell r="F253" t="str">
            <v>Material Class</v>
          </cell>
          <cell r="G253" t="str">
            <v>Material Class</v>
          </cell>
          <cell r="H253" t="str">
            <v>Material Class</v>
          </cell>
          <cell r="I253" t="str">
            <v>Material Class</v>
          </cell>
        </row>
        <row r="254">
          <cell r="B254" t="str">
            <v>ITFR</v>
          </cell>
          <cell r="C254" t="str">
            <v>VARCHAR</v>
          </cell>
          <cell r="D254" t="str">
            <v>30</v>
          </cell>
          <cell r="E254" t="str">
            <v>VR</v>
          </cell>
          <cell r="F254" t="str">
            <v>From Material Code</v>
          </cell>
          <cell r="G254" t="str">
            <v>From Material Code</v>
          </cell>
          <cell r="H254" t="str">
            <v>From Material Code</v>
          </cell>
          <cell r="I254" t="str">
            <v>From Material Code</v>
          </cell>
        </row>
        <row r="255">
          <cell r="B255" t="str">
            <v>ITG1</v>
          </cell>
          <cell r="C255" t="str">
            <v>VARCHAR</v>
          </cell>
          <cell r="D255" t="str">
            <v>10</v>
          </cell>
          <cell r="E255" t="str">
            <v>VR</v>
          </cell>
          <cell r="F255" t="str">
            <v>Category (Group 1)</v>
          </cell>
          <cell r="G255" t="str">
            <v>Category (Group 1)</v>
          </cell>
          <cell r="H255" t="str">
            <v>Category (Group 1)</v>
          </cell>
          <cell r="I255" t="str">
            <v>Category (Group 1)</v>
          </cell>
        </row>
        <row r="256">
          <cell r="B256" t="str">
            <v>ITG2</v>
          </cell>
          <cell r="C256" t="str">
            <v>VARCHAR</v>
          </cell>
          <cell r="D256" t="str">
            <v>10</v>
          </cell>
          <cell r="E256" t="str">
            <v>VR</v>
          </cell>
          <cell r="F256" t="str">
            <v>Sub Category (Group 2)</v>
          </cell>
          <cell r="G256" t="str">
            <v>Sub Category (Group 2)</v>
          </cell>
          <cell r="H256" t="str">
            <v>Sub Category (Group 2)</v>
          </cell>
          <cell r="I256" t="str">
            <v>Sub Category (Group 2)</v>
          </cell>
        </row>
        <row r="257">
          <cell r="B257" t="str">
            <v>ITG3</v>
          </cell>
          <cell r="C257" t="str">
            <v>VARCHAR</v>
          </cell>
          <cell r="D257" t="str">
            <v>10</v>
          </cell>
          <cell r="E257" t="str">
            <v>VR</v>
          </cell>
          <cell r="F257" t="str">
            <v>Pattern (Group 3)</v>
          </cell>
          <cell r="G257" t="str">
            <v>Pattern (Group 3)</v>
          </cell>
          <cell r="H257" t="str">
            <v>Pattern (Group 3)</v>
          </cell>
          <cell r="I257" t="str">
            <v>Pattern (Group 3)</v>
          </cell>
        </row>
        <row r="258">
          <cell r="B258" t="str">
            <v>ITG4</v>
          </cell>
          <cell r="C258" t="str">
            <v>VARCHAR</v>
          </cell>
          <cell r="D258" t="str">
            <v>10</v>
          </cell>
          <cell r="E258" t="str">
            <v>VR</v>
          </cell>
          <cell r="F258" t="str">
            <v>Color (Group 4)</v>
          </cell>
          <cell r="G258" t="str">
            <v>Color (Group 4)</v>
          </cell>
          <cell r="H258" t="str">
            <v>Color (Group 4)</v>
          </cell>
          <cell r="I258" t="str">
            <v>Color (Group 4)</v>
          </cell>
        </row>
        <row r="259">
          <cell r="B259" t="str">
            <v>ITG5</v>
          </cell>
          <cell r="C259" t="str">
            <v>VARCHAR</v>
          </cell>
          <cell r="D259" t="str">
            <v>10</v>
          </cell>
          <cell r="E259" t="str">
            <v>VR</v>
          </cell>
          <cell r="F259" t="str">
            <v>Material Group 5</v>
          </cell>
          <cell r="G259" t="str">
            <v>Material Group 5</v>
          </cell>
          <cell r="H259" t="str">
            <v>Material Group 5</v>
          </cell>
          <cell r="I259" t="str">
            <v>Material Group 5</v>
          </cell>
        </row>
        <row r="260">
          <cell r="B260" t="str">
            <v>ITGR</v>
          </cell>
          <cell r="C260" t="str">
            <v>VARCHAR</v>
          </cell>
          <cell r="D260" t="str">
            <v>20</v>
          </cell>
          <cell r="E260" t="str">
            <v>VR</v>
          </cell>
          <cell r="F260" t="str">
            <v>Material Group</v>
          </cell>
          <cell r="G260" t="str">
            <v>Material Group</v>
          </cell>
          <cell r="H260" t="str">
            <v>Material Group</v>
          </cell>
          <cell r="I260" t="str">
            <v>Material Group</v>
          </cell>
        </row>
        <row r="261">
          <cell r="B261" t="str">
            <v>ITMN</v>
          </cell>
          <cell r="C261" t="str">
            <v>NUMERIC</v>
          </cell>
          <cell r="D261" t="str">
            <v>19, 6</v>
          </cell>
          <cell r="E261" t="str">
            <v>VR</v>
          </cell>
          <cell r="F261" t="str">
            <v>Minimum Balance</v>
          </cell>
          <cell r="G261" t="str">
            <v>Minimum Balance</v>
          </cell>
          <cell r="H261" t="str">
            <v>Minimum Balance</v>
          </cell>
          <cell r="I261" t="str">
            <v>Minimum Balance</v>
          </cell>
        </row>
        <row r="262">
          <cell r="B262" t="str">
            <v>ITN2</v>
          </cell>
          <cell r="C262" t="str">
            <v>VARCHAR</v>
          </cell>
          <cell r="D262" t="str">
            <v xml:space="preserve">100 </v>
          </cell>
          <cell r="E262" t="str">
            <v>VR</v>
          </cell>
          <cell r="F262" t="str">
            <v>Material Name Extended</v>
          </cell>
          <cell r="G262" t="str">
            <v>Material Name Extended</v>
          </cell>
          <cell r="H262" t="str">
            <v>Material Name Extended</v>
          </cell>
          <cell r="I262" t="str">
            <v>Material Name Extended</v>
          </cell>
        </row>
        <row r="263">
          <cell r="B263" t="str">
            <v>ITNA</v>
          </cell>
          <cell r="C263" t="str">
            <v>VARCHAR</v>
          </cell>
          <cell r="D263" t="str">
            <v xml:space="preserve">100 </v>
          </cell>
          <cell r="E263" t="str">
            <v>VR</v>
          </cell>
          <cell r="F263" t="str">
            <v>Material Name</v>
          </cell>
          <cell r="G263" t="str">
            <v>Material Name</v>
          </cell>
          <cell r="H263" t="str">
            <v>Material Name</v>
          </cell>
          <cell r="I263" t="str">
            <v>Material Name</v>
          </cell>
        </row>
        <row r="264">
          <cell r="B264" t="str">
            <v>ITNO</v>
          </cell>
          <cell r="C264" t="str">
            <v>VARCHAR</v>
          </cell>
          <cell r="D264" t="str">
            <v>30</v>
          </cell>
          <cell r="E264" t="str">
            <v>VR</v>
          </cell>
          <cell r="F264" t="str">
            <v>Material Code</v>
          </cell>
          <cell r="G264" t="str">
            <v>Material Code</v>
          </cell>
          <cell r="H264" t="str">
            <v>Material Code</v>
          </cell>
          <cell r="I264" t="str">
            <v>Material Code</v>
          </cell>
        </row>
        <row r="265">
          <cell r="B265" t="str">
            <v>ITST</v>
          </cell>
          <cell r="C265" t="str">
            <v>VARCHAR</v>
          </cell>
          <cell r="D265" t="str">
            <v>10</v>
          </cell>
          <cell r="E265" t="str">
            <v>VR</v>
          </cell>
          <cell r="F265" t="str">
            <v>Material Status</v>
          </cell>
          <cell r="G265" t="str">
            <v>Material Status</v>
          </cell>
          <cell r="H265" t="str">
            <v>Material Status</v>
          </cell>
          <cell r="I265" t="str">
            <v>Material Status</v>
          </cell>
        </row>
        <row r="266">
          <cell r="B266" t="str">
            <v>ITPA</v>
          </cell>
          <cell r="C266" t="str">
            <v>VARCHAR</v>
          </cell>
          <cell r="D266" t="str">
            <v>30</v>
          </cell>
          <cell r="E266" t="str">
            <v>VR</v>
          </cell>
          <cell r="F266" t="str">
            <v>Parent Material</v>
          </cell>
          <cell r="G266" t="str">
            <v>Parent Material</v>
          </cell>
          <cell r="H266" t="str">
            <v>Parent Material</v>
          </cell>
          <cell r="I266" t="str">
            <v>Parent Material</v>
          </cell>
        </row>
        <row r="267">
          <cell r="B267" t="str">
            <v>ITPR</v>
          </cell>
          <cell r="C267" t="str">
            <v>NUMERIC</v>
          </cell>
          <cell r="D267" t="str">
            <v>19, 6</v>
          </cell>
          <cell r="E267" t="str">
            <v>VR</v>
          </cell>
          <cell r="F267" t="str">
            <v>Material Price</v>
          </cell>
          <cell r="G267" t="str">
            <v>Material Price</v>
          </cell>
          <cell r="H267" t="str">
            <v>Material Price</v>
          </cell>
          <cell r="I267" t="str">
            <v>Material Price</v>
          </cell>
        </row>
        <row r="268">
          <cell r="B268" t="str">
            <v>ITQT</v>
          </cell>
          <cell r="C268" t="str">
            <v>NUMERIC</v>
          </cell>
          <cell r="D268" t="str">
            <v>19, 6</v>
          </cell>
          <cell r="E268" t="str">
            <v>VR</v>
          </cell>
          <cell r="F268" t="str">
            <v>Material Qty</v>
          </cell>
          <cell r="G268" t="str">
            <v>Material Qty</v>
          </cell>
          <cell r="H268" t="str">
            <v>Material Qty</v>
          </cell>
          <cell r="I268" t="str">
            <v>Material Qty</v>
          </cell>
        </row>
        <row r="269">
          <cell r="B269" t="str">
            <v>ITSC</v>
          </cell>
          <cell r="C269" t="str">
            <v>NUMERIC</v>
          </cell>
          <cell r="D269" t="str">
            <v>19, 6</v>
          </cell>
          <cell r="E269" t="str">
            <v>VR</v>
          </cell>
          <cell r="F269" t="str">
            <v>Material Standard Cost</v>
          </cell>
          <cell r="G269" t="str">
            <v>Material Standard Cost</v>
          </cell>
          <cell r="H269" t="str">
            <v>Material Standard Cost</v>
          </cell>
          <cell r="I269" t="str">
            <v>Material Standard Cost</v>
          </cell>
        </row>
        <row r="270">
          <cell r="B270" t="str">
            <v>ITTO</v>
          </cell>
          <cell r="C270" t="str">
            <v>VARCHAR</v>
          </cell>
          <cell r="D270" t="str">
            <v>30</v>
          </cell>
          <cell r="E270" t="str">
            <v>VR</v>
          </cell>
          <cell r="F270" t="str">
            <v>To Material Code</v>
          </cell>
          <cell r="G270" t="str">
            <v>To Material Code</v>
          </cell>
          <cell r="H270" t="str">
            <v>To Material Code</v>
          </cell>
          <cell r="I270" t="str">
            <v>To Material Code</v>
          </cell>
        </row>
        <row r="271">
          <cell r="B271" t="str">
            <v>ITTY</v>
          </cell>
          <cell r="C271" t="str">
            <v>VARCHAR</v>
          </cell>
          <cell r="D271" t="str">
            <v>10</v>
          </cell>
          <cell r="E271" t="str">
            <v>VR</v>
          </cell>
          <cell r="F271" t="str">
            <v>Material Type Code</v>
          </cell>
          <cell r="G271" t="str">
            <v>Material Type Code</v>
          </cell>
          <cell r="H271" t="str">
            <v>Material Type Code</v>
          </cell>
          <cell r="I271" t="str">
            <v>Material Type Code</v>
          </cell>
        </row>
        <row r="272">
          <cell r="B272" t="str">
            <v>ITTZ</v>
          </cell>
          <cell r="C272" t="str">
            <v>VARCHAR</v>
          </cell>
          <cell r="D272" t="str">
            <v>60</v>
          </cell>
          <cell r="E272" t="str">
            <v>VR</v>
          </cell>
          <cell r="F272" t="str">
            <v>Material Type Name</v>
          </cell>
          <cell r="G272" t="str">
            <v>Material Type Name</v>
          </cell>
          <cell r="H272" t="str">
            <v>Material Type Name</v>
          </cell>
          <cell r="I272" t="str">
            <v>Material Type Name</v>
          </cell>
        </row>
        <row r="273">
          <cell r="B273" t="str">
            <v>ITUM</v>
          </cell>
          <cell r="C273" t="str">
            <v>VARCHAR</v>
          </cell>
          <cell r="D273" t="str">
            <v>10</v>
          </cell>
          <cell r="E273" t="str">
            <v>VR</v>
          </cell>
          <cell r="F273" t="str">
            <v>Inventory UOM</v>
          </cell>
          <cell r="G273" t="str">
            <v>Inventory UOM</v>
          </cell>
          <cell r="H273" t="str">
            <v>Inventory UOM</v>
          </cell>
          <cell r="I273" t="str">
            <v>Inventory UOM</v>
          </cell>
        </row>
        <row r="274">
          <cell r="B274" t="str">
            <v>IURL</v>
          </cell>
          <cell r="C274" t="str">
            <v>VARCHAR</v>
          </cell>
          <cell r="D274" t="str">
            <v>500</v>
          </cell>
          <cell r="E274" t="str">
            <v>VR</v>
          </cell>
          <cell r="F274" t="str">
            <v>Image URL</v>
          </cell>
          <cell r="G274" t="str">
            <v>Image URL</v>
          </cell>
          <cell r="H274" t="str">
            <v>Image URL</v>
          </cell>
          <cell r="I274" t="str">
            <v>Image URL</v>
          </cell>
        </row>
        <row r="275">
          <cell r="B275" t="str">
            <v>IVAM</v>
          </cell>
          <cell r="C275" t="str">
            <v>NUMERIC</v>
          </cell>
          <cell r="D275" t="str">
            <v>19, 6</v>
          </cell>
          <cell r="E275" t="str">
            <v>VR</v>
          </cell>
          <cell r="F275" t="str">
            <v>Invoice Amount</v>
          </cell>
          <cell r="G275" t="str">
            <v>Invoice Amount</v>
          </cell>
          <cell r="H275" t="str">
            <v>Invoice Amount</v>
          </cell>
          <cell r="I275" t="str">
            <v>Invoice Amount</v>
          </cell>
        </row>
        <row r="276">
          <cell r="B276" t="str">
            <v>IVCL</v>
          </cell>
          <cell r="C276" t="str">
            <v>VARCHAR</v>
          </cell>
          <cell r="D276" t="str">
            <v>20</v>
          </cell>
          <cell r="E276" t="str">
            <v>VR</v>
          </cell>
          <cell r="F276" t="str">
            <v>Invoice Class</v>
          </cell>
          <cell r="G276" t="str">
            <v>Invoice Class</v>
          </cell>
          <cell r="H276" t="str">
            <v>Invoice Class</v>
          </cell>
          <cell r="I276" t="str">
            <v>Invoice Class</v>
          </cell>
        </row>
        <row r="277">
          <cell r="B277" t="str">
            <v>IVDT</v>
          </cell>
          <cell r="C277" t="str">
            <v>NUMERIC</v>
          </cell>
          <cell r="D277" t="str">
            <v>8, 0</v>
          </cell>
          <cell r="E277" t="str">
            <v>VR</v>
          </cell>
          <cell r="F277" t="str">
            <v>Invoice Date</v>
          </cell>
          <cell r="G277" t="str">
            <v>Invoice Date</v>
          </cell>
          <cell r="H277" t="str">
            <v>Invoice Date</v>
          </cell>
          <cell r="I277" t="str">
            <v>Invoice Date</v>
          </cell>
        </row>
        <row r="278">
          <cell r="B278" t="str">
            <v>IVNA</v>
          </cell>
          <cell r="C278" t="str">
            <v>VARCHAR</v>
          </cell>
          <cell r="D278" t="str">
            <v>500</v>
          </cell>
          <cell r="E278" t="str">
            <v>VR</v>
          </cell>
          <cell r="F278" t="str">
            <v>Invoice Description</v>
          </cell>
          <cell r="G278" t="str">
            <v>Invoice Description</v>
          </cell>
          <cell r="H278" t="str">
            <v>Invoice Description</v>
          </cell>
          <cell r="I278" t="str">
            <v>Invoice Description</v>
          </cell>
        </row>
        <row r="279">
          <cell r="B279" t="str">
            <v>IVNO</v>
          </cell>
          <cell r="C279" t="str">
            <v>VARCHAR</v>
          </cell>
          <cell r="D279" t="str">
            <v>30</v>
          </cell>
          <cell r="E279" t="str">
            <v>VR</v>
          </cell>
          <cell r="F279" t="str">
            <v>Invoice No</v>
          </cell>
          <cell r="G279" t="str">
            <v>Invoice No</v>
          </cell>
          <cell r="H279" t="str">
            <v>Invoice No</v>
          </cell>
          <cell r="I279" t="str">
            <v>Invoice No</v>
          </cell>
        </row>
        <row r="280">
          <cell r="B280" t="str">
            <v>IVTY</v>
          </cell>
          <cell r="C280" t="str">
            <v>VARCHAR</v>
          </cell>
          <cell r="D280" t="str">
            <v>10</v>
          </cell>
          <cell r="E280" t="str">
            <v>VR</v>
          </cell>
          <cell r="F280" t="str">
            <v>Invoice Type</v>
          </cell>
          <cell r="G280" t="str">
            <v>Invoice Type</v>
          </cell>
          <cell r="H280" t="str">
            <v>Invoice Type</v>
          </cell>
          <cell r="I280" t="str">
            <v>Invoice Type</v>
          </cell>
        </row>
        <row r="281">
          <cell r="B281" t="str">
            <v>JODT</v>
          </cell>
          <cell r="C281" t="str">
            <v>NUMERIC</v>
          </cell>
          <cell r="D281" t="str">
            <v>8, 0</v>
          </cell>
          <cell r="E281" t="str">
            <v>VR</v>
          </cell>
          <cell r="F281" t="str">
            <v>Join Date</v>
          </cell>
          <cell r="G281" t="str">
            <v>Join Date</v>
          </cell>
          <cell r="H281" t="str">
            <v>Join Date</v>
          </cell>
          <cell r="I281" t="str">
            <v>Join Date</v>
          </cell>
        </row>
        <row r="282">
          <cell r="B282" t="str">
            <v>KYN1</v>
          </cell>
          <cell r="C282" t="str">
            <v>VARCHAR</v>
          </cell>
          <cell r="D282" t="str">
            <v>10</v>
          </cell>
          <cell r="E282" t="str">
            <v>VR</v>
          </cell>
          <cell r="F282" t="str">
            <v>Key Code 1</v>
          </cell>
          <cell r="G282" t="str">
            <v>Key Code 1</v>
          </cell>
          <cell r="H282" t="str">
            <v>Key Code 1</v>
          </cell>
          <cell r="I282" t="str">
            <v>Key Code 1</v>
          </cell>
        </row>
        <row r="283">
          <cell r="B283" t="str">
            <v>KYN2</v>
          </cell>
          <cell r="C283" t="str">
            <v>VARCHAR</v>
          </cell>
          <cell r="D283" t="str">
            <v>10</v>
          </cell>
          <cell r="E283" t="str">
            <v>VR</v>
          </cell>
          <cell r="F283" t="str">
            <v>Key Code 2</v>
          </cell>
          <cell r="G283" t="str">
            <v>Key Code 2</v>
          </cell>
          <cell r="H283" t="str">
            <v>Key Code 2</v>
          </cell>
          <cell r="I283" t="str">
            <v>Key Code 2</v>
          </cell>
        </row>
        <row r="284">
          <cell r="B284" t="str">
            <v>KYNA</v>
          </cell>
          <cell r="C284" t="str">
            <v>VARCHAR</v>
          </cell>
          <cell r="D284" t="str">
            <v>100</v>
          </cell>
          <cell r="E284" t="str">
            <v>VR</v>
          </cell>
          <cell r="F284" t="str">
            <v>Key Name</v>
          </cell>
          <cell r="G284" t="str">
            <v>Key Name</v>
          </cell>
          <cell r="H284" t="str">
            <v>Key Name</v>
          </cell>
          <cell r="I284" t="str">
            <v>Key Name</v>
          </cell>
        </row>
        <row r="285">
          <cell r="B285" t="str">
            <v>KYNO</v>
          </cell>
          <cell r="C285" t="str">
            <v>VARCHAR</v>
          </cell>
          <cell r="D285" t="str">
            <v>10</v>
          </cell>
          <cell r="E285" t="str">
            <v>VR</v>
          </cell>
          <cell r="F285" t="str">
            <v>Key Code</v>
          </cell>
          <cell r="G285" t="str">
            <v>Key Code</v>
          </cell>
          <cell r="H285" t="str">
            <v>Key Code</v>
          </cell>
          <cell r="I285" t="str">
            <v>Key Code</v>
          </cell>
        </row>
        <row r="286">
          <cell r="B286" t="str">
            <v>LABL</v>
          </cell>
          <cell r="C286" t="str">
            <v>VARCHAR</v>
          </cell>
          <cell r="D286" t="str">
            <v>100</v>
          </cell>
          <cell r="E286" t="str">
            <v>VR</v>
          </cell>
          <cell r="F286" t="str">
            <v>Label</v>
          </cell>
          <cell r="G286" t="str">
            <v>Label</v>
          </cell>
          <cell r="H286" t="str">
            <v>Label</v>
          </cell>
          <cell r="I286" t="str">
            <v>Label</v>
          </cell>
        </row>
        <row r="287">
          <cell r="B287" t="str">
            <v>LGNO</v>
          </cell>
          <cell r="C287" t="str">
            <v>VARCHAR</v>
          </cell>
          <cell r="D287" t="str">
            <v>10</v>
          </cell>
          <cell r="E287" t="str">
            <v>VR</v>
          </cell>
          <cell r="F287" t="str">
            <v>Language Code</v>
          </cell>
          <cell r="G287" t="str">
            <v>Language Code</v>
          </cell>
          <cell r="H287" t="str">
            <v>Language Code</v>
          </cell>
          <cell r="I287" t="str">
            <v>Language Code</v>
          </cell>
        </row>
        <row r="288">
          <cell r="B288" t="str">
            <v>LINE</v>
          </cell>
          <cell r="C288" t="str">
            <v>NUMERIC</v>
          </cell>
          <cell r="D288" t="str">
            <v>19, 0</v>
          </cell>
          <cell r="E288" t="str">
            <v>VR</v>
          </cell>
          <cell r="F288" t="str">
            <v>Line No.</v>
          </cell>
          <cell r="G288" t="str">
            <v>Line No.</v>
          </cell>
          <cell r="H288" t="str">
            <v>Line No.</v>
          </cell>
          <cell r="I288" t="str">
            <v>Line No.</v>
          </cell>
        </row>
        <row r="289">
          <cell r="B289" t="str">
            <v>LNST</v>
          </cell>
          <cell r="C289" t="str">
            <v>VARCHAR</v>
          </cell>
          <cell r="D289" t="str">
            <v>10</v>
          </cell>
          <cell r="E289" t="str">
            <v>VR</v>
          </cell>
          <cell r="F289" t="str">
            <v>Line Status</v>
          </cell>
          <cell r="G289" t="str">
            <v>Line Status</v>
          </cell>
          <cell r="H289" t="str">
            <v>Line Status</v>
          </cell>
          <cell r="I289" t="str">
            <v>Line Status</v>
          </cell>
        </row>
        <row r="290">
          <cell r="B290" t="str">
            <v>LOFR</v>
          </cell>
          <cell r="C290" t="str">
            <v>VARCHAR</v>
          </cell>
          <cell r="D290" t="str">
            <v>10</v>
          </cell>
          <cell r="E290" t="str">
            <v>VR</v>
          </cell>
          <cell r="F290" t="str">
            <v>From Location</v>
          </cell>
          <cell r="G290" t="str">
            <v>From Location</v>
          </cell>
          <cell r="H290" t="str">
            <v>From Location</v>
          </cell>
          <cell r="I290" t="str">
            <v>From Location</v>
          </cell>
        </row>
        <row r="291">
          <cell r="B291" t="str">
            <v>LONA</v>
          </cell>
          <cell r="C291" t="str">
            <v>VARCHAR</v>
          </cell>
          <cell r="D291" t="str">
            <v>100</v>
          </cell>
          <cell r="E291" t="str">
            <v>VR</v>
          </cell>
          <cell r="F291" t="str">
            <v>Location Name</v>
          </cell>
          <cell r="G291" t="str">
            <v>Location Name</v>
          </cell>
          <cell r="H291" t="str">
            <v>Location Name</v>
          </cell>
          <cell r="I291" t="str">
            <v>Location Name</v>
          </cell>
        </row>
        <row r="292">
          <cell r="B292" t="str">
            <v>LONO</v>
          </cell>
          <cell r="C292" t="str">
            <v>VARCHAR</v>
          </cell>
          <cell r="D292" t="str">
            <v>10</v>
          </cell>
          <cell r="E292" t="str">
            <v>VR</v>
          </cell>
          <cell r="F292" t="str">
            <v>Location No</v>
          </cell>
          <cell r="G292" t="str">
            <v>Location No</v>
          </cell>
          <cell r="H292" t="str">
            <v>Location No</v>
          </cell>
          <cell r="I292" t="str">
            <v>Location No</v>
          </cell>
        </row>
        <row r="293">
          <cell r="B293" t="str">
            <v>LOTO</v>
          </cell>
          <cell r="C293" t="str">
            <v>VARCHAR</v>
          </cell>
          <cell r="D293" t="str">
            <v>10</v>
          </cell>
          <cell r="E293" t="str">
            <v>VR</v>
          </cell>
          <cell r="F293" t="str">
            <v>To Location</v>
          </cell>
          <cell r="G293" t="str">
            <v>To Location</v>
          </cell>
          <cell r="H293" t="str">
            <v>To Location</v>
          </cell>
          <cell r="I293" t="str">
            <v>To Location</v>
          </cell>
        </row>
        <row r="294">
          <cell r="B294" t="str">
            <v>LOTY</v>
          </cell>
          <cell r="C294" t="str">
            <v>VARCHAR</v>
          </cell>
          <cell r="D294" t="str">
            <v>10</v>
          </cell>
          <cell r="E294" t="str">
            <v>VR</v>
          </cell>
          <cell r="F294" t="str">
            <v>Location Type</v>
          </cell>
          <cell r="G294" t="str">
            <v>Location Type</v>
          </cell>
          <cell r="H294" t="str">
            <v>Location Type</v>
          </cell>
          <cell r="I294" t="str">
            <v>Location Type</v>
          </cell>
        </row>
        <row r="295">
          <cell r="B295" t="str">
            <v>LPNA</v>
          </cell>
          <cell r="C295" t="str">
            <v>VARCHAR</v>
          </cell>
          <cell r="D295" t="str">
            <v xml:space="preserve">100 </v>
          </cell>
          <cell r="E295" t="str">
            <v>VR</v>
          </cell>
          <cell r="F295" t="str">
            <v>Line Process Name</v>
          </cell>
          <cell r="G295" t="str">
            <v>Line Process Name</v>
          </cell>
          <cell r="H295" t="str">
            <v>Line Process Name</v>
          </cell>
          <cell r="I295" t="str">
            <v>Line Process Name</v>
          </cell>
        </row>
        <row r="296">
          <cell r="B296" t="str">
            <v>LPNO</v>
          </cell>
          <cell r="C296" t="str">
            <v>VARCHAR</v>
          </cell>
          <cell r="D296" t="str">
            <v>10</v>
          </cell>
          <cell r="E296" t="str">
            <v>VR</v>
          </cell>
          <cell r="F296" t="str">
            <v>Line Process No.</v>
          </cell>
          <cell r="G296" t="str">
            <v>Line Process No.</v>
          </cell>
          <cell r="H296" t="str">
            <v>Line Process No.</v>
          </cell>
          <cell r="I296" t="str">
            <v>Line Process No.</v>
          </cell>
        </row>
        <row r="297">
          <cell r="B297" t="str">
            <v>LPST</v>
          </cell>
          <cell r="C297" t="str">
            <v>VARCHAR</v>
          </cell>
          <cell r="D297" t="str">
            <v>10</v>
          </cell>
          <cell r="E297" t="str">
            <v>VR</v>
          </cell>
          <cell r="F297" t="str">
            <v>Line Process Status</v>
          </cell>
          <cell r="G297" t="str">
            <v>Line Process Status</v>
          </cell>
          <cell r="H297" t="str">
            <v>Line Process Status</v>
          </cell>
          <cell r="I297" t="str">
            <v>Line Process Status</v>
          </cell>
        </row>
        <row r="298">
          <cell r="B298" t="str">
            <v>LPTY</v>
          </cell>
          <cell r="C298" t="str">
            <v>VARCHAR</v>
          </cell>
          <cell r="D298" t="str">
            <v>10</v>
          </cell>
          <cell r="E298" t="str">
            <v>VR</v>
          </cell>
          <cell r="F298" t="str">
            <v>Procces Type</v>
          </cell>
          <cell r="G298" t="str">
            <v>Procces Type</v>
          </cell>
          <cell r="H298" t="str">
            <v>Procces Type</v>
          </cell>
          <cell r="I298" t="str">
            <v>Procces Type</v>
          </cell>
        </row>
        <row r="299">
          <cell r="B299" t="str">
            <v>LPTZ</v>
          </cell>
          <cell r="C299" t="str">
            <v>VARCHAR</v>
          </cell>
          <cell r="D299" t="str">
            <v xml:space="preserve">100 </v>
          </cell>
          <cell r="E299" t="str">
            <v>VR</v>
          </cell>
          <cell r="F299" t="str">
            <v>Process Type Name</v>
          </cell>
          <cell r="G299" t="str">
            <v>Process Type Name</v>
          </cell>
          <cell r="H299" t="str">
            <v>Process Type Name</v>
          </cell>
          <cell r="I299" t="str">
            <v>Process Type Name</v>
          </cell>
        </row>
        <row r="300">
          <cell r="B300" t="str">
            <v>LSLN</v>
          </cell>
          <cell r="C300" t="str">
            <v>NUMERIC</v>
          </cell>
          <cell r="D300" t="str">
            <v>5, 0</v>
          </cell>
          <cell r="E300" t="str">
            <v>VR</v>
          </cell>
          <cell r="F300" t="str">
            <v>Last Line No.</v>
          </cell>
          <cell r="G300" t="str">
            <v>Last Line No.</v>
          </cell>
          <cell r="H300" t="str">
            <v>Last Line No.</v>
          </cell>
          <cell r="I300" t="str">
            <v>Last Line No.</v>
          </cell>
        </row>
        <row r="301">
          <cell r="B301" t="str">
            <v>LSLV</v>
          </cell>
          <cell r="C301" t="str">
            <v>NUMERIC</v>
          </cell>
          <cell r="D301" t="str">
            <v>3, 0</v>
          </cell>
          <cell r="E301" t="str">
            <v>VR</v>
          </cell>
          <cell r="F301" t="str">
            <v>Last Level No.</v>
          </cell>
          <cell r="G301" t="str">
            <v>Last Level No.</v>
          </cell>
          <cell r="H301" t="str">
            <v>Last Level No.</v>
          </cell>
          <cell r="I301" t="str">
            <v>Last Level No.</v>
          </cell>
        </row>
        <row r="302">
          <cell r="B302" t="str">
            <v>LSOG</v>
          </cell>
          <cell r="C302" t="str">
            <v>VARCHAR</v>
          </cell>
          <cell r="D302" t="str">
            <v>10</v>
          </cell>
          <cell r="E302" t="str">
            <v>VR</v>
          </cell>
          <cell r="F302" t="str">
            <v>Last Organization</v>
          </cell>
          <cell r="G302" t="str">
            <v>Last Organization</v>
          </cell>
          <cell r="H302" t="str">
            <v>Last Organization</v>
          </cell>
          <cell r="I302" t="str">
            <v>Last Organization</v>
          </cell>
        </row>
        <row r="303">
          <cell r="B303" t="str">
            <v>LTNO</v>
          </cell>
          <cell r="C303" t="str">
            <v>VARCHAR</v>
          </cell>
          <cell r="D303" t="str">
            <v>20</v>
          </cell>
          <cell r="E303" t="str">
            <v>VR</v>
          </cell>
          <cell r="F303" t="str">
            <v>Lot No.</v>
          </cell>
          <cell r="G303" t="str">
            <v>Lot No.</v>
          </cell>
          <cell r="H303" t="str">
            <v>Lot No.</v>
          </cell>
          <cell r="I303" t="str">
            <v>Lot No.</v>
          </cell>
        </row>
        <row r="304">
          <cell r="B304" t="str">
            <v>LVAM</v>
          </cell>
          <cell r="C304" t="str">
            <v>NUMERIC</v>
          </cell>
          <cell r="D304" t="str">
            <v>19, 6</v>
          </cell>
          <cell r="E304" t="str">
            <v>VR</v>
          </cell>
          <cell r="F304" t="str">
            <v>Level Amount</v>
          </cell>
          <cell r="G304" t="str">
            <v>Level Amount</v>
          </cell>
          <cell r="H304" t="str">
            <v>Level Amount</v>
          </cell>
          <cell r="I304" t="str">
            <v>Level Amount</v>
          </cell>
        </row>
        <row r="305">
          <cell r="B305" t="str">
            <v>LVNA</v>
          </cell>
          <cell r="C305" t="str">
            <v>VARCHAR</v>
          </cell>
          <cell r="D305" t="str">
            <v>100</v>
          </cell>
          <cell r="E305" t="str">
            <v>VR</v>
          </cell>
          <cell r="F305" t="str">
            <v>Level Name</v>
          </cell>
          <cell r="G305" t="str">
            <v>Level Name</v>
          </cell>
          <cell r="H305" t="str">
            <v>Level Name</v>
          </cell>
          <cell r="I305" t="str">
            <v>Level Name</v>
          </cell>
        </row>
        <row r="306">
          <cell r="B306" t="str">
            <v>LVNO</v>
          </cell>
          <cell r="C306" t="str">
            <v>NUMERIC</v>
          </cell>
          <cell r="D306" t="str">
            <v>3, 0</v>
          </cell>
          <cell r="E306" t="str">
            <v>VR</v>
          </cell>
          <cell r="F306" t="str">
            <v>Level No.</v>
          </cell>
          <cell r="G306" t="str">
            <v>Level No.</v>
          </cell>
          <cell r="H306" t="str">
            <v>Level No.</v>
          </cell>
          <cell r="I306" t="str">
            <v>Level No.</v>
          </cell>
        </row>
        <row r="307">
          <cell r="B307" t="str">
            <v>MEMO</v>
          </cell>
          <cell r="C307" t="str">
            <v>VARCHAR</v>
          </cell>
          <cell r="D307" t="str">
            <v>1000</v>
          </cell>
          <cell r="E307" t="str">
            <v>VR</v>
          </cell>
          <cell r="F307" t="str">
            <v>Memo</v>
          </cell>
          <cell r="G307" t="str">
            <v>Memo</v>
          </cell>
          <cell r="H307" t="str">
            <v>Memo</v>
          </cell>
          <cell r="I307" t="str">
            <v>Memo</v>
          </cell>
        </row>
        <row r="308">
          <cell r="B308" t="str">
            <v>MENA</v>
          </cell>
          <cell r="C308" t="str">
            <v>VARCHAR</v>
          </cell>
          <cell r="D308" t="str">
            <v>60</v>
          </cell>
          <cell r="E308" t="str">
            <v>VR</v>
          </cell>
          <cell r="F308" t="str">
            <v>Menu Name</v>
          </cell>
          <cell r="G308" t="str">
            <v>Menu Name</v>
          </cell>
          <cell r="H308" t="str">
            <v>Menu Name</v>
          </cell>
          <cell r="I308" t="str">
            <v>Menu Name</v>
          </cell>
        </row>
        <row r="309">
          <cell r="B309" t="str">
            <v>MENO</v>
          </cell>
          <cell r="C309" t="str">
            <v>VARCHAR</v>
          </cell>
          <cell r="D309" t="str">
            <v>10</v>
          </cell>
          <cell r="E309" t="str">
            <v>VR</v>
          </cell>
          <cell r="F309" t="str">
            <v>Menu Code</v>
          </cell>
          <cell r="G309" t="str">
            <v>Menu Code</v>
          </cell>
          <cell r="H309" t="str">
            <v>Menu Code</v>
          </cell>
          <cell r="I309" t="str">
            <v>Menu Code</v>
          </cell>
        </row>
        <row r="310">
          <cell r="B310" t="str">
            <v>MEPA</v>
          </cell>
          <cell r="C310" t="str">
            <v>VARCHAR</v>
          </cell>
          <cell r="D310" t="str">
            <v>10</v>
          </cell>
          <cell r="E310" t="str">
            <v>VR</v>
          </cell>
          <cell r="F310" t="str">
            <v>Menu Parent Code</v>
          </cell>
          <cell r="G310" t="str">
            <v>Menu Parent Code</v>
          </cell>
          <cell r="H310" t="str">
            <v>Menu Parent Code</v>
          </cell>
          <cell r="I310" t="str">
            <v>Menu Parent Code</v>
          </cell>
        </row>
        <row r="311">
          <cell r="B311" t="str">
            <v>MESQ</v>
          </cell>
          <cell r="C311" t="str">
            <v>VARCHAR</v>
          </cell>
          <cell r="D311" t="str">
            <v>10</v>
          </cell>
          <cell r="E311" t="str">
            <v>VR</v>
          </cell>
          <cell r="F311" t="str">
            <v>Menu Sequence</v>
          </cell>
          <cell r="G311" t="str">
            <v>Menu Sequence</v>
          </cell>
          <cell r="H311" t="str">
            <v>Menu Sequence</v>
          </cell>
          <cell r="I311" t="str">
            <v>Menu Sequence</v>
          </cell>
        </row>
        <row r="312">
          <cell r="B312" t="str">
            <v>METY</v>
          </cell>
          <cell r="C312" t="str">
            <v>VARCHAR</v>
          </cell>
          <cell r="D312" t="str">
            <v>1</v>
          </cell>
          <cell r="E312" t="str">
            <v>VR</v>
          </cell>
          <cell r="F312" t="str">
            <v>Menu Type</v>
          </cell>
          <cell r="G312" t="str">
            <v>Menu Type</v>
          </cell>
          <cell r="H312" t="str">
            <v>Menu Type</v>
          </cell>
          <cell r="I312" t="str">
            <v>Menu Type</v>
          </cell>
        </row>
        <row r="313">
          <cell r="B313" t="str">
            <v>MOB1</v>
          </cell>
          <cell r="C313" t="str">
            <v>VARCHAR</v>
          </cell>
          <cell r="D313" t="str">
            <v>100</v>
          </cell>
          <cell r="E313" t="str">
            <v>VR</v>
          </cell>
          <cell r="F313" t="str">
            <v>Mobile Phone 1</v>
          </cell>
          <cell r="G313" t="str">
            <v>Mobile Phone 1</v>
          </cell>
          <cell r="H313" t="str">
            <v>Mobile Phone 1</v>
          </cell>
          <cell r="I313" t="str">
            <v>Mobile Phone 1</v>
          </cell>
        </row>
        <row r="314">
          <cell r="B314" t="str">
            <v>MOB2</v>
          </cell>
          <cell r="C314" t="str">
            <v>VARCHAR</v>
          </cell>
          <cell r="D314" t="str">
            <v>100</v>
          </cell>
          <cell r="E314" t="str">
            <v>VR</v>
          </cell>
          <cell r="F314" t="str">
            <v>Mobile Phone 2</v>
          </cell>
          <cell r="G314" t="str">
            <v>Mobile Phone 2</v>
          </cell>
          <cell r="H314" t="str">
            <v>Mobile Phone 2</v>
          </cell>
          <cell r="I314" t="str">
            <v>Mobile Phone 2</v>
          </cell>
        </row>
        <row r="315">
          <cell r="B315" t="str">
            <v>MOBN</v>
          </cell>
          <cell r="C315" t="str">
            <v>VARCHAR</v>
          </cell>
          <cell r="D315" t="str">
            <v>100</v>
          </cell>
          <cell r="E315" t="str">
            <v>VR</v>
          </cell>
          <cell r="F315" t="str">
            <v>Mobile Phone No.</v>
          </cell>
          <cell r="G315" t="str">
            <v>Mobile Phone No.</v>
          </cell>
          <cell r="H315" t="str">
            <v>Mobile Phone No.</v>
          </cell>
          <cell r="I315" t="str">
            <v>Mobile Phone No.</v>
          </cell>
        </row>
        <row r="316">
          <cell r="B316" t="str">
            <v>MOP1</v>
          </cell>
          <cell r="C316" t="str">
            <v>VARCHAR</v>
          </cell>
          <cell r="D316" t="str">
            <v>100</v>
          </cell>
          <cell r="E316" t="str">
            <v>VR</v>
          </cell>
          <cell r="F316" t="str">
            <v>Mobile Phone 1</v>
          </cell>
          <cell r="G316" t="str">
            <v>Mobile Phone 1</v>
          </cell>
          <cell r="H316" t="str">
            <v>Mobile Phone 1</v>
          </cell>
          <cell r="I316" t="str">
            <v>Mobile Phone 1</v>
          </cell>
        </row>
        <row r="317">
          <cell r="B317" t="str">
            <v>MOPN</v>
          </cell>
          <cell r="C317" t="str">
            <v>VARCHAR</v>
          </cell>
          <cell r="D317" t="str">
            <v>100</v>
          </cell>
          <cell r="E317" t="str">
            <v>VR</v>
          </cell>
          <cell r="F317" t="str">
            <v>Mobile Phone No.</v>
          </cell>
          <cell r="G317" t="str">
            <v>Mobile Phone No.</v>
          </cell>
          <cell r="H317" t="str">
            <v>Mobile Phone No.</v>
          </cell>
          <cell r="I317" t="str">
            <v>Mobile Phone No.</v>
          </cell>
        </row>
        <row r="318">
          <cell r="B318" t="str">
            <v>MPNA</v>
          </cell>
          <cell r="C318" t="str">
            <v>VARCHAR</v>
          </cell>
          <cell r="D318" t="str">
            <v>100</v>
          </cell>
          <cell r="E318" t="str">
            <v>VR</v>
          </cell>
          <cell r="F318" t="str">
            <v>Map Name</v>
          </cell>
          <cell r="G318" t="str">
            <v>Map Name</v>
          </cell>
          <cell r="H318" t="str">
            <v>Map Name</v>
          </cell>
          <cell r="I318" t="str">
            <v>Map Name</v>
          </cell>
        </row>
        <row r="319">
          <cell r="B319" t="str">
            <v>MPNO</v>
          </cell>
          <cell r="C319" t="str">
            <v>VARCHAR</v>
          </cell>
          <cell r="D319" t="str">
            <v>10</v>
          </cell>
          <cell r="E319" t="str">
            <v>VR</v>
          </cell>
          <cell r="F319" t="str">
            <v>Map Code</v>
          </cell>
          <cell r="G319" t="str">
            <v>Map Code</v>
          </cell>
          <cell r="H319" t="str">
            <v>Map Code</v>
          </cell>
          <cell r="I319" t="str">
            <v>Map Code</v>
          </cell>
        </row>
        <row r="320">
          <cell r="B320" t="str">
            <v>MRST</v>
          </cell>
          <cell r="C320" t="str">
            <v>VARCHAR</v>
          </cell>
          <cell r="D320" t="str">
            <v>10</v>
          </cell>
          <cell r="E320" t="str">
            <v>VR</v>
          </cell>
          <cell r="F320" t="str">
            <v>Marital Status</v>
          </cell>
          <cell r="G320" t="str">
            <v>Marital Status</v>
          </cell>
          <cell r="H320" t="str">
            <v>Marital Status</v>
          </cell>
          <cell r="I320" t="str">
            <v>Marital Status</v>
          </cell>
        </row>
        <row r="321">
          <cell r="B321" t="str">
            <v>EMST</v>
          </cell>
          <cell r="C321" t="str">
            <v>VARCHAR</v>
          </cell>
          <cell r="D321" t="str">
            <v>10</v>
          </cell>
          <cell r="E321" t="str">
            <v>VR</v>
          </cell>
          <cell r="F321" t="str">
            <v>Employee Status</v>
          </cell>
          <cell r="G321" t="str">
            <v>Employee Status</v>
          </cell>
          <cell r="H321" t="str">
            <v>Employee Status</v>
          </cell>
          <cell r="I321" t="str">
            <v>Employee Status</v>
          </cell>
        </row>
        <row r="322">
          <cell r="B322" t="str">
            <v>MURL</v>
          </cell>
          <cell r="C322" t="str">
            <v>VARCHAR</v>
          </cell>
          <cell r="D322" t="str">
            <v>500</v>
          </cell>
          <cell r="E322" t="str">
            <v>VR</v>
          </cell>
          <cell r="F322" t="str">
            <v>Menu URL</v>
          </cell>
          <cell r="G322" t="str">
            <v>Menu URL</v>
          </cell>
          <cell r="H322" t="str">
            <v>Menu URL</v>
          </cell>
          <cell r="I322" t="str">
            <v>Menu URL</v>
          </cell>
        </row>
        <row r="323">
          <cell r="B323" t="str">
            <v>NANA</v>
          </cell>
          <cell r="C323" t="str">
            <v>VARCHAR</v>
          </cell>
          <cell r="D323" t="str">
            <v>100</v>
          </cell>
          <cell r="E323" t="str">
            <v>VR</v>
          </cell>
          <cell r="F323" t="str">
            <v>Nationality Name</v>
          </cell>
          <cell r="G323" t="str">
            <v>Nationality Name</v>
          </cell>
          <cell r="H323" t="str">
            <v>Nationality Name</v>
          </cell>
          <cell r="I323" t="str">
            <v>Nationality Name</v>
          </cell>
        </row>
        <row r="324">
          <cell r="B324" t="str">
            <v>NANO</v>
          </cell>
          <cell r="C324" t="str">
            <v>VARCHAR</v>
          </cell>
          <cell r="D324" t="str">
            <v>10</v>
          </cell>
          <cell r="E324" t="str">
            <v>VR</v>
          </cell>
          <cell r="F324" t="str">
            <v>Nationality Code</v>
          </cell>
          <cell r="G324" t="str">
            <v>Nationality Code</v>
          </cell>
          <cell r="H324" t="str">
            <v>Nationality Code</v>
          </cell>
          <cell r="I324" t="str">
            <v>Nationality Code</v>
          </cell>
        </row>
        <row r="325">
          <cell r="B325" t="str">
            <v>NGQT</v>
          </cell>
          <cell r="C325" t="str">
            <v>NUMERIC</v>
          </cell>
          <cell r="D325" t="str">
            <v>19, 6</v>
          </cell>
          <cell r="E325" t="str">
            <v>VR</v>
          </cell>
          <cell r="F325" t="str">
            <v>Not Good Quantity</v>
          </cell>
          <cell r="G325" t="str">
            <v>Not Good Quantity</v>
          </cell>
          <cell r="H325" t="str">
            <v>Not Good Quantity</v>
          </cell>
          <cell r="I325" t="str">
            <v>Not Good Quantity</v>
          </cell>
        </row>
        <row r="326">
          <cell r="B326" t="str">
            <v>NICK</v>
          </cell>
          <cell r="C326" t="str">
            <v>VARCHAR</v>
          </cell>
          <cell r="D326" t="str">
            <v>100</v>
          </cell>
          <cell r="E326" t="str">
            <v>VR</v>
          </cell>
          <cell r="F326" t="str">
            <v>Nickname</v>
          </cell>
          <cell r="G326" t="str">
            <v>Nickname</v>
          </cell>
          <cell r="H326" t="str">
            <v>Nickname</v>
          </cell>
          <cell r="I326" t="str">
            <v>Nickname</v>
          </cell>
        </row>
        <row r="327">
          <cell r="B327" t="str">
            <v>NPKP</v>
          </cell>
          <cell r="C327" t="str">
            <v>VARCHAR</v>
          </cell>
          <cell r="D327" t="str">
            <v>50</v>
          </cell>
          <cell r="E327" t="str">
            <v>VR</v>
          </cell>
          <cell r="F327" t="str">
            <v>NPKP</v>
          </cell>
          <cell r="G327" t="str">
            <v>NPKP</v>
          </cell>
          <cell r="H327" t="str">
            <v>NPKP</v>
          </cell>
          <cell r="I327" t="str">
            <v>NPKP</v>
          </cell>
        </row>
        <row r="328">
          <cell r="B328" t="str">
            <v>NPOL</v>
          </cell>
          <cell r="C328" t="str">
            <v>VARCHAR</v>
          </cell>
          <cell r="D328" t="str">
            <v>12</v>
          </cell>
          <cell r="E328" t="str">
            <v>VR</v>
          </cell>
          <cell r="F328" t="str">
            <v>Nomor Polisi</v>
          </cell>
          <cell r="G328" t="str">
            <v>Nomor Polisi</v>
          </cell>
          <cell r="H328" t="str">
            <v>Nomor Polisi</v>
          </cell>
          <cell r="I328" t="str">
            <v>Nomor Polisi</v>
          </cell>
        </row>
        <row r="329">
          <cell r="B329" t="str">
            <v>NPWP</v>
          </cell>
          <cell r="C329" t="str">
            <v>VARCHAR</v>
          </cell>
          <cell r="D329" t="str">
            <v>40</v>
          </cell>
          <cell r="E329" t="str">
            <v>VR</v>
          </cell>
          <cell r="F329" t="str">
            <v>NPWP</v>
          </cell>
          <cell r="G329" t="str">
            <v>NPWP</v>
          </cell>
          <cell r="H329" t="str">
            <v>NPWP</v>
          </cell>
          <cell r="I329" t="str">
            <v>NPWP</v>
          </cell>
        </row>
        <row r="330">
          <cell r="B330" t="str">
            <v>NTAM</v>
          </cell>
          <cell r="C330" t="str">
            <v>NUMERIC</v>
          </cell>
          <cell r="D330" t="str">
            <v>19, 6</v>
          </cell>
          <cell r="E330" t="str">
            <v>VR</v>
          </cell>
          <cell r="F330" t="str">
            <v>Net Amount</v>
          </cell>
          <cell r="G330" t="str">
            <v>Net Amount</v>
          </cell>
          <cell r="H330" t="str">
            <v>Net Amount</v>
          </cell>
          <cell r="I330" t="str">
            <v>Net Amount</v>
          </cell>
        </row>
        <row r="331">
          <cell r="B331" t="str">
            <v>OGLV</v>
          </cell>
          <cell r="C331" t="str">
            <v>NUMERIC</v>
          </cell>
          <cell r="D331" t="str">
            <v>2, 0</v>
          </cell>
          <cell r="E331" t="str">
            <v>VR</v>
          </cell>
          <cell r="F331" t="str">
            <v>Organization Level</v>
          </cell>
          <cell r="G331" t="str">
            <v>Organization Level</v>
          </cell>
          <cell r="H331" t="str">
            <v>Organization Level</v>
          </cell>
          <cell r="I331" t="str">
            <v>Organization Level</v>
          </cell>
        </row>
        <row r="332">
          <cell r="B332" t="str">
            <v>OGNA</v>
          </cell>
          <cell r="C332" t="str">
            <v>VARCHAR</v>
          </cell>
          <cell r="D332" t="str">
            <v>100</v>
          </cell>
          <cell r="E332" t="str">
            <v>VR</v>
          </cell>
          <cell r="F332" t="str">
            <v>Organization Name</v>
          </cell>
          <cell r="G332" t="str">
            <v>Organization Name</v>
          </cell>
          <cell r="H332" t="str">
            <v>Organization Name</v>
          </cell>
          <cell r="I332" t="str">
            <v>Organization Name</v>
          </cell>
        </row>
        <row r="333">
          <cell r="B333" t="str">
            <v>OGNO</v>
          </cell>
          <cell r="C333" t="str">
            <v>VARCHAR</v>
          </cell>
          <cell r="D333" t="str">
            <v>10</v>
          </cell>
          <cell r="E333" t="str">
            <v>VR</v>
          </cell>
          <cell r="F333" t="str">
            <v>Organization Code</v>
          </cell>
          <cell r="G333" t="str">
            <v>Organization Code</v>
          </cell>
          <cell r="H333" t="str">
            <v>Organization Code</v>
          </cell>
          <cell r="I333" t="str">
            <v>Organization Code</v>
          </cell>
        </row>
        <row r="334">
          <cell r="B334" t="str">
            <v>OGUP</v>
          </cell>
          <cell r="C334" t="str">
            <v>VARCHAR</v>
          </cell>
          <cell r="D334" t="str">
            <v>20</v>
          </cell>
          <cell r="E334" t="str">
            <v>VR</v>
          </cell>
          <cell r="F334" t="str">
            <v>Organization Upline</v>
          </cell>
          <cell r="G334" t="str">
            <v>Organization Upline</v>
          </cell>
          <cell r="H334" t="str">
            <v>Organization Upline</v>
          </cell>
          <cell r="I334" t="str">
            <v>Organization Upline</v>
          </cell>
        </row>
        <row r="335">
          <cell r="B335" t="str">
            <v>OPNO</v>
          </cell>
          <cell r="C335" t="str">
            <v>VARCHAR</v>
          </cell>
          <cell r="D335" t="str">
            <v>20</v>
          </cell>
          <cell r="E335" t="str">
            <v>VR</v>
          </cell>
          <cell r="F335" t="str">
            <v>Operator Code</v>
          </cell>
          <cell r="G335" t="str">
            <v>Operator Code</v>
          </cell>
          <cell r="H335" t="str">
            <v>Operator Code</v>
          </cell>
          <cell r="I335" t="str">
            <v>Operator Code</v>
          </cell>
        </row>
        <row r="336">
          <cell r="B336" t="str">
            <v>OPQT</v>
          </cell>
          <cell r="C336" t="str">
            <v>NUMERIC</v>
          </cell>
          <cell r="D336" t="str">
            <v>19, 6</v>
          </cell>
          <cell r="E336" t="str">
            <v>VR</v>
          </cell>
          <cell r="F336" t="str">
            <v>On Purchase Quantity</v>
          </cell>
          <cell r="G336" t="str">
            <v>On Purchase Quantity</v>
          </cell>
          <cell r="H336" t="str">
            <v>On Purchase Quantity</v>
          </cell>
          <cell r="I336" t="str">
            <v>On Purchase Quantity</v>
          </cell>
        </row>
        <row r="337">
          <cell r="B337" t="str">
            <v>OQAM</v>
          </cell>
          <cell r="C337" t="str">
            <v>NUMERIC</v>
          </cell>
          <cell r="D337" t="str">
            <v>19, 6</v>
          </cell>
          <cell r="E337" t="str">
            <v>VR</v>
          </cell>
          <cell r="F337" t="str">
            <v>Over Quota Charge Amount</v>
          </cell>
          <cell r="G337" t="str">
            <v>Over Quota Charge Amount</v>
          </cell>
          <cell r="H337" t="str">
            <v>Over Quota Charge Amount</v>
          </cell>
          <cell r="I337" t="str">
            <v>Over Quota Charge Amount</v>
          </cell>
        </row>
        <row r="338">
          <cell r="B338" t="str">
            <v>OQMN</v>
          </cell>
          <cell r="C338" t="str">
            <v>NUMERIC</v>
          </cell>
          <cell r="D338" t="str">
            <v>19, 6</v>
          </cell>
          <cell r="E338" t="str">
            <v>VR</v>
          </cell>
          <cell r="F338" t="str">
            <v>Order Qty Min</v>
          </cell>
          <cell r="G338" t="str">
            <v>Order Qty Min</v>
          </cell>
          <cell r="H338" t="str">
            <v>Order Qty Min</v>
          </cell>
          <cell r="I338" t="str">
            <v>Order Qty Min</v>
          </cell>
        </row>
        <row r="339">
          <cell r="B339" t="str">
            <v>OQMX</v>
          </cell>
          <cell r="C339" t="str">
            <v>NUMERIC</v>
          </cell>
          <cell r="D339" t="str">
            <v>19, 6</v>
          </cell>
          <cell r="E339" t="str">
            <v>VR</v>
          </cell>
          <cell r="F339" t="str">
            <v>Order Qty Max</v>
          </cell>
          <cell r="G339" t="str">
            <v>Order Qty Max</v>
          </cell>
          <cell r="H339" t="str">
            <v>Order Qty Max</v>
          </cell>
          <cell r="I339" t="str">
            <v>Order Qty Max</v>
          </cell>
        </row>
        <row r="340">
          <cell r="B340" t="str">
            <v>ORDT</v>
          </cell>
          <cell r="C340" t="str">
            <v>NUMERIC</v>
          </cell>
          <cell r="D340" t="str">
            <v>8, 0</v>
          </cell>
          <cell r="E340" t="str">
            <v>VR</v>
          </cell>
          <cell r="F340" t="str">
            <v>Order Date</v>
          </cell>
          <cell r="G340" t="str">
            <v>Order Date</v>
          </cell>
          <cell r="H340" t="str">
            <v>Order Date</v>
          </cell>
          <cell r="I340" t="str">
            <v>Order Date</v>
          </cell>
        </row>
        <row r="341">
          <cell r="B341" t="str">
            <v>ORNO</v>
          </cell>
          <cell r="C341" t="str">
            <v>VARCHAR</v>
          </cell>
          <cell r="D341" t="str">
            <v>30</v>
          </cell>
          <cell r="E341" t="str">
            <v>VR</v>
          </cell>
          <cell r="F341" t="str">
            <v>Order No.</v>
          </cell>
          <cell r="G341" t="str">
            <v>Order No.</v>
          </cell>
          <cell r="H341" t="str">
            <v>Order No.</v>
          </cell>
          <cell r="I341" t="str">
            <v>Order No.</v>
          </cell>
        </row>
        <row r="342">
          <cell r="B342" t="str">
            <v>ORQT</v>
          </cell>
          <cell r="C342" t="str">
            <v>NUMERIC</v>
          </cell>
          <cell r="D342" t="str">
            <v>19, 6</v>
          </cell>
          <cell r="E342" t="str">
            <v>VR</v>
          </cell>
          <cell r="F342" t="str">
            <v>Order Quantity</v>
          </cell>
          <cell r="G342" t="str">
            <v>Order Quantity</v>
          </cell>
          <cell r="H342" t="str">
            <v>Order Quantity</v>
          </cell>
          <cell r="I342" t="str">
            <v>Order Quantity</v>
          </cell>
        </row>
        <row r="343">
          <cell r="B343" t="str">
            <v>ORST</v>
          </cell>
          <cell r="C343" t="str">
            <v>VARCHAR</v>
          </cell>
          <cell r="D343" t="str">
            <v>10</v>
          </cell>
          <cell r="E343" t="str">
            <v>VR</v>
          </cell>
          <cell r="F343" t="str">
            <v>Order Status</v>
          </cell>
          <cell r="G343" t="str">
            <v>Order Status</v>
          </cell>
          <cell r="H343" t="str">
            <v>Order Status</v>
          </cell>
          <cell r="I343" t="str">
            <v>Order Status</v>
          </cell>
        </row>
        <row r="344">
          <cell r="B344" t="str">
            <v>OSQT</v>
          </cell>
          <cell r="C344" t="str">
            <v>NUMERIC</v>
          </cell>
          <cell r="D344" t="str">
            <v>19, 6</v>
          </cell>
          <cell r="E344" t="str">
            <v>VR</v>
          </cell>
          <cell r="F344" t="str">
            <v>On Sales Quantity</v>
          </cell>
          <cell r="G344" t="str">
            <v>On Sales Quantity</v>
          </cell>
          <cell r="H344" t="str">
            <v>On Sales Quantity</v>
          </cell>
          <cell r="I344" t="str">
            <v>On Sales Quantity</v>
          </cell>
        </row>
        <row r="345">
          <cell r="B345" t="str">
            <v>PARM</v>
          </cell>
          <cell r="C345" t="str">
            <v>VARCHAR</v>
          </cell>
          <cell r="D345" t="str">
            <v>100</v>
          </cell>
          <cell r="E345" t="str">
            <v>VR</v>
          </cell>
          <cell r="F345" t="str">
            <v>Parameter</v>
          </cell>
          <cell r="G345" t="str">
            <v>Parameter</v>
          </cell>
          <cell r="H345" t="str">
            <v>Parameter</v>
          </cell>
          <cell r="I345" t="str">
            <v>Parameter</v>
          </cell>
        </row>
        <row r="346">
          <cell r="B346" t="str">
            <v>PAUM</v>
          </cell>
          <cell r="C346" t="str">
            <v>VARCHAR</v>
          </cell>
          <cell r="D346" t="str">
            <v>10</v>
          </cell>
          <cell r="E346" t="str">
            <v>VR</v>
          </cell>
          <cell r="F346" t="str">
            <v>Parent UOM</v>
          </cell>
          <cell r="G346" t="str">
            <v>Parent UOM</v>
          </cell>
          <cell r="H346" t="str">
            <v>Parent UOM</v>
          </cell>
          <cell r="I346" t="str">
            <v>Parent UOM</v>
          </cell>
        </row>
        <row r="347">
          <cell r="B347" t="str">
            <v>PERD</v>
          </cell>
          <cell r="C347" t="str">
            <v>NUMERIC</v>
          </cell>
          <cell r="D347" t="str">
            <v>6, 0</v>
          </cell>
          <cell r="E347" t="str">
            <v>VR</v>
          </cell>
          <cell r="F347" t="str">
            <v>Period</v>
          </cell>
          <cell r="G347" t="str">
            <v>Period</v>
          </cell>
          <cell r="H347" t="str">
            <v>Period</v>
          </cell>
          <cell r="I347" t="str">
            <v>Period</v>
          </cell>
        </row>
        <row r="348">
          <cell r="B348" t="str">
            <v>PGNA</v>
          </cell>
          <cell r="C348" t="str">
            <v>VARCHAR</v>
          </cell>
          <cell r="D348" t="str">
            <v>60</v>
          </cell>
          <cell r="E348" t="str">
            <v>VR</v>
          </cell>
          <cell r="F348" t="str">
            <v>Program Name</v>
          </cell>
          <cell r="G348" t="str">
            <v>Program Name</v>
          </cell>
          <cell r="H348" t="str">
            <v>Program Name</v>
          </cell>
          <cell r="I348" t="str">
            <v>Program Name</v>
          </cell>
        </row>
        <row r="349">
          <cell r="B349" t="str">
            <v>PGNO</v>
          </cell>
          <cell r="C349" t="str">
            <v>VARCHAR</v>
          </cell>
          <cell r="D349" t="str">
            <v>10</v>
          </cell>
          <cell r="E349" t="str">
            <v>VR</v>
          </cell>
          <cell r="F349" t="str">
            <v>Program Code</v>
          </cell>
          <cell r="G349" t="str">
            <v>Program Code</v>
          </cell>
          <cell r="H349" t="str">
            <v>Program Code</v>
          </cell>
          <cell r="I349" t="str">
            <v>Program Code</v>
          </cell>
        </row>
        <row r="350">
          <cell r="B350" t="str">
            <v>PHN1</v>
          </cell>
          <cell r="C350" t="str">
            <v>VARCHAR</v>
          </cell>
          <cell r="D350" t="str">
            <v>100</v>
          </cell>
          <cell r="E350" t="str">
            <v>VR</v>
          </cell>
          <cell r="F350" t="str">
            <v>Phone 1</v>
          </cell>
          <cell r="G350" t="str">
            <v>Phone 1</v>
          </cell>
          <cell r="H350" t="str">
            <v>Phone 1</v>
          </cell>
          <cell r="I350" t="str">
            <v>Phone 1</v>
          </cell>
        </row>
        <row r="351">
          <cell r="B351" t="str">
            <v>PHN2</v>
          </cell>
          <cell r="C351" t="str">
            <v>VARCHAR</v>
          </cell>
          <cell r="D351" t="str">
            <v>100</v>
          </cell>
          <cell r="E351" t="str">
            <v>VR</v>
          </cell>
          <cell r="F351" t="str">
            <v>Phone 2</v>
          </cell>
          <cell r="G351" t="str">
            <v>Phone 2</v>
          </cell>
          <cell r="H351" t="str">
            <v>Phone 2</v>
          </cell>
          <cell r="I351" t="str">
            <v>Phone 2</v>
          </cell>
        </row>
        <row r="352">
          <cell r="B352" t="str">
            <v>PHNE</v>
          </cell>
          <cell r="C352" t="str">
            <v>VARCHAR</v>
          </cell>
          <cell r="D352" t="str">
            <v>100</v>
          </cell>
          <cell r="E352" t="str">
            <v>VR</v>
          </cell>
          <cell r="F352" t="str">
            <v>Phone No.</v>
          </cell>
          <cell r="G352" t="str">
            <v>Phone No.</v>
          </cell>
          <cell r="H352" t="str">
            <v>Phone No.</v>
          </cell>
          <cell r="I352" t="str">
            <v>Phone No.</v>
          </cell>
        </row>
        <row r="353">
          <cell r="B353" t="str">
            <v>PLLO</v>
          </cell>
          <cell r="C353" t="str">
            <v>VARCHAR</v>
          </cell>
          <cell r="D353" t="str">
            <v>10</v>
          </cell>
          <cell r="E353" t="str">
            <v>VR</v>
          </cell>
          <cell r="F353" t="str">
            <v>Pallet Location</v>
          </cell>
          <cell r="G353" t="str">
            <v>Pallet Location</v>
          </cell>
          <cell r="H353" t="str">
            <v>Pallet Location</v>
          </cell>
          <cell r="I353" t="str">
            <v>Pallet Location</v>
          </cell>
        </row>
        <row r="354">
          <cell r="B354" t="str">
            <v>PLNA</v>
          </cell>
          <cell r="C354" t="str">
            <v>VARCHAR</v>
          </cell>
          <cell r="D354" t="str">
            <v xml:space="preserve">100 </v>
          </cell>
          <cell r="E354" t="str">
            <v>VR</v>
          </cell>
          <cell r="F354" t="str">
            <v>Production Line Name</v>
          </cell>
          <cell r="G354" t="str">
            <v>Production Line Name</v>
          </cell>
          <cell r="H354" t="str">
            <v>Production Line Name</v>
          </cell>
          <cell r="I354" t="str">
            <v>Production Line Name</v>
          </cell>
        </row>
        <row r="355">
          <cell r="B355" t="str">
            <v>PLNO</v>
          </cell>
          <cell r="C355" t="str">
            <v>VARCHAR</v>
          </cell>
          <cell r="D355" t="str">
            <v>10</v>
          </cell>
          <cell r="E355" t="str">
            <v>VR</v>
          </cell>
          <cell r="F355" t="str">
            <v>Production Line</v>
          </cell>
          <cell r="G355" t="str">
            <v>Production Line</v>
          </cell>
          <cell r="H355" t="str">
            <v>Production Line</v>
          </cell>
          <cell r="I355" t="str">
            <v>Production Line</v>
          </cell>
        </row>
        <row r="356">
          <cell r="B356" t="str">
            <v>PLWH</v>
          </cell>
          <cell r="C356" t="str">
            <v>VARCHAR</v>
          </cell>
          <cell r="D356" t="str">
            <v>10</v>
          </cell>
          <cell r="E356" t="str">
            <v>VR</v>
          </cell>
          <cell r="F356" t="str">
            <v>Pallet Warehouse</v>
          </cell>
          <cell r="G356" t="str">
            <v>Pallet Warehouse</v>
          </cell>
          <cell r="H356" t="str">
            <v>Pallet Warehouse</v>
          </cell>
          <cell r="I356" t="str">
            <v>Pallet Warehouse</v>
          </cell>
        </row>
        <row r="357">
          <cell r="B357" t="str">
            <v>PDTY</v>
          </cell>
          <cell r="C357" t="str">
            <v>VARCHAR</v>
          </cell>
          <cell r="D357" t="str">
            <v>10</v>
          </cell>
          <cell r="E357" t="str">
            <v>VR</v>
          </cell>
          <cell r="F357" t="str">
            <v>Product Type</v>
          </cell>
          <cell r="G357" t="str">
            <v>Product Type</v>
          </cell>
          <cell r="H357" t="str">
            <v>Product Type</v>
          </cell>
          <cell r="I357" t="str">
            <v>Product Type</v>
          </cell>
        </row>
        <row r="358">
          <cell r="B358" t="str">
            <v>PDPX</v>
          </cell>
          <cell r="C358" t="str">
            <v>VARCHAR</v>
          </cell>
          <cell r="D358" t="str">
            <v>2</v>
          </cell>
          <cell r="E358" t="str">
            <v>VR</v>
          </cell>
          <cell r="F358" t="str">
            <v>Product Prefix</v>
          </cell>
          <cell r="G358" t="str">
            <v>Product Prefix</v>
          </cell>
          <cell r="H358" t="str">
            <v>Product Prefix</v>
          </cell>
          <cell r="I358" t="str">
            <v>Product Prefix</v>
          </cell>
        </row>
        <row r="359">
          <cell r="B359" t="str">
            <v>PNDN</v>
          </cell>
          <cell r="C359" t="str">
            <v>VARCHAR</v>
          </cell>
          <cell r="D359" t="str">
            <v>30</v>
          </cell>
          <cell r="E359" t="str">
            <v>VR</v>
          </cell>
          <cell r="F359" t="str">
            <v>Purchase Return Doc No</v>
          </cell>
          <cell r="G359" t="str">
            <v>Purchase Return Doc No</v>
          </cell>
          <cell r="H359" t="str">
            <v>Purchase Return Doc No</v>
          </cell>
          <cell r="I359" t="str">
            <v>Purchase Return Doc No</v>
          </cell>
        </row>
        <row r="360">
          <cell r="B360" t="str">
            <v>PNDT</v>
          </cell>
          <cell r="C360" t="str">
            <v>NUMERIC</v>
          </cell>
          <cell r="D360" t="str">
            <v>8, 0</v>
          </cell>
          <cell r="E360" t="str">
            <v>VR</v>
          </cell>
          <cell r="F360" t="str">
            <v>Purchase Return Date</v>
          </cell>
          <cell r="G360" t="str">
            <v>Purchase Return Date</v>
          </cell>
          <cell r="H360" t="str">
            <v>Purchase Return Date</v>
          </cell>
          <cell r="I360" t="str">
            <v>Purchase Return Date</v>
          </cell>
        </row>
        <row r="361">
          <cell r="B361" t="str">
            <v>PNLN</v>
          </cell>
          <cell r="C361" t="str">
            <v>NUMERIC</v>
          </cell>
          <cell r="D361" t="str">
            <v>5, 0</v>
          </cell>
          <cell r="E361" t="str">
            <v>VR</v>
          </cell>
          <cell r="F361" t="str">
            <v>Purchase Return Line No</v>
          </cell>
          <cell r="G361" t="str">
            <v>Purchase Return Line No</v>
          </cell>
          <cell r="H361" t="str">
            <v>Purchase Return Line No</v>
          </cell>
          <cell r="I361" t="str">
            <v>Purchase Return Line No</v>
          </cell>
        </row>
        <row r="362">
          <cell r="B362" t="str">
            <v>PNQT</v>
          </cell>
          <cell r="C362" t="str">
            <v>NUMERIC</v>
          </cell>
          <cell r="D362" t="str">
            <v>19, 6</v>
          </cell>
          <cell r="E362" t="str">
            <v>VR</v>
          </cell>
          <cell r="F362" t="str">
            <v>Purchase Return Quantity</v>
          </cell>
          <cell r="G362" t="str">
            <v>Purchase Return Quantity</v>
          </cell>
          <cell r="H362" t="str">
            <v>Purchase Return Quantity</v>
          </cell>
          <cell r="I362" t="str">
            <v>Purchase Return Quantity</v>
          </cell>
        </row>
        <row r="363">
          <cell r="B363" t="str">
            <v>POAM</v>
          </cell>
          <cell r="C363" t="str">
            <v>NUMERIC</v>
          </cell>
          <cell r="D363" t="str">
            <v>19, 6</v>
          </cell>
          <cell r="E363" t="str">
            <v>VR</v>
          </cell>
          <cell r="F363" t="str">
            <v>Total Purchase Order</v>
          </cell>
          <cell r="G363" t="str">
            <v>Total Purchase Order</v>
          </cell>
          <cell r="H363" t="str">
            <v>Total Purchase Order</v>
          </cell>
          <cell r="I363" t="str">
            <v>Total Purchase Order</v>
          </cell>
        </row>
        <row r="364">
          <cell r="B364" t="str">
            <v>POCA</v>
          </cell>
          <cell r="C364" t="str">
            <v>VARCHAR</v>
          </cell>
          <cell r="D364" t="str">
            <v>10</v>
          </cell>
          <cell r="E364" t="str">
            <v>VR</v>
          </cell>
          <cell r="F364" t="str">
            <v>Purchase Order Category</v>
          </cell>
          <cell r="G364" t="str">
            <v>Purchase Order Category</v>
          </cell>
          <cell r="H364" t="str">
            <v>Purchase Order Category</v>
          </cell>
          <cell r="I364" t="str">
            <v>Purchase Order Category</v>
          </cell>
        </row>
        <row r="365">
          <cell r="B365" t="str">
            <v>PODN</v>
          </cell>
          <cell r="C365" t="str">
            <v>VARCHAR</v>
          </cell>
          <cell r="D365" t="str">
            <v>30</v>
          </cell>
          <cell r="E365" t="str">
            <v>VR</v>
          </cell>
          <cell r="F365" t="str">
            <v>Purchase Order Doc No</v>
          </cell>
          <cell r="G365" t="str">
            <v>Purchase Order Doc No</v>
          </cell>
          <cell r="H365" t="str">
            <v>Purchase Order Doc No</v>
          </cell>
          <cell r="I365" t="str">
            <v>Purchase Order Doc No</v>
          </cell>
        </row>
        <row r="366">
          <cell r="B366" t="str">
            <v>PODT</v>
          </cell>
          <cell r="C366" t="str">
            <v>NUMERIC</v>
          </cell>
          <cell r="D366" t="str">
            <v>8, 0</v>
          </cell>
          <cell r="E366" t="str">
            <v>VR</v>
          </cell>
          <cell r="F366" t="str">
            <v>Purchase Order Date</v>
          </cell>
          <cell r="G366" t="str">
            <v>Purchase Order Date</v>
          </cell>
          <cell r="H366" t="str">
            <v>Purchase Order Date</v>
          </cell>
          <cell r="I366" t="str">
            <v>Purchase Order Date</v>
          </cell>
        </row>
        <row r="367">
          <cell r="B367" t="str">
            <v>POLN</v>
          </cell>
          <cell r="C367" t="str">
            <v>NUMERIC</v>
          </cell>
          <cell r="D367" t="str">
            <v>5, 0</v>
          </cell>
          <cell r="E367" t="str">
            <v>VR</v>
          </cell>
          <cell r="F367" t="str">
            <v>Purchase Order Line No</v>
          </cell>
          <cell r="G367" t="str">
            <v>Purchase Order Line No</v>
          </cell>
          <cell r="H367" t="str">
            <v>Purchase Order Line No</v>
          </cell>
          <cell r="I367" t="str">
            <v>Purchase Order Line No</v>
          </cell>
        </row>
        <row r="368">
          <cell r="B368" t="str">
            <v>PONO</v>
          </cell>
          <cell r="C368" t="str">
            <v>VARCHAR</v>
          </cell>
          <cell r="D368" t="str">
            <v>30</v>
          </cell>
          <cell r="E368" t="str">
            <v>VR</v>
          </cell>
          <cell r="F368" t="str">
            <v>Purchase Order No.</v>
          </cell>
          <cell r="G368" t="str">
            <v>Purchase Order No.</v>
          </cell>
          <cell r="H368" t="str">
            <v>Purchase Order No.</v>
          </cell>
          <cell r="I368" t="str">
            <v>Purchase Order No.</v>
          </cell>
        </row>
        <row r="369">
          <cell r="B369" t="str">
            <v>PONP</v>
          </cell>
          <cell r="C369" t="str">
            <v>NUMERIC</v>
          </cell>
          <cell r="D369" t="str">
            <v>19, 6</v>
          </cell>
          <cell r="E369" t="str">
            <v>VR</v>
          </cell>
          <cell r="F369" t="str">
            <v>New PO Price</v>
          </cell>
          <cell r="G369" t="str">
            <v>New PO Price</v>
          </cell>
          <cell r="H369" t="str">
            <v>New PO Price</v>
          </cell>
          <cell r="I369" t="str">
            <v>New PO Price</v>
          </cell>
        </row>
        <row r="370">
          <cell r="B370" t="str">
            <v>POPR</v>
          </cell>
          <cell r="C370" t="str">
            <v>NUMERIC</v>
          </cell>
          <cell r="D370" t="str">
            <v>19, 6</v>
          </cell>
          <cell r="E370" t="str">
            <v>VR</v>
          </cell>
          <cell r="F370" t="str">
            <v>Purchase Price</v>
          </cell>
          <cell r="G370" t="str">
            <v>Purchase Price</v>
          </cell>
          <cell r="H370" t="str">
            <v>Purchase Price</v>
          </cell>
          <cell r="I370" t="str">
            <v>Purchase Price</v>
          </cell>
        </row>
        <row r="371">
          <cell r="B371" t="str">
            <v>POQT</v>
          </cell>
          <cell r="C371" t="str">
            <v>NUMERIC</v>
          </cell>
          <cell r="D371" t="str">
            <v>19, 6</v>
          </cell>
          <cell r="E371" t="str">
            <v>VR</v>
          </cell>
          <cell r="F371" t="str">
            <v>Purchase Quantity</v>
          </cell>
          <cell r="G371" t="str">
            <v>Purchase Quantity</v>
          </cell>
          <cell r="H371" t="str">
            <v>Purchase Quantity</v>
          </cell>
          <cell r="I371" t="str">
            <v>Purchase Quantity</v>
          </cell>
        </row>
        <row r="372">
          <cell r="B372" t="str">
            <v>PCQT</v>
          </cell>
          <cell r="C372" t="str">
            <v>NUMERIC</v>
          </cell>
          <cell r="D372" t="str">
            <v>19, 6</v>
          </cell>
          <cell r="E372" t="str">
            <v>VR</v>
          </cell>
          <cell r="F372" t="str">
            <v>Production Quantity</v>
          </cell>
          <cell r="G372" t="str">
            <v>Production Quantity</v>
          </cell>
          <cell r="H372" t="str">
            <v>Production Quantity</v>
          </cell>
          <cell r="I372" t="str">
            <v>Production Quantity</v>
          </cell>
        </row>
        <row r="373">
          <cell r="B373" t="str">
            <v>PDQT</v>
          </cell>
          <cell r="C373" t="str">
            <v>NUMERIC</v>
          </cell>
          <cell r="D373" t="str">
            <v>19, 6</v>
          </cell>
          <cell r="E373" t="str">
            <v>VR</v>
          </cell>
          <cell r="F373" t="str">
            <v>Production Defect Quantity</v>
          </cell>
          <cell r="G373" t="str">
            <v>Production Defect Quantity</v>
          </cell>
          <cell r="H373" t="str">
            <v>Production Defect Quantity</v>
          </cell>
          <cell r="I373" t="str">
            <v>Production Defect Quantity</v>
          </cell>
        </row>
        <row r="374">
          <cell r="B374" t="str">
            <v>POSD</v>
          </cell>
          <cell r="C374" t="str">
            <v>VARCHAR</v>
          </cell>
          <cell r="D374" t="str">
            <v>10</v>
          </cell>
          <cell r="E374" t="str">
            <v>VR</v>
          </cell>
          <cell r="F374" t="str">
            <v>Position Defect</v>
          </cell>
          <cell r="G374" t="str">
            <v>Position Defect</v>
          </cell>
          <cell r="H374" t="str">
            <v>Position Defect</v>
          </cell>
          <cell r="I374" t="str">
            <v>Position Defect</v>
          </cell>
        </row>
        <row r="375">
          <cell r="B375" t="str">
            <v>POSX</v>
          </cell>
          <cell r="C375" t="str">
            <v>NUMERIC</v>
          </cell>
          <cell r="D375" t="str">
            <v>6, 0</v>
          </cell>
          <cell r="E375" t="str">
            <v>VR</v>
          </cell>
          <cell r="F375" t="str">
            <v>Position X</v>
          </cell>
          <cell r="G375" t="str">
            <v>Position X</v>
          </cell>
          <cell r="H375" t="str">
            <v>Position X</v>
          </cell>
          <cell r="I375" t="str">
            <v>Position X</v>
          </cell>
        </row>
        <row r="376">
          <cell r="B376" t="str">
            <v>POSY</v>
          </cell>
          <cell r="C376" t="str">
            <v>NUMERIC</v>
          </cell>
          <cell r="D376" t="str">
            <v>6, 0</v>
          </cell>
          <cell r="E376" t="str">
            <v>VR</v>
          </cell>
          <cell r="F376" t="str">
            <v>Position Y</v>
          </cell>
          <cell r="G376" t="str">
            <v>Position Y</v>
          </cell>
          <cell r="H376" t="str">
            <v>Position Y</v>
          </cell>
          <cell r="I376" t="str">
            <v>Position Y</v>
          </cell>
        </row>
        <row r="377">
          <cell r="B377" t="str">
            <v>POTY</v>
          </cell>
          <cell r="C377" t="str">
            <v>VARCHAR</v>
          </cell>
          <cell r="D377" t="str">
            <v>10</v>
          </cell>
          <cell r="E377" t="str">
            <v>VR</v>
          </cell>
          <cell r="F377" t="str">
            <v>Purchase Order Type</v>
          </cell>
          <cell r="G377" t="str">
            <v>Purchase Order Type</v>
          </cell>
          <cell r="H377" t="str">
            <v>Purchase Order Type</v>
          </cell>
          <cell r="I377" t="str">
            <v>Purchase Order Type</v>
          </cell>
        </row>
        <row r="378">
          <cell r="B378" t="str">
            <v>POUM</v>
          </cell>
          <cell r="C378" t="str">
            <v>VARCHAR</v>
          </cell>
          <cell r="D378" t="str">
            <v>10</v>
          </cell>
          <cell r="E378" t="str">
            <v>VR</v>
          </cell>
          <cell r="F378" t="str">
            <v>Material Purchase Unit</v>
          </cell>
          <cell r="G378" t="str">
            <v>Material Purchase Unit</v>
          </cell>
          <cell r="H378" t="str">
            <v>Material Purchase Unit</v>
          </cell>
          <cell r="I378" t="str">
            <v>Material Purchase Unit</v>
          </cell>
        </row>
        <row r="379">
          <cell r="B379" t="str">
            <v>PPHA</v>
          </cell>
          <cell r="C379" t="str">
            <v>NUMERIC</v>
          </cell>
          <cell r="D379" t="str">
            <v>19, 6</v>
          </cell>
          <cell r="E379" t="str">
            <v>VR</v>
          </cell>
          <cell r="F379" t="str">
            <v>PPH Amount</v>
          </cell>
          <cell r="G379" t="str">
            <v>PPH Amount</v>
          </cell>
          <cell r="H379" t="str">
            <v>PPH Amount</v>
          </cell>
          <cell r="I379" t="str">
            <v>PPH Amount</v>
          </cell>
        </row>
        <row r="380">
          <cell r="B380" t="str">
            <v>PPHF</v>
          </cell>
          <cell r="C380" t="str">
            <v>NUMERIC</v>
          </cell>
          <cell r="D380" t="str">
            <v>1, 0</v>
          </cell>
          <cell r="E380" t="str">
            <v>VR</v>
          </cell>
          <cell r="F380" t="str">
            <v>PPH Flag</v>
          </cell>
          <cell r="G380" t="str">
            <v>PPH Flag</v>
          </cell>
          <cell r="H380" t="str">
            <v>PPH Flag</v>
          </cell>
          <cell r="I380" t="str">
            <v>PPH Flag</v>
          </cell>
        </row>
        <row r="381">
          <cell r="B381" t="str">
            <v>PPHP</v>
          </cell>
          <cell r="C381" t="str">
            <v>NUMERIC</v>
          </cell>
          <cell r="D381" t="str">
            <v>5, 2</v>
          </cell>
          <cell r="E381" t="str">
            <v>VR</v>
          </cell>
          <cell r="F381" t="str">
            <v>PPH Percent</v>
          </cell>
          <cell r="G381" t="str">
            <v>PPH Percent</v>
          </cell>
          <cell r="H381" t="str">
            <v>PPH Percent</v>
          </cell>
          <cell r="I381" t="str">
            <v>PPH Percent</v>
          </cell>
        </row>
        <row r="382">
          <cell r="B382" t="str">
            <v>PPNF</v>
          </cell>
          <cell r="C382" t="str">
            <v>NUMERIC</v>
          </cell>
          <cell r="D382" t="str">
            <v>1, 0</v>
          </cell>
          <cell r="E382" t="str">
            <v>VR</v>
          </cell>
          <cell r="F382" t="str">
            <v>PPN Flag</v>
          </cell>
          <cell r="G382" t="str">
            <v>PPN Flag</v>
          </cell>
          <cell r="H382" t="str">
            <v>PPN Flag</v>
          </cell>
          <cell r="I382" t="str">
            <v>PPN Flag</v>
          </cell>
        </row>
        <row r="383">
          <cell r="B383" t="str">
            <v>PPNA</v>
          </cell>
          <cell r="C383" t="str">
            <v>NUMERIC</v>
          </cell>
          <cell r="D383" t="str">
            <v>19, 6</v>
          </cell>
          <cell r="E383" t="str">
            <v>VR</v>
          </cell>
          <cell r="F383" t="str">
            <v>PPN Amount</v>
          </cell>
          <cell r="G383" t="str">
            <v>PPN Amount</v>
          </cell>
          <cell r="H383" t="str">
            <v>PPN Amount</v>
          </cell>
          <cell r="I383" t="str">
            <v>PPN Amount</v>
          </cell>
        </row>
        <row r="384">
          <cell r="B384" t="str">
            <v>PPNP</v>
          </cell>
          <cell r="C384" t="str">
            <v>NUMERIC</v>
          </cell>
          <cell r="D384" t="str">
            <v>5, 2</v>
          </cell>
          <cell r="E384" t="str">
            <v>VR</v>
          </cell>
          <cell r="F384" t="str">
            <v>PPN Percent</v>
          </cell>
          <cell r="G384" t="str">
            <v>PPN Percent</v>
          </cell>
          <cell r="H384" t="str">
            <v>PPN Percent</v>
          </cell>
          <cell r="I384" t="str">
            <v>PPN Percent</v>
          </cell>
        </row>
        <row r="385">
          <cell r="B385" t="str">
            <v>PQQT</v>
          </cell>
          <cell r="C385" t="str">
            <v>NUMERIC</v>
          </cell>
          <cell r="D385" t="str">
            <v>19, 6</v>
          </cell>
          <cell r="E385" t="str">
            <v>VR</v>
          </cell>
          <cell r="F385" t="str">
            <v>Pallet Quota Quantity</v>
          </cell>
          <cell r="G385" t="str">
            <v>Pallet Quota Quantity</v>
          </cell>
          <cell r="H385" t="str">
            <v>Pallet Quota Quantity</v>
          </cell>
          <cell r="I385" t="str">
            <v>Pallet Quota Quantity</v>
          </cell>
        </row>
        <row r="386">
          <cell r="B386" t="str">
            <v>PRDN</v>
          </cell>
          <cell r="C386" t="str">
            <v>VARCHAR</v>
          </cell>
          <cell r="D386" t="str">
            <v>30</v>
          </cell>
          <cell r="E386" t="str">
            <v>VR</v>
          </cell>
          <cell r="F386" t="str">
            <v>Purchase Request No.</v>
          </cell>
          <cell r="G386" t="str">
            <v>Purchase Request No.</v>
          </cell>
          <cell r="H386" t="str">
            <v>Purchase Request No.</v>
          </cell>
          <cell r="I386" t="str">
            <v>Purchase Request No.</v>
          </cell>
        </row>
        <row r="387">
          <cell r="B387" t="str">
            <v>PRDT</v>
          </cell>
          <cell r="C387" t="str">
            <v>NUMERIC</v>
          </cell>
          <cell r="D387" t="str">
            <v>8, 0</v>
          </cell>
          <cell r="E387" t="str">
            <v>VR</v>
          </cell>
          <cell r="F387" t="str">
            <v>Purchase Request Date</v>
          </cell>
          <cell r="G387" t="str">
            <v>Purchase Request Date</v>
          </cell>
          <cell r="H387" t="str">
            <v>Purchase Request Date</v>
          </cell>
          <cell r="I387" t="str">
            <v>Purchase Request Date</v>
          </cell>
        </row>
        <row r="388">
          <cell r="B388" t="str">
            <v>PRLN</v>
          </cell>
          <cell r="C388" t="str">
            <v>NUMERIC</v>
          </cell>
          <cell r="D388" t="str">
            <v>5, 0</v>
          </cell>
          <cell r="E388" t="str">
            <v>VR</v>
          </cell>
          <cell r="F388" t="str">
            <v>Purchase Request Line</v>
          </cell>
          <cell r="G388" t="str">
            <v>Purchase Request Line</v>
          </cell>
          <cell r="H388" t="str">
            <v>Purchase Request Line</v>
          </cell>
          <cell r="I388" t="str">
            <v>Purchase Request Line</v>
          </cell>
        </row>
        <row r="389">
          <cell r="B389" t="str">
            <v>PRPR</v>
          </cell>
          <cell r="C389" t="str">
            <v>NUMERIC</v>
          </cell>
          <cell r="D389" t="str">
            <v>19, 6</v>
          </cell>
          <cell r="E389" t="str">
            <v>VR</v>
          </cell>
          <cell r="F389" t="str">
            <v>Purchase Request Price</v>
          </cell>
          <cell r="G389" t="str">
            <v>Purchase Request Price</v>
          </cell>
          <cell r="H389" t="str">
            <v>Purchase Request Price</v>
          </cell>
          <cell r="I389" t="str">
            <v>Purchase Request Price</v>
          </cell>
        </row>
        <row r="390">
          <cell r="B390" t="str">
            <v>PRQT</v>
          </cell>
          <cell r="C390" t="str">
            <v>NUMERIC</v>
          </cell>
          <cell r="D390" t="str">
            <v>19, 6</v>
          </cell>
          <cell r="E390" t="str">
            <v>VR</v>
          </cell>
          <cell r="F390" t="str">
            <v>Purchase Request Quantity</v>
          </cell>
          <cell r="G390" t="str">
            <v>Purchase Request Quantity</v>
          </cell>
          <cell r="H390" t="str">
            <v>Purchase Request Quantity</v>
          </cell>
          <cell r="I390" t="str">
            <v>Purchase Request Quantity</v>
          </cell>
        </row>
        <row r="391">
          <cell r="B391" t="str">
            <v>PRTC</v>
          </cell>
          <cell r="C391" t="str">
            <v>NUMERIC</v>
          </cell>
          <cell r="D391" t="str">
            <v>3, 0</v>
          </cell>
          <cell r="E391" t="str">
            <v>VR</v>
          </cell>
          <cell r="F391" t="str">
            <v>Print Count</v>
          </cell>
          <cell r="G391" t="str">
            <v>Print Count</v>
          </cell>
          <cell r="H391" t="str">
            <v>Print Count</v>
          </cell>
          <cell r="I391" t="str">
            <v>Print Count</v>
          </cell>
        </row>
        <row r="392">
          <cell r="B392" t="str">
            <v>PSDN</v>
          </cell>
          <cell r="C392" t="str">
            <v>VARCHAR</v>
          </cell>
          <cell r="D392" t="str">
            <v>30</v>
          </cell>
          <cell r="E392" t="str">
            <v>VR</v>
          </cell>
          <cell r="F392" t="str">
            <v>Payment Slip No.</v>
          </cell>
          <cell r="G392" t="str">
            <v>Payment Slip No.</v>
          </cell>
          <cell r="H392" t="str">
            <v>Payment Slip No.</v>
          </cell>
          <cell r="I392" t="str">
            <v>Payment Slip No.</v>
          </cell>
        </row>
        <row r="393">
          <cell r="B393" t="str">
            <v>PSDT</v>
          </cell>
          <cell r="C393" t="str">
            <v>NUMERIC</v>
          </cell>
          <cell r="D393" t="str">
            <v>8, 0</v>
          </cell>
          <cell r="E393" t="str">
            <v>VR</v>
          </cell>
          <cell r="F393" t="str">
            <v>Payment Slip Date</v>
          </cell>
          <cell r="G393" t="str">
            <v>Payment Slip Date</v>
          </cell>
          <cell r="H393" t="str">
            <v>Payment Slip Date</v>
          </cell>
          <cell r="I393" t="str">
            <v>Payment Slip Date</v>
          </cell>
        </row>
        <row r="394">
          <cell r="B394" t="str">
            <v>PSLN</v>
          </cell>
          <cell r="C394" t="str">
            <v>NUMERIC</v>
          </cell>
          <cell r="D394" t="str">
            <v>5, 0</v>
          </cell>
          <cell r="E394" t="str">
            <v>VR</v>
          </cell>
          <cell r="F394" t="str">
            <v>Payment Slip Line</v>
          </cell>
          <cell r="G394" t="str">
            <v>Payment Slip Line</v>
          </cell>
          <cell r="H394" t="str">
            <v>Payment Slip Line</v>
          </cell>
          <cell r="I394" t="str">
            <v>Payment Slip Line</v>
          </cell>
        </row>
        <row r="395">
          <cell r="B395" t="str">
            <v>PSNA</v>
          </cell>
          <cell r="C395" t="str">
            <v>VARCHAR</v>
          </cell>
          <cell r="D395" t="str">
            <v>100</v>
          </cell>
          <cell r="E395" t="str">
            <v>VR</v>
          </cell>
          <cell r="F395" t="str">
            <v>Payment Slip Description</v>
          </cell>
          <cell r="G395" t="str">
            <v>Payment Slip Description</v>
          </cell>
          <cell r="H395" t="str">
            <v>Payment Slip Description</v>
          </cell>
          <cell r="I395" t="str">
            <v>Payment Slip Description</v>
          </cell>
        </row>
        <row r="396">
          <cell r="B396" t="str">
            <v>PSWD</v>
          </cell>
          <cell r="C396" t="str">
            <v>VARCHAR</v>
          </cell>
          <cell r="D396" t="str">
            <v>128</v>
          </cell>
          <cell r="E396" t="str">
            <v>VR</v>
          </cell>
          <cell r="F396" t="str">
            <v>Password</v>
          </cell>
          <cell r="G396" t="str">
            <v>Password</v>
          </cell>
          <cell r="H396" t="str">
            <v>Password</v>
          </cell>
          <cell r="I396" t="str">
            <v>Password</v>
          </cell>
        </row>
        <row r="397">
          <cell r="B397" t="str">
            <v>PURL</v>
          </cell>
          <cell r="C397" t="str">
            <v>VARCHAR</v>
          </cell>
          <cell r="D397" t="str">
            <v>500</v>
          </cell>
          <cell r="E397" t="str">
            <v>VR</v>
          </cell>
          <cell r="F397" t="str">
            <v>Program URL</v>
          </cell>
          <cell r="G397" t="str">
            <v>Program URL</v>
          </cell>
          <cell r="H397" t="str">
            <v>Program URL</v>
          </cell>
          <cell r="I397" t="str">
            <v>Program URL</v>
          </cell>
        </row>
        <row r="398">
          <cell r="B398" t="str">
            <v>PUUC</v>
          </cell>
          <cell r="C398" t="str">
            <v>NUMERIC</v>
          </cell>
          <cell r="D398" t="str">
            <v>19, 6</v>
          </cell>
          <cell r="E398" t="str">
            <v>VR</v>
          </cell>
          <cell r="F398" t="str">
            <v>Purchase UOM Conversion</v>
          </cell>
          <cell r="G398" t="str">
            <v>Purchase UOM Conversion</v>
          </cell>
          <cell r="H398" t="str">
            <v>Purchase UOM Conversion</v>
          </cell>
          <cell r="I398" t="str">
            <v>Purchase UOM Conversion</v>
          </cell>
        </row>
        <row r="399">
          <cell r="B399" t="str">
            <v>PUUM</v>
          </cell>
          <cell r="C399" t="str">
            <v>VARCHAR</v>
          </cell>
          <cell r="D399" t="str">
            <v>10</v>
          </cell>
          <cell r="E399" t="str">
            <v>VR</v>
          </cell>
          <cell r="F399" t="str">
            <v>Purchase UOM</v>
          </cell>
          <cell r="G399" t="str">
            <v>Purchase UOM</v>
          </cell>
          <cell r="H399" t="str">
            <v>Purchase UOM</v>
          </cell>
          <cell r="I399" t="str">
            <v>Purchase UOM</v>
          </cell>
        </row>
        <row r="400">
          <cell r="B400" t="str">
            <v>PYDN</v>
          </cell>
          <cell r="C400" t="str">
            <v>VARCHAR</v>
          </cell>
          <cell r="D400" t="str">
            <v>30</v>
          </cell>
          <cell r="E400" t="str">
            <v>VR</v>
          </cell>
          <cell r="F400" t="str">
            <v>Payment Doc. No.</v>
          </cell>
          <cell r="G400" t="str">
            <v>Payment Doc. No.</v>
          </cell>
          <cell r="H400" t="str">
            <v>Payment Doc. No.</v>
          </cell>
          <cell r="I400" t="str">
            <v>Payment Doc. No.</v>
          </cell>
        </row>
        <row r="401">
          <cell r="B401" t="str">
            <v>PYDT</v>
          </cell>
          <cell r="C401" t="str">
            <v>NUMERIC</v>
          </cell>
          <cell r="D401" t="str">
            <v>8, 0</v>
          </cell>
          <cell r="E401" t="str">
            <v>VR</v>
          </cell>
          <cell r="F401" t="str">
            <v>Payment Date</v>
          </cell>
          <cell r="G401" t="str">
            <v>Payment Date</v>
          </cell>
          <cell r="H401" t="str">
            <v>Payment Date</v>
          </cell>
          <cell r="I401" t="str">
            <v>Payment Date</v>
          </cell>
        </row>
        <row r="402">
          <cell r="B402" t="str">
            <v>PYFL</v>
          </cell>
          <cell r="C402" t="str">
            <v>NUMERIC</v>
          </cell>
          <cell r="D402" t="str">
            <v>1, 0</v>
          </cell>
          <cell r="E402" t="str">
            <v>VR</v>
          </cell>
          <cell r="F402" t="str">
            <v>Payment Flag</v>
          </cell>
          <cell r="G402" t="str">
            <v>Payment Flag</v>
          </cell>
          <cell r="H402" t="str">
            <v>Payment Flag</v>
          </cell>
          <cell r="I402" t="str">
            <v>Payment Flag</v>
          </cell>
        </row>
        <row r="403">
          <cell r="B403" t="str">
            <v>PYNA</v>
          </cell>
          <cell r="C403" t="str">
            <v>VARCHAR</v>
          </cell>
          <cell r="D403" t="str">
            <v>100</v>
          </cell>
          <cell r="E403" t="str">
            <v>VR</v>
          </cell>
          <cell r="F403" t="str">
            <v>Payment Name</v>
          </cell>
          <cell r="G403" t="str">
            <v>Payment Name</v>
          </cell>
          <cell r="H403" t="str">
            <v>Payment Name</v>
          </cell>
          <cell r="I403" t="str">
            <v>Payment Name</v>
          </cell>
        </row>
        <row r="404">
          <cell r="B404" t="str">
            <v>PYNO</v>
          </cell>
          <cell r="C404" t="str">
            <v>VARCHAR</v>
          </cell>
          <cell r="D404" t="str">
            <v>30</v>
          </cell>
          <cell r="E404" t="str">
            <v>VR</v>
          </cell>
          <cell r="F404" t="str">
            <v>Payment No.</v>
          </cell>
          <cell r="G404" t="str">
            <v>Payment No.</v>
          </cell>
          <cell r="H404" t="str">
            <v>Payment No.</v>
          </cell>
          <cell r="I404" t="str">
            <v>Payment No.</v>
          </cell>
        </row>
        <row r="405">
          <cell r="B405" t="str">
            <v>PYST</v>
          </cell>
          <cell r="C405" t="str">
            <v>VARCHAR</v>
          </cell>
          <cell r="D405" t="str">
            <v>10</v>
          </cell>
          <cell r="E405" t="str">
            <v>VR</v>
          </cell>
          <cell r="F405" t="str">
            <v>Payment Status</v>
          </cell>
          <cell r="G405" t="str">
            <v>Payment Status</v>
          </cell>
          <cell r="H405" t="str">
            <v>Payment Status</v>
          </cell>
          <cell r="I405" t="str">
            <v>Payment Status</v>
          </cell>
        </row>
        <row r="406">
          <cell r="B406" t="str">
            <v>PYTO</v>
          </cell>
          <cell r="C406" t="str">
            <v>VARCHAR</v>
          </cell>
          <cell r="D406" t="str">
            <v>10</v>
          </cell>
          <cell r="E406" t="str">
            <v>VR</v>
          </cell>
          <cell r="F406" t="str">
            <v>Payment To</v>
          </cell>
          <cell r="G406" t="str">
            <v>Payment To</v>
          </cell>
          <cell r="H406" t="str">
            <v>Payment To</v>
          </cell>
          <cell r="I406" t="str">
            <v>Payment To</v>
          </cell>
        </row>
        <row r="407">
          <cell r="B407" t="str">
            <v>PYTY</v>
          </cell>
          <cell r="C407" t="str">
            <v>VARCHAR</v>
          </cell>
          <cell r="D407" t="str">
            <v>1</v>
          </cell>
          <cell r="E407" t="str">
            <v>VR</v>
          </cell>
          <cell r="F407" t="str">
            <v>Payment Type</v>
          </cell>
          <cell r="G407" t="str">
            <v>Payment Type</v>
          </cell>
          <cell r="H407" t="str">
            <v>Payment Type</v>
          </cell>
          <cell r="I407" t="str">
            <v>Payment Type</v>
          </cell>
        </row>
        <row r="408">
          <cell r="B408" t="str">
            <v>PYTZ</v>
          </cell>
          <cell r="C408" t="str">
            <v>VARCHAR</v>
          </cell>
          <cell r="D408" t="str">
            <v>60</v>
          </cell>
          <cell r="E408" t="str">
            <v>VR</v>
          </cell>
          <cell r="F408" t="str">
            <v>Payment Type Name</v>
          </cell>
          <cell r="G408" t="str">
            <v>Payment Type Name</v>
          </cell>
          <cell r="H408" t="str">
            <v>Payment Type Name</v>
          </cell>
          <cell r="I408" t="str">
            <v>Payment Type Name</v>
          </cell>
        </row>
        <row r="409">
          <cell r="B409" t="str">
            <v>QRDN</v>
          </cell>
          <cell r="C409" t="str">
            <v>VARCHAR</v>
          </cell>
          <cell r="D409" t="str">
            <v>30</v>
          </cell>
          <cell r="E409" t="str">
            <v>VR</v>
          </cell>
          <cell r="F409" t="str">
            <v>Quotation Request No.</v>
          </cell>
          <cell r="G409" t="str">
            <v>Quotation Request No.</v>
          </cell>
          <cell r="H409" t="str">
            <v>Quotation Request No.</v>
          </cell>
          <cell r="I409" t="str">
            <v>Quotation Request No.</v>
          </cell>
        </row>
        <row r="410">
          <cell r="B410" t="str">
            <v>QRDT</v>
          </cell>
          <cell r="C410" t="str">
            <v>NUMERIC</v>
          </cell>
          <cell r="D410" t="str">
            <v>8, 0</v>
          </cell>
          <cell r="E410" t="str">
            <v>VR</v>
          </cell>
          <cell r="F410" t="str">
            <v>Quotation Request Date</v>
          </cell>
          <cell r="G410" t="str">
            <v>Quotation Request Date</v>
          </cell>
          <cell r="H410" t="str">
            <v>Quotation Request Date</v>
          </cell>
          <cell r="I410" t="str">
            <v>Quotation Request Date</v>
          </cell>
        </row>
        <row r="411">
          <cell r="B411" t="str">
            <v>QRLN</v>
          </cell>
          <cell r="C411" t="str">
            <v>NUMERIC</v>
          </cell>
          <cell r="D411" t="str">
            <v>5, 0</v>
          </cell>
          <cell r="E411" t="str">
            <v>VR</v>
          </cell>
          <cell r="F411" t="str">
            <v>Quotation Request Line</v>
          </cell>
          <cell r="G411" t="str">
            <v>Quotation Request Line</v>
          </cell>
          <cell r="H411" t="str">
            <v>Quotation Request Line</v>
          </cell>
          <cell r="I411" t="str">
            <v>Quotation Request Line</v>
          </cell>
        </row>
        <row r="412">
          <cell r="B412" t="str">
            <v>QTMN</v>
          </cell>
          <cell r="C412" t="str">
            <v>NUMERIC</v>
          </cell>
          <cell r="D412" t="str">
            <v>19, 6</v>
          </cell>
          <cell r="E412" t="str">
            <v>VR</v>
          </cell>
          <cell r="F412" t="str">
            <v>Minimum Quantity</v>
          </cell>
          <cell r="G412" t="str">
            <v>Minimum Quantity</v>
          </cell>
          <cell r="H412" t="str">
            <v>Minimum Quantity</v>
          </cell>
          <cell r="I412" t="str">
            <v>Minimum Quantity</v>
          </cell>
        </row>
        <row r="413">
          <cell r="B413" t="str">
            <v>QTMX</v>
          </cell>
          <cell r="C413" t="str">
            <v>NUMERIC</v>
          </cell>
          <cell r="D413" t="str">
            <v>19, 6</v>
          </cell>
          <cell r="E413" t="str">
            <v>VR</v>
          </cell>
          <cell r="F413" t="str">
            <v>Maximum Quantity</v>
          </cell>
          <cell r="G413" t="str">
            <v>Maximum Quantity</v>
          </cell>
          <cell r="H413" t="str">
            <v>Maximum Quantity</v>
          </cell>
          <cell r="I413" t="str">
            <v>Maximum Quantity</v>
          </cell>
        </row>
        <row r="414">
          <cell r="B414" t="str">
            <v>QURL</v>
          </cell>
          <cell r="C414" t="str">
            <v>VARCHAR</v>
          </cell>
          <cell r="D414" t="str">
            <v>1000</v>
          </cell>
          <cell r="E414" t="str">
            <v>VR</v>
          </cell>
          <cell r="F414" t="str">
            <v>Quotation URL</v>
          </cell>
          <cell r="G414" t="str">
            <v>Quotation URL</v>
          </cell>
          <cell r="H414" t="str">
            <v>Quotation URL</v>
          </cell>
          <cell r="I414" t="str">
            <v>Quotation URL</v>
          </cell>
        </row>
        <row r="415">
          <cell r="B415" t="str">
            <v>RATE</v>
          </cell>
          <cell r="C415" t="str">
            <v>NUMERIC</v>
          </cell>
          <cell r="D415" t="str">
            <v>19, 7</v>
          </cell>
          <cell r="E415" t="str">
            <v>VR</v>
          </cell>
          <cell r="F415" t="str">
            <v>Rate</v>
          </cell>
          <cell r="G415" t="str">
            <v>Rate</v>
          </cell>
          <cell r="H415" t="str">
            <v>Rate</v>
          </cell>
          <cell r="I415" t="str">
            <v>Rate</v>
          </cell>
        </row>
        <row r="416">
          <cell r="B416" t="str">
            <v>RCST</v>
          </cell>
          <cell r="C416" t="str">
            <v>NUMERIC</v>
          </cell>
          <cell r="D416" t="str">
            <v>1, 0</v>
          </cell>
          <cell r="E416" t="str">
            <v>VR</v>
          </cell>
          <cell r="F416" t="str">
            <v>Record Status</v>
          </cell>
          <cell r="G416" t="str">
            <v>Record Status</v>
          </cell>
          <cell r="H416" t="str">
            <v>Record Status</v>
          </cell>
          <cell r="I416" t="str">
            <v>Record Status</v>
          </cell>
        </row>
        <row r="417">
          <cell r="B417" t="str">
            <v>RDDN</v>
          </cell>
          <cell r="C417" t="str">
            <v>VARCHAR</v>
          </cell>
          <cell r="D417" t="str">
            <v>30</v>
          </cell>
          <cell r="E417" t="str">
            <v>VR</v>
          </cell>
          <cell r="F417" t="str">
            <v>Change Over Doc. No.</v>
          </cell>
          <cell r="G417" t="str">
            <v>Change Over Doc. No.</v>
          </cell>
          <cell r="H417" t="str">
            <v>Change Over Doc. No.</v>
          </cell>
          <cell r="I417" t="str">
            <v>Change Over Doc. No.</v>
          </cell>
        </row>
        <row r="418">
          <cell r="B418" t="str">
            <v>RDDT</v>
          </cell>
          <cell r="C418" t="str">
            <v>NUMERIC</v>
          </cell>
          <cell r="D418" t="str">
            <v>8, 0</v>
          </cell>
          <cell r="E418" t="str">
            <v>VR</v>
          </cell>
          <cell r="F418" t="str">
            <v>Change Over Date</v>
          </cell>
          <cell r="G418" t="str">
            <v>Change Over Date</v>
          </cell>
          <cell r="H418" t="str">
            <v>Change Over Date</v>
          </cell>
          <cell r="I418" t="str">
            <v>Change Over Date</v>
          </cell>
        </row>
        <row r="419">
          <cell r="B419" t="str">
            <v>RDLN</v>
          </cell>
          <cell r="C419" t="str">
            <v>NUMERIC</v>
          </cell>
          <cell r="D419" t="str">
            <v>5, 0</v>
          </cell>
          <cell r="E419" t="str">
            <v>VR</v>
          </cell>
          <cell r="F419" t="str">
            <v>Change Over Line</v>
          </cell>
          <cell r="G419" t="str">
            <v>Change Over Line</v>
          </cell>
          <cell r="H419" t="str">
            <v>Change Over Line</v>
          </cell>
          <cell r="I419" t="str">
            <v>Change Over Line</v>
          </cell>
        </row>
        <row r="420">
          <cell r="B420" t="str">
            <v>RDNO</v>
          </cell>
          <cell r="C420" t="str">
            <v>VARCHAR</v>
          </cell>
          <cell r="D420" t="str">
            <v>30</v>
          </cell>
          <cell r="E420" t="str">
            <v>VR</v>
          </cell>
          <cell r="F420" t="str">
            <v>Change Over No.</v>
          </cell>
          <cell r="G420" t="str">
            <v>Change Over No.</v>
          </cell>
          <cell r="H420" t="str">
            <v>Change Over No.</v>
          </cell>
          <cell r="I420" t="str">
            <v>Change Over No.</v>
          </cell>
        </row>
        <row r="421">
          <cell r="B421" t="str">
            <v>RDQT</v>
          </cell>
          <cell r="C421" t="str">
            <v>NUMERIC</v>
          </cell>
          <cell r="D421" t="str">
            <v>19, 6</v>
          </cell>
          <cell r="E421" t="str">
            <v>VR</v>
          </cell>
          <cell r="F421" t="str">
            <v>Change Over Quantity</v>
          </cell>
          <cell r="G421" t="str">
            <v>Change Over Quantity</v>
          </cell>
          <cell r="H421" t="str">
            <v>Change Over Quantity</v>
          </cell>
          <cell r="I421" t="str">
            <v>Change Over Quantity</v>
          </cell>
        </row>
        <row r="422">
          <cell r="B422" t="str">
            <v>RELI</v>
          </cell>
          <cell r="C422" t="str">
            <v>VARCHAR</v>
          </cell>
          <cell r="D422" t="str">
            <v>10</v>
          </cell>
          <cell r="E422" t="str">
            <v>VR</v>
          </cell>
          <cell r="F422" t="str">
            <v>Religion</v>
          </cell>
          <cell r="G422" t="str">
            <v>Religion</v>
          </cell>
          <cell r="H422" t="str">
            <v>Religion</v>
          </cell>
          <cell r="I422" t="str">
            <v>Religion</v>
          </cell>
        </row>
        <row r="423">
          <cell r="B423" t="str">
            <v>REM5</v>
          </cell>
          <cell r="C423" t="str">
            <v>VARCHAR</v>
          </cell>
          <cell r="D423" t="str">
            <v>100</v>
          </cell>
          <cell r="E423" t="str">
            <v>VR</v>
          </cell>
          <cell r="F423" t="str">
            <v>Remark 5</v>
          </cell>
          <cell r="G423" t="str">
            <v>Remark 5</v>
          </cell>
          <cell r="H423" t="str">
            <v>Remark 5</v>
          </cell>
          <cell r="I423" t="str">
            <v>Remark 5</v>
          </cell>
        </row>
        <row r="424">
          <cell r="B424" t="str">
            <v>REM2</v>
          </cell>
          <cell r="C424" t="str">
            <v>VARCHAR</v>
          </cell>
          <cell r="D424" t="str">
            <v>100</v>
          </cell>
          <cell r="E424" t="str">
            <v>VR</v>
          </cell>
          <cell r="F424" t="str">
            <v>Remark 2</v>
          </cell>
          <cell r="G424" t="str">
            <v>Remark 2</v>
          </cell>
          <cell r="H424" t="str">
            <v>Remark 2</v>
          </cell>
          <cell r="I424" t="str">
            <v>Remark 2</v>
          </cell>
        </row>
        <row r="425">
          <cell r="B425" t="str">
            <v>REM3</v>
          </cell>
          <cell r="C425" t="str">
            <v>VARCHAR</v>
          </cell>
          <cell r="D425" t="str">
            <v>100</v>
          </cell>
          <cell r="E425" t="str">
            <v>VR</v>
          </cell>
          <cell r="F425" t="str">
            <v>Remark 3</v>
          </cell>
          <cell r="G425" t="str">
            <v>Remark 3</v>
          </cell>
          <cell r="H425" t="str">
            <v>Remark 3</v>
          </cell>
          <cell r="I425" t="str">
            <v>Remark 3</v>
          </cell>
        </row>
        <row r="426">
          <cell r="B426" t="str">
            <v>REM4</v>
          </cell>
          <cell r="C426" t="str">
            <v>VARCHAR</v>
          </cell>
          <cell r="D426" t="str">
            <v>100</v>
          </cell>
          <cell r="E426" t="str">
            <v>VR</v>
          </cell>
          <cell r="F426" t="str">
            <v>Remark 4</v>
          </cell>
          <cell r="G426" t="str">
            <v>Remark 4</v>
          </cell>
          <cell r="H426" t="str">
            <v>Remark 4</v>
          </cell>
          <cell r="I426" t="str">
            <v>Remark 4</v>
          </cell>
        </row>
        <row r="427">
          <cell r="B427" t="str">
            <v>REMA</v>
          </cell>
          <cell r="C427" t="str">
            <v>VARCHAR</v>
          </cell>
          <cell r="D427" t="str">
            <v>100</v>
          </cell>
          <cell r="E427" t="str">
            <v>VR</v>
          </cell>
          <cell r="F427" t="str">
            <v>Remark</v>
          </cell>
          <cell r="G427" t="str">
            <v>Remark</v>
          </cell>
          <cell r="H427" t="str">
            <v>Remark</v>
          </cell>
          <cell r="I427" t="str">
            <v>Remark</v>
          </cell>
        </row>
        <row r="428">
          <cell r="B428" t="str">
            <v>RFDN</v>
          </cell>
          <cell r="C428" t="str">
            <v>VARCHAR</v>
          </cell>
          <cell r="D428" t="str">
            <v>30</v>
          </cell>
          <cell r="E428" t="str">
            <v>VR</v>
          </cell>
          <cell r="F428" t="str">
            <v>Reference Doc. No</v>
          </cell>
          <cell r="G428" t="str">
            <v>Reference Doc. No</v>
          </cell>
          <cell r="H428" t="str">
            <v>Reference Doc. No</v>
          </cell>
          <cell r="I428" t="str">
            <v>Reference Doc. No</v>
          </cell>
        </row>
        <row r="429">
          <cell r="B429" t="str">
            <v>RFDT</v>
          </cell>
          <cell r="C429" t="str">
            <v>NUMERIC</v>
          </cell>
          <cell r="D429" t="str">
            <v>8, 0</v>
          </cell>
          <cell r="E429" t="str">
            <v>VR</v>
          </cell>
          <cell r="F429" t="str">
            <v>Reference Date</v>
          </cell>
          <cell r="G429" t="str">
            <v>Reference Date</v>
          </cell>
          <cell r="H429" t="str">
            <v>Reference Date</v>
          </cell>
          <cell r="I429" t="str">
            <v>Reference Date</v>
          </cell>
        </row>
        <row r="430">
          <cell r="B430" t="str">
            <v>RFLN</v>
          </cell>
          <cell r="C430" t="str">
            <v>NUMERIC</v>
          </cell>
          <cell r="D430" t="str">
            <v>5, 0</v>
          </cell>
          <cell r="E430" t="str">
            <v>VR</v>
          </cell>
          <cell r="F430" t="str">
            <v>Reference Line No</v>
          </cell>
          <cell r="G430" t="str">
            <v>Reference Line No</v>
          </cell>
          <cell r="H430" t="str">
            <v>Reference Line No</v>
          </cell>
          <cell r="I430" t="str">
            <v>Reference Line No</v>
          </cell>
        </row>
        <row r="431">
          <cell r="B431" t="str">
            <v>RFNO</v>
          </cell>
          <cell r="C431" t="str">
            <v>VARCHAR</v>
          </cell>
          <cell r="D431" t="str">
            <v>30</v>
          </cell>
          <cell r="E431" t="str">
            <v>VR</v>
          </cell>
          <cell r="F431" t="str">
            <v>Reference No.</v>
          </cell>
          <cell r="G431" t="str">
            <v>Reference No.</v>
          </cell>
          <cell r="H431" t="str">
            <v>Reference No.</v>
          </cell>
          <cell r="I431" t="str">
            <v>Reference No.</v>
          </cell>
        </row>
        <row r="432">
          <cell r="B432" t="str">
            <v>RFTY</v>
          </cell>
          <cell r="C432" t="str">
            <v>VARCHAR</v>
          </cell>
          <cell r="D432" t="str">
            <v>10</v>
          </cell>
          <cell r="E432" t="str">
            <v>VR</v>
          </cell>
          <cell r="F432" t="str">
            <v>Reference Type</v>
          </cell>
          <cell r="G432" t="str">
            <v>Reference Type</v>
          </cell>
          <cell r="H432" t="str">
            <v>Reference Type</v>
          </cell>
          <cell r="I432" t="str">
            <v>Reference Type</v>
          </cell>
        </row>
        <row r="433">
          <cell r="B433" t="str">
            <v>RIGH</v>
          </cell>
          <cell r="C433" t="str">
            <v>VARCHAR</v>
          </cell>
          <cell r="D433" t="str">
            <v>1</v>
          </cell>
          <cell r="E433" t="str">
            <v>VR</v>
          </cell>
          <cell r="F433" t="str">
            <v>Access Right</v>
          </cell>
          <cell r="G433" t="str">
            <v>Access Right</v>
          </cell>
          <cell r="H433" t="str">
            <v>Access Right</v>
          </cell>
          <cell r="I433" t="str">
            <v>Access Right</v>
          </cell>
        </row>
        <row r="434">
          <cell r="B434" t="str">
            <v>RONA</v>
          </cell>
          <cell r="C434" t="str">
            <v>VARCHAR</v>
          </cell>
          <cell r="D434" t="str">
            <v>100</v>
          </cell>
          <cell r="E434" t="str">
            <v>VR</v>
          </cell>
          <cell r="F434" t="str">
            <v>Room Name</v>
          </cell>
          <cell r="G434" t="str">
            <v>Room Name</v>
          </cell>
          <cell r="H434" t="str">
            <v>Room Name</v>
          </cell>
          <cell r="I434" t="str">
            <v>Room Name</v>
          </cell>
        </row>
        <row r="435">
          <cell r="B435" t="str">
            <v>RONO</v>
          </cell>
          <cell r="C435" t="str">
            <v>VARCHAR</v>
          </cell>
          <cell r="D435" t="str">
            <v>10</v>
          </cell>
          <cell r="E435" t="str">
            <v>VR</v>
          </cell>
          <cell r="F435" t="str">
            <v>Room Code</v>
          </cell>
          <cell r="G435" t="str">
            <v>Room Code</v>
          </cell>
          <cell r="H435" t="str">
            <v>Room Code</v>
          </cell>
          <cell r="I435" t="str">
            <v>Room Code</v>
          </cell>
        </row>
        <row r="436">
          <cell r="B436" t="str">
            <v>RPQT</v>
          </cell>
          <cell r="C436" t="str">
            <v>NUMERIC</v>
          </cell>
          <cell r="D436" t="str">
            <v>19, 6</v>
          </cell>
          <cell r="E436" t="str">
            <v>VR</v>
          </cell>
          <cell r="F436" t="str">
            <v>Repair Quantity</v>
          </cell>
          <cell r="G436" t="str">
            <v>Repair Quantity</v>
          </cell>
          <cell r="H436" t="str">
            <v>Repair Quantity</v>
          </cell>
          <cell r="I436" t="str">
            <v>Repair Quantity</v>
          </cell>
        </row>
        <row r="437">
          <cell r="B437" t="str">
            <v>RQDN</v>
          </cell>
          <cell r="C437" t="str">
            <v>VARCHAR</v>
          </cell>
          <cell r="D437" t="str">
            <v>30</v>
          </cell>
          <cell r="E437" t="str">
            <v>VR</v>
          </cell>
          <cell r="F437" t="str">
            <v>Request Doc. No.</v>
          </cell>
          <cell r="G437" t="str">
            <v>Request Doc. No.</v>
          </cell>
          <cell r="H437" t="str">
            <v>Request Doc. No.</v>
          </cell>
          <cell r="I437" t="str">
            <v>Request Doc. No.</v>
          </cell>
        </row>
        <row r="438">
          <cell r="B438" t="str">
            <v>RQDT</v>
          </cell>
          <cell r="C438" t="str">
            <v>NUMERIC</v>
          </cell>
          <cell r="D438" t="str">
            <v>8, 0</v>
          </cell>
          <cell r="E438" t="str">
            <v>VR</v>
          </cell>
          <cell r="F438" t="str">
            <v>Request Date</v>
          </cell>
          <cell r="G438" t="str">
            <v>Request Date</v>
          </cell>
          <cell r="H438" t="str">
            <v>Request Date</v>
          </cell>
          <cell r="I438" t="str">
            <v>Request Date</v>
          </cell>
        </row>
        <row r="439">
          <cell r="B439" t="str">
            <v>RQLN</v>
          </cell>
          <cell r="C439" t="str">
            <v>NUMERIC</v>
          </cell>
          <cell r="D439" t="str">
            <v>5, 0</v>
          </cell>
          <cell r="E439" t="str">
            <v>VR</v>
          </cell>
          <cell r="F439" t="str">
            <v>Request Line</v>
          </cell>
          <cell r="G439" t="str">
            <v>Request Line</v>
          </cell>
          <cell r="H439" t="str">
            <v>Request Line</v>
          </cell>
          <cell r="I439" t="str">
            <v>Request Line</v>
          </cell>
        </row>
        <row r="440">
          <cell r="B440" t="str">
            <v>RQNO</v>
          </cell>
          <cell r="C440" t="str">
            <v>VARCHAR</v>
          </cell>
          <cell r="D440" t="str">
            <v>30</v>
          </cell>
          <cell r="E440" t="str">
            <v>VR</v>
          </cell>
          <cell r="F440" t="str">
            <v>Request No.</v>
          </cell>
          <cell r="G440" t="str">
            <v>Request No.</v>
          </cell>
          <cell r="H440" t="str">
            <v>Request No.</v>
          </cell>
          <cell r="I440" t="str">
            <v>Request No.</v>
          </cell>
        </row>
        <row r="441">
          <cell r="B441" t="str">
            <v>RQQT</v>
          </cell>
          <cell r="C441" t="str">
            <v>NUMERIC</v>
          </cell>
          <cell r="D441" t="str">
            <v>19, 6</v>
          </cell>
          <cell r="E441" t="str">
            <v>VR</v>
          </cell>
          <cell r="F441" t="str">
            <v>Request Quantity</v>
          </cell>
          <cell r="G441" t="str">
            <v>Request Quantity</v>
          </cell>
          <cell r="H441" t="str">
            <v>Request Quantity</v>
          </cell>
          <cell r="I441" t="str">
            <v>Request Quantity</v>
          </cell>
        </row>
        <row r="442">
          <cell r="B442" t="str">
            <v>RSDT</v>
          </cell>
          <cell r="C442" t="str">
            <v>NUMERIC</v>
          </cell>
          <cell r="D442" t="str">
            <v>8, 0</v>
          </cell>
          <cell r="E442" t="str">
            <v>VR</v>
          </cell>
          <cell r="F442" t="str">
            <v>Result Date</v>
          </cell>
          <cell r="G442" t="str">
            <v>Result Date</v>
          </cell>
          <cell r="H442" t="str">
            <v>Result Date</v>
          </cell>
          <cell r="I442" t="str">
            <v>Result Date</v>
          </cell>
        </row>
        <row r="443">
          <cell r="B443" t="str">
            <v>RSNA</v>
          </cell>
          <cell r="C443" t="str">
            <v>VARCHAR</v>
          </cell>
          <cell r="D443" t="str">
            <v>100</v>
          </cell>
          <cell r="E443" t="str">
            <v>VR</v>
          </cell>
          <cell r="F443" t="str">
            <v>Reason Name</v>
          </cell>
          <cell r="G443" t="str">
            <v>Reason Name</v>
          </cell>
          <cell r="H443" t="str">
            <v>Reason Name</v>
          </cell>
          <cell r="I443" t="str">
            <v>Reason Name</v>
          </cell>
        </row>
        <row r="444">
          <cell r="B444" t="str">
            <v>RSNO</v>
          </cell>
          <cell r="C444" t="str">
            <v>VARCHAR</v>
          </cell>
          <cell r="D444" t="str">
            <v>10</v>
          </cell>
          <cell r="E444" t="str">
            <v>VR</v>
          </cell>
          <cell r="F444" t="str">
            <v>Reason Code</v>
          </cell>
          <cell r="G444" t="str">
            <v>Reason Code</v>
          </cell>
          <cell r="H444" t="str">
            <v>Reason Code</v>
          </cell>
          <cell r="I444" t="str">
            <v>Reason Code</v>
          </cell>
        </row>
        <row r="445">
          <cell r="B445" t="str">
            <v>RSQT</v>
          </cell>
          <cell r="C445" t="str">
            <v>NUMERIC</v>
          </cell>
          <cell r="D445" t="str">
            <v>19, 6</v>
          </cell>
          <cell r="E445" t="str">
            <v>VR</v>
          </cell>
          <cell r="F445" t="str">
            <v>Result Quantity</v>
          </cell>
          <cell r="G445" t="str">
            <v>Result Quantity</v>
          </cell>
          <cell r="H445" t="str">
            <v>Result Quantity</v>
          </cell>
          <cell r="I445" t="str">
            <v>Result Quantity</v>
          </cell>
        </row>
        <row r="446">
          <cell r="B446" t="str">
            <v>RSRM</v>
          </cell>
          <cell r="C446" t="str">
            <v>VARCHAR</v>
          </cell>
          <cell r="D446" t="str">
            <v>100</v>
          </cell>
          <cell r="E446" t="str">
            <v>VR</v>
          </cell>
          <cell r="F446" t="str">
            <v>Reason Remark</v>
          </cell>
          <cell r="G446" t="str">
            <v>Reason Remark</v>
          </cell>
          <cell r="H446" t="str">
            <v>Reason Remark</v>
          </cell>
          <cell r="I446" t="str">
            <v>Reason Remark</v>
          </cell>
        </row>
        <row r="447">
          <cell r="B447" t="str">
            <v>RSTB</v>
          </cell>
          <cell r="C447" t="str">
            <v>VARCHAR</v>
          </cell>
          <cell r="D447" t="str">
            <v>10</v>
          </cell>
          <cell r="E447" t="str">
            <v>VR</v>
          </cell>
          <cell r="F447" t="str">
            <v>Reason Table</v>
          </cell>
          <cell r="G447" t="str">
            <v>Reason Table</v>
          </cell>
          <cell r="H447" t="str">
            <v>Reason Table</v>
          </cell>
          <cell r="I447" t="str">
            <v>Reason Table</v>
          </cell>
        </row>
        <row r="448">
          <cell r="B448" t="str">
            <v>RSTM</v>
          </cell>
          <cell r="C448" t="str">
            <v>NUMERIC</v>
          </cell>
          <cell r="D448" t="str">
            <v>6, 0</v>
          </cell>
          <cell r="E448" t="str">
            <v>VR</v>
          </cell>
          <cell r="F448" t="str">
            <v>Result Time</v>
          </cell>
          <cell r="G448" t="str">
            <v>Result Time</v>
          </cell>
          <cell r="H448" t="str">
            <v>Result Time</v>
          </cell>
          <cell r="I448" t="str">
            <v>Result Time</v>
          </cell>
        </row>
        <row r="449">
          <cell r="B449" t="str">
            <v>RTLN</v>
          </cell>
          <cell r="C449" t="str">
            <v>NUMERIC</v>
          </cell>
          <cell r="D449" t="str">
            <v>5, 2</v>
          </cell>
          <cell r="E449" t="str">
            <v>VR</v>
          </cell>
          <cell r="F449" t="str">
            <v>Route Line</v>
          </cell>
          <cell r="G449" t="str">
            <v>Route Line</v>
          </cell>
          <cell r="H449" t="str">
            <v>Route Line</v>
          </cell>
          <cell r="I449" t="str">
            <v>Route Line</v>
          </cell>
        </row>
        <row r="450">
          <cell r="B450" t="str">
            <v>RTNA</v>
          </cell>
          <cell r="C450" t="str">
            <v>VARCHAR</v>
          </cell>
          <cell r="D450" t="str">
            <v xml:space="preserve">100 </v>
          </cell>
          <cell r="E450" t="str">
            <v>VR</v>
          </cell>
          <cell r="F450" t="str">
            <v>Route Name</v>
          </cell>
          <cell r="G450" t="str">
            <v>Route Name</v>
          </cell>
          <cell r="H450" t="str">
            <v>Route Name</v>
          </cell>
          <cell r="I450" t="str">
            <v>Route Name</v>
          </cell>
        </row>
        <row r="451">
          <cell r="B451" t="str">
            <v>RTNO</v>
          </cell>
          <cell r="C451" t="str">
            <v>VARCHAR</v>
          </cell>
          <cell r="D451" t="str">
            <v>10</v>
          </cell>
          <cell r="E451" t="str">
            <v>VR</v>
          </cell>
          <cell r="F451" t="str">
            <v>Route No.</v>
          </cell>
          <cell r="G451" t="str">
            <v>Route No.</v>
          </cell>
          <cell r="H451" t="str">
            <v>Route No.</v>
          </cell>
          <cell r="I451" t="str">
            <v>Route No.</v>
          </cell>
        </row>
        <row r="452">
          <cell r="B452" t="str">
            <v>RTTY</v>
          </cell>
          <cell r="C452" t="str">
            <v>VARCHAR</v>
          </cell>
          <cell r="D452" t="str">
            <v>10</v>
          </cell>
          <cell r="E452" t="str">
            <v>VR</v>
          </cell>
          <cell r="F452" t="str">
            <v>Rate Type</v>
          </cell>
          <cell r="G452" t="str">
            <v>Rate Type</v>
          </cell>
          <cell r="H452" t="str">
            <v>Rate Type</v>
          </cell>
          <cell r="I452" t="str">
            <v>Rate Type</v>
          </cell>
        </row>
        <row r="453">
          <cell r="B453" t="str">
            <v>SAD1</v>
          </cell>
          <cell r="C453" t="str">
            <v>VARCHAR</v>
          </cell>
          <cell r="D453" t="str">
            <v>100</v>
          </cell>
          <cell r="E453" t="str">
            <v>VR</v>
          </cell>
          <cell r="F453" t="str">
            <v>Shipping Address 1</v>
          </cell>
          <cell r="G453" t="str">
            <v>Shipping Address 1</v>
          </cell>
          <cell r="H453" t="str">
            <v>Shipping Address 1</v>
          </cell>
          <cell r="I453" t="str">
            <v>Shipping Address 1</v>
          </cell>
        </row>
        <row r="454">
          <cell r="B454" t="str">
            <v>SAD2</v>
          </cell>
          <cell r="C454" t="str">
            <v>VARCHAR</v>
          </cell>
          <cell r="D454" t="str">
            <v>100</v>
          </cell>
          <cell r="E454" t="str">
            <v>VR</v>
          </cell>
          <cell r="F454" t="str">
            <v>Shipping Address 2</v>
          </cell>
          <cell r="G454" t="str">
            <v>Shipping Address 2</v>
          </cell>
          <cell r="H454" t="str">
            <v>Shipping Address 2</v>
          </cell>
          <cell r="I454" t="str">
            <v>Shipping Address 2</v>
          </cell>
        </row>
        <row r="455">
          <cell r="B455" t="str">
            <v>SAD3</v>
          </cell>
          <cell r="C455" t="str">
            <v>VARCHAR</v>
          </cell>
          <cell r="D455" t="str">
            <v>100</v>
          </cell>
          <cell r="E455" t="str">
            <v>VR</v>
          </cell>
          <cell r="F455" t="str">
            <v>Shipping Address 3</v>
          </cell>
          <cell r="G455" t="str">
            <v>Shipping Address 3</v>
          </cell>
          <cell r="H455" t="str">
            <v>Shipping Address 3</v>
          </cell>
          <cell r="I455" t="str">
            <v>Shipping Address 3</v>
          </cell>
        </row>
        <row r="456">
          <cell r="B456" t="str">
            <v>SAD4</v>
          </cell>
          <cell r="C456" t="str">
            <v>VARCHAR</v>
          </cell>
          <cell r="D456" t="str">
            <v>100</v>
          </cell>
          <cell r="E456" t="str">
            <v>VR</v>
          </cell>
          <cell r="F456" t="str">
            <v>Shipping Address 4</v>
          </cell>
          <cell r="G456" t="str">
            <v>Shipping Address 4</v>
          </cell>
          <cell r="H456" t="str">
            <v>Shipping Address 4</v>
          </cell>
          <cell r="I456" t="str">
            <v>Shipping Address 4</v>
          </cell>
        </row>
        <row r="457">
          <cell r="B457" t="str">
            <v>SDA1</v>
          </cell>
          <cell r="C457" t="str">
            <v>NUMERIC</v>
          </cell>
          <cell r="D457" t="str">
            <v>19, 6</v>
          </cell>
          <cell r="E457" t="str">
            <v>VR</v>
          </cell>
          <cell r="F457" t="str">
            <v>Special Discount Amount 1</v>
          </cell>
          <cell r="G457" t="str">
            <v>Special Discount Amount 1</v>
          </cell>
          <cell r="H457" t="str">
            <v>Special Discount Amount 1</v>
          </cell>
          <cell r="I457" t="str">
            <v>Special Discount Amount 1</v>
          </cell>
        </row>
        <row r="458">
          <cell r="B458" t="str">
            <v>SDA2</v>
          </cell>
          <cell r="C458" t="str">
            <v>NUMERIC</v>
          </cell>
          <cell r="D458" t="str">
            <v>19, 6</v>
          </cell>
          <cell r="E458" t="str">
            <v>VR</v>
          </cell>
          <cell r="F458" t="str">
            <v>Special Discount Amount 2</v>
          </cell>
          <cell r="G458" t="str">
            <v>Special Discount Amount 2</v>
          </cell>
          <cell r="H458" t="str">
            <v>Special Discount Amount 2</v>
          </cell>
          <cell r="I458" t="str">
            <v>Special Discount Amount 2</v>
          </cell>
        </row>
        <row r="459">
          <cell r="B459" t="str">
            <v>SDNA</v>
          </cell>
          <cell r="C459" t="str">
            <v>VARCHAR</v>
          </cell>
          <cell r="D459" t="str">
            <v xml:space="preserve">100 </v>
          </cell>
          <cell r="E459" t="str">
            <v>VR</v>
          </cell>
          <cell r="F459" t="str">
            <v>Subdefect Name</v>
          </cell>
          <cell r="G459" t="str">
            <v>Subdefect Name</v>
          </cell>
          <cell r="H459" t="str">
            <v>Subdefect Name</v>
          </cell>
          <cell r="I459" t="str">
            <v>Subdefect Name</v>
          </cell>
        </row>
        <row r="460">
          <cell r="B460" t="str">
            <v>SDNO</v>
          </cell>
          <cell r="C460" t="str">
            <v>VARCHAR</v>
          </cell>
          <cell r="D460" t="str">
            <v>10</v>
          </cell>
          <cell r="E460" t="str">
            <v>VR</v>
          </cell>
          <cell r="F460" t="str">
            <v>Subdefect</v>
          </cell>
          <cell r="G460" t="str">
            <v>Subdefect</v>
          </cell>
          <cell r="H460" t="str">
            <v>Subdefect</v>
          </cell>
          <cell r="I460" t="str">
            <v>Subdefect</v>
          </cell>
        </row>
        <row r="461">
          <cell r="B461" t="str">
            <v>SDP1</v>
          </cell>
          <cell r="C461" t="str">
            <v>NUMERIC</v>
          </cell>
          <cell r="D461" t="str">
            <v>19, 6</v>
          </cell>
          <cell r="E461" t="str">
            <v>VR</v>
          </cell>
          <cell r="F461" t="str">
            <v>Special Discount Percentage 1</v>
          </cell>
          <cell r="G461" t="str">
            <v>Special Discount Percentage 1</v>
          </cell>
          <cell r="H461" t="str">
            <v>Special Discount Percentage 1</v>
          </cell>
          <cell r="I461" t="str">
            <v>Special Discount Percentage 1</v>
          </cell>
        </row>
        <row r="462">
          <cell r="B462" t="str">
            <v>SDP2</v>
          </cell>
          <cell r="C462" t="str">
            <v>NUMERIC</v>
          </cell>
          <cell r="D462" t="str">
            <v>19, 6</v>
          </cell>
          <cell r="E462" t="str">
            <v>VR</v>
          </cell>
          <cell r="F462" t="str">
            <v>Special Discount Percentage 2</v>
          </cell>
          <cell r="G462" t="str">
            <v>Special Discount Percentage 2</v>
          </cell>
          <cell r="H462" t="str">
            <v>Special Discount Percentage 2</v>
          </cell>
          <cell r="I462" t="str">
            <v>Special Discount Percentage 2</v>
          </cell>
        </row>
        <row r="463">
          <cell r="B463" t="str">
            <v>SHIF</v>
          </cell>
          <cell r="C463" t="str">
            <v>VARCHAR</v>
          </cell>
          <cell r="D463" t="str">
            <v>1</v>
          </cell>
          <cell r="E463" t="str">
            <v>VR</v>
          </cell>
          <cell r="F463" t="str">
            <v>Shift</v>
          </cell>
          <cell r="G463" t="str">
            <v>Shift</v>
          </cell>
          <cell r="H463" t="str">
            <v>Shift</v>
          </cell>
          <cell r="I463" t="str">
            <v>Shift</v>
          </cell>
        </row>
        <row r="464">
          <cell r="B464" t="str">
            <v>COQT</v>
          </cell>
          <cell r="C464" t="str">
            <v>NUMERIC</v>
          </cell>
          <cell r="D464" t="str">
            <v>19, 6</v>
          </cell>
          <cell r="E464" t="str">
            <v>VR</v>
          </cell>
          <cell r="F464" t="str">
            <v>Customer Order Quantity</v>
          </cell>
          <cell r="G464" t="str">
            <v>Customer Order Quantity</v>
          </cell>
          <cell r="H464" t="str">
            <v>Customer Order Quantity</v>
          </cell>
          <cell r="I464" t="str">
            <v>Customer Order Quantity</v>
          </cell>
        </row>
        <row r="465">
          <cell r="B465" t="str">
            <v>SLTY</v>
          </cell>
          <cell r="C465" t="str">
            <v>VARCHAR</v>
          </cell>
          <cell r="D465" t="str">
            <v>1</v>
          </cell>
          <cell r="E465" t="str">
            <v>VR</v>
          </cell>
          <cell r="F465" t="str">
            <v>Sales Type</v>
          </cell>
          <cell r="G465" t="str">
            <v>Sales Type</v>
          </cell>
          <cell r="H465" t="str">
            <v>Sales Type</v>
          </cell>
          <cell r="I465" t="str">
            <v>Sales Type</v>
          </cell>
        </row>
        <row r="466">
          <cell r="B466" t="str">
            <v>SLUC</v>
          </cell>
          <cell r="C466" t="str">
            <v>NUMERIC</v>
          </cell>
          <cell r="D466" t="str">
            <v>19, 6</v>
          </cell>
          <cell r="E466" t="str">
            <v>VR</v>
          </cell>
          <cell r="F466" t="str">
            <v>Sales UOM Conversion</v>
          </cell>
          <cell r="G466" t="str">
            <v>Sales UOM Conversion</v>
          </cell>
          <cell r="H466" t="str">
            <v>Sales UOM Conversion</v>
          </cell>
          <cell r="I466" t="str">
            <v>Sales UOM Conversion</v>
          </cell>
        </row>
        <row r="467">
          <cell r="B467" t="str">
            <v>SLUM</v>
          </cell>
          <cell r="C467" t="str">
            <v>VARCHAR</v>
          </cell>
          <cell r="D467" t="str">
            <v>10</v>
          </cell>
          <cell r="E467" t="str">
            <v>VR</v>
          </cell>
          <cell r="F467" t="str">
            <v>Material Sales Unit</v>
          </cell>
          <cell r="G467" t="str">
            <v>Material Sales Unit</v>
          </cell>
          <cell r="H467" t="str">
            <v>Material Sales Unit</v>
          </cell>
          <cell r="I467" t="str">
            <v>Material Sales Unit</v>
          </cell>
        </row>
        <row r="468">
          <cell r="B468" t="str">
            <v>SLUM</v>
          </cell>
          <cell r="C468" t="str">
            <v>VARCHAR</v>
          </cell>
          <cell r="D468" t="str">
            <v>10</v>
          </cell>
          <cell r="E468" t="str">
            <v>VR</v>
          </cell>
          <cell r="F468" t="str">
            <v>Sales UOM</v>
          </cell>
          <cell r="G468" t="str">
            <v>Sales UOM</v>
          </cell>
          <cell r="H468" t="str">
            <v>Sales UOM</v>
          </cell>
          <cell r="I468" t="str">
            <v>Sales UOM</v>
          </cell>
        </row>
        <row r="469">
          <cell r="B469" t="str">
            <v>SLVT</v>
          </cell>
          <cell r="C469" t="str">
            <v>NUMERIC</v>
          </cell>
          <cell r="D469" t="str">
            <v>19, 6</v>
          </cell>
          <cell r="E469" t="str">
            <v>VR</v>
          </cell>
          <cell r="F469" t="str">
            <v>Sales VAT</v>
          </cell>
          <cell r="G469" t="str">
            <v>Sales VAT</v>
          </cell>
          <cell r="H469" t="str">
            <v>Sales VAT</v>
          </cell>
          <cell r="I469" t="str">
            <v>Sales VAT</v>
          </cell>
        </row>
        <row r="470">
          <cell r="B470" t="str">
            <v>CNQT</v>
          </cell>
          <cell r="C470" t="str">
            <v>NUMERIC</v>
          </cell>
          <cell r="D470" t="str">
            <v>19, 6</v>
          </cell>
          <cell r="E470" t="str">
            <v>VR</v>
          </cell>
          <cell r="F470" t="str">
            <v>Customer Return Quantity</v>
          </cell>
          <cell r="G470" t="str">
            <v>Customer Return Quantity</v>
          </cell>
          <cell r="H470" t="str">
            <v>Customer Return Quantity</v>
          </cell>
          <cell r="I470" t="str">
            <v>Customer Return Quantity</v>
          </cell>
        </row>
        <row r="471">
          <cell r="B471" t="str">
            <v>COPR</v>
          </cell>
          <cell r="C471" t="str">
            <v>NUMERIC</v>
          </cell>
          <cell r="D471" t="str">
            <v>19, 6</v>
          </cell>
          <cell r="E471" t="str">
            <v>VR</v>
          </cell>
          <cell r="F471" t="str">
            <v>Customer Order Price</v>
          </cell>
          <cell r="G471" t="str">
            <v>Customer Order Price</v>
          </cell>
          <cell r="H471" t="str">
            <v>Customer Order Price</v>
          </cell>
          <cell r="I471" t="str">
            <v>Customer Order Price</v>
          </cell>
        </row>
        <row r="472">
          <cell r="B472" t="str">
            <v>CSPR</v>
          </cell>
          <cell r="C472" t="str">
            <v>NUMERIC</v>
          </cell>
          <cell r="D472" t="str">
            <v>19, 6</v>
          </cell>
          <cell r="E472" t="str">
            <v>VR</v>
          </cell>
          <cell r="F472" t="str">
            <v>Customer System Price</v>
          </cell>
          <cell r="G472" t="str">
            <v>Customer System Price</v>
          </cell>
          <cell r="H472" t="str">
            <v>Customer System Price</v>
          </cell>
          <cell r="I472" t="str">
            <v>Customer System Price</v>
          </cell>
        </row>
        <row r="473">
          <cell r="B473" t="str">
            <v>CODN</v>
          </cell>
          <cell r="C473" t="str">
            <v>VARCHAR</v>
          </cell>
          <cell r="D473" t="str">
            <v>30</v>
          </cell>
          <cell r="E473" t="str">
            <v>VR</v>
          </cell>
          <cell r="F473" t="str">
            <v>Customer Order Doc. No.</v>
          </cell>
          <cell r="G473" t="str">
            <v>Customer Order Doc. No.</v>
          </cell>
          <cell r="H473" t="str">
            <v>Customer Order Doc. No.</v>
          </cell>
          <cell r="I473" t="str">
            <v>Customer Order Doc. No.</v>
          </cell>
        </row>
        <row r="474">
          <cell r="B474" t="str">
            <v>CODT</v>
          </cell>
          <cell r="C474" t="str">
            <v>NUMERIC</v>
          </cell>
          <cell r="D474" t="str">
            <v>8, 0</v>
          </cell>
          <cell r="E474" t="str">
            <v>VR</v>
          </cell>
          <cell r="F474" t="str">
            <v>Customer Order Date</v>
          </cell>
          <cell r="G474" t="str">
            <v>Customer Order Date</v>
          </cell>
          <cell r="H474" t="str">
            <v>Customer Order Date</v>
          </cell>
          <cell r="I474" t="str">
            <v>Customer Order Date</v>
          </cell>
        </row>
        <row r="475">
          <cell r="B475" t="str">
            <v>COLN</v>
          </cell>
          <cell r="C475" t="str">
            <v>NUMERIC</v>
          </cell>
          <cell r="D475" t="str">
            <v>5, 0</v>
          </cell>
          <cell r="E475" t="str">
            <v>VR</v>
          </cell>
          <cell r="F475" t="str">
            <v>Customer Order Line</v>
          </cell>
          <cell r="G475" t="str">
            <v>Customer Order Line</v>
          </cell>
          <cell r="H475" t="str">
            <v>Customer Order Line</v>
          </cell>
          <cell r="I475" t="str">
            <v>Customer Order Line</v>
          </cell>
        </row>
        <row r="476">
          <cell r="B476" t="str">
            <v>SODN</v>
          </cell>
          <cell r="C476" t="str">
            <v>VARCHAR</v>
          </cell>
          <cell r="D476" t="str">
            <v>30</v>
          </cell>
          <cell r="E476" t="str">
            <v>VR</v>
          </cell>
          <cell r="F476" t="str">
            <v>Order Production No.</v>
          </cell>
          <cell r="G476" t="str">
            <v>Order Production No.</v>
          </cell>
          <cell r="H476" t="str">
            <v>Order Production No.</v>
          </cell>
          <cell r="I476" t="str">
            <v>Order Production No.</v>
          </cell>
        </row>
        <row r="477">
          <cell r="B477" t="str">
            <v>SODT</v>
          </cell>
          <cell r="C477" t="str">
            <v>NUMERIC</v>
          </cell>
          <cell r="D477" t="str">
            <v>8, 0</v>
          </cell>
          <cell r="E477" t="str">
            <v>VR</v>
          </cell>
          <cell r="F477" t="str">
            <v>Order Production Date</v>
          </cell>
          <cell r="G477" t="str">
            <v>Order Production Date</v>
          </cell>
          <cell r="H477" t="str">
            <v>Order Production Date</v>
          </cell>
          <cell r="I477" t="str">
            <v>Order Production Date</v>
          </cell>
        </row>
        <row r="478">
          <cell r="B478" t="str">
            <v>SOLN</v>
          </cell>
          <cell r="C478" t="str">
            <v>NUMERIC</v>
          </cell>
          <cell r="D478" t="str">
            <v>5, 0</v>
          </cell>
          <cell r="E478" t="str">
            <v>VR</v>
          </cell>
          <cell r="F478" t="str">
            <v>Order Production Line</v>
          </cell>
          <cell r="G478" t="str">
            <v>Order Production Line</v>
          </cell>
          <cell r="H478" t="str">
            <v>Order Production Line</v>
          </cell>
          <cell r="I478" t="str">
            <v>Order Production Line</v>
          </cell>
        </row>
        <row r="479">
          <cell r="B479" t="str">
            <v>SONO</v>
          </cell>
          <cell r="C479" t="str">
            <v>NUMERIC</v>
          </cell>
          <cell r="D479" t="str">
            <v>6, 0</v>
          </cell>
          <cell r="E479" t="str">
            <v>VR</v>
          </cell>
          <cell r="F479" t="str">
            <v>Shop Order No.</v>
          </cell>
          <cell r="G479" t="str">
            <v>Shop Order No.</v>
          </cell>
          <cell r="H479" t="str">
            <v>Shop Order No.</v>
          </cell>
          <cell r="I479" t="str">
            <v>Shop Order No.</v>
          </cell>
        </row>
        <row r="480">
          <cell r="B480" t="str">
            <v>SPDN</v>
          </cell>
          <cell r="C480" t="str">
            <v>VARCHAR</v>
          </cell>
          <cell r="D480" t="str">
            <v>30</v>
          </cell>
          <cell r="E480" t="str">
            <v>VR</v>
          </cell>
          <cell r="F480" t="str">
            <v>Sales Price Doc No.</v>
          </cell>
          <cell r="G480" t="str">
            <v>Sales Price Doc No.</v>
          </cell>
          <cell r="H480" t="str">
            <v>Sales Price Doc No.</v>
          </cell>
          <cell r="I480" t="str">
            <v>Sales Price Doc No.</v>
          </cell>
        </row>
        <row r="481">
          <cell r="B481" t="str">
            <v>SPDT</v>
          </cell>
          <cell r="C481" t="str">
            <v>NUMERIC</v>
          </cell>
          <cell r="D481" t="str">
            <v>8, 0</v>
          </cell>
          <cell r="E481" t="str">
            <v>VR</v>
          </cell>
          <cell r="F481" t="str">
            <v>Sales Price Date</v>
          </cell>
          <cell r="G481" t="str">
            <v>Sales Price Date</v>
          </cell>
          <cell r="H481" t="str">
            <v>Sales Price Date</v>
          </cell>
          <cell r="I481" t="str">
            <v>Sales Price Date</v>
          </cell>
        </row>
        <row r="482">
          <cell r="B482" t="str">
            <v>SPLN</v>
          </cell>
          <cell r="C482" t="str">
            <v>NUMERIC</v>
          </cell>
          <cell r="D482" t="str">
            <v>5, 0</v>
          </cell>
          <cell r="E482" t="str">
            <v>VR</v>
          </cell>
          <cell r="F482" t="str">
            <v>Sales Price Line</v>
          </cell>
          <cell r="G482" t="str">
            <v>Sales Price Line</v>
          </cell>
          <cell r="H482" t="str">
            <v>Sales Price Line</v>
          </cell>
          <cell r="I482" t="str">
            <v>Sales Price Line</v>
          </cell>
        </row>
        <row r="483">
          <cell r="B483" t="str">
            <v>SPNO</v>
          </cell>
          <cell r="C483" t="str">
            <v>VARCHAR</v>
          </cell>
          <cell r="D483" t="str">
            <v>30</v>
          </cell>
          <cell r="E483" t="str">
            <v>VR</v>
          </cell>
          <cell r="F483" t="str">
            <v>SP3 No.</v>
          </cell>
          <cell r="G483" t="str">
            <v>SP3 No.</v>
          </cell>
          <cell r="H483" t="str">
            <v>SP3 No.</v>
          </cell>
          <cell r="I483" t="str">
            <v>SP3 No.</v>
          </cell>
        </row>
        <row r="484">
          <cell r="B484" t="str">
            <v>SPQT</v>
          </cell>
          <cell r="C484" t="str">
            <v>NUMERIC</v>
          </cell>
          <cell r="D484" t="str">
            <v>19, 6</v>
          </cell>
          <cell r="E484" t="str">
            <v>VR</v>
          </cell>
          <cell r="F484" t="str">
            <v>SP3 Quantity</v>
          </cell>
          <cell r="G484" t="str">
            <v>SP3 Quantity</v>
          </cell>
          <cell r="H484" t="str">
            <v>SP3 Quantity</v>
          </cell>
          <cell r="I484" t="str">
            <v>SP3 Quantity</v>
          </cell>
        </row>
        <row r="485">
          <cell r="B485" t="str">
            <v>SRNO</v>
          </cell>
          <cell r="C485" t="str">
            <v>VARCHAR</v>
          </cell>
          <cell r="D485" t="str">
            <v>10</v>
          </cell>
          <cell r="E485" t="str">
            <v>VR</v>
          </cell>
          <cell r="F485" t="str">
            <v>Stock Req Serial No</v>
          </cell>
          <cell r="G485" t="str">
            <v>Stock Req Serial No</v>
          </cell>
          <cell r="H485" t="str">
            <v>Stock Req Serial No</v>
          </cell>
          <cell r="I485" t="str">
            <v>Stock Req Serial No</v>
          </cell>
        </row>
        <row r="486">
          <cell r="B486" t="str">
            <v>STDT</v>
          </cell>
          <cell r="C486" t="str">
            <v>NUMERIC</v>
          </cell>
          <cell r="D486" t="str">
            <v>8, 0</v>
          </cell>
          <cell r="E486" t="str">
            <v>VR</v>
          </cell>
          <cell r="F486" t="str">
            <v>Start Date</v>
          </cell>
          <cell r="G486" t="str">
            <v>Start Date</v>
          </cell>
          <cell r="H486" t="str">
            <v>Start Date</v>
          </cell>
          <cell r="I486" t="str">
            <v>Start Date</v>
          </cell>
        </row>
        <row r="487">
          <cell r="B487" t="str">
            <v>TAD1</v>
          </cell>
          <cell r="C487" t="str">
            <v>VARCHAR</v>
          </cell>
          <cell r="D487" t="str">
            <v>100</v>
          </cell>
          <cell r="E487" t="str">
            <v>VR</v>
          </cell>
          <cell r="F487" t="str">
            <v>Tax Address 1</v>
          </cell>
          <cell r="G487" t="str">
            <v>Tax Address 1</v>
          </cell>
          <cell r="H487" t="str">
            <v>Tax Address 1</v>
          </cell>
          <cell r="I487" t="str">
            <v>Tax Address 1</v>
          </cell>
        </row>
        <row r="488">
          <cell r="B488" t="str">
            <v>TAD2</v>
          </cell>
          <cell r="C488" t="str">
            <v>VARCHAR</v>
          </cell>
          <cell r="D488" t="str">
            <v>100</v>
          </cell>
          <cell r="E488" t="str">
            <v>VR</v>
          </cell>
          <cell r="F488" t="str">
            <v>Tax Address 2</v>
          </cell>
          <cell r="G488" t="str">
            <v>Tax Address 2</v>
          </cell>
          <cell r="H488" t="str">
            <v>Tax Address 2</v>
          </cell>
          <cell r="I488" t="str">
            <v>Tax Address 2</v>
          </cell>
        </row>
        <row r="489">
          <cell r="B489" t="str">
            <v>TBN1</v>
          </cell>
          <cell r="C489" t="str">
            <v>VARCHAR</v>
          </cell>
          <cell r="D489" t="str">
            <v>20</v>
          </cell>
          <cell r="E489" t="str">
            <v>VR</v>
          </cell>
          <cell r="F489" t="str">
            <v>Category Table Code 1</v>
          </cell>
          <cell r="G489" t="str">
            <v>Category Table Code 1</v>
          </cell>
          <cell r="H489" t="str">
            <v>Category Table Code 1</v>
          </cell>
          <cell r="I489" t="str">
            <v>Category Table Code 1</v>
          </cell>
        </row>
        <row r="490">
          <cell r="B490" t="str">
            <v>TBN2</v>
          </cell>
          <cell r="C490" t="str">
            <v>VARCHAR</v>
          </cell>
          <cell r="D490" t="str">
            <v>20</v>
          </cell>
          <cell r="E490" t="str">
            <v>VR</v>
          </cell>
          <cell r="F490" t="str">
            <v>Category Table Code 2</v>
          </cell>
          <cell r="G490" t="str">
            <v>Category Table Code 2</v>
          </cell>
          <cell r="H490" t="str">
            <v>Category Table Code 2</v>
          </cell>
          <cell r="I490" t="str">
            <v>Category Table Code 2</v>
          </cell>
        </row>
        <row r="491">
          <cell r="B491" t="str">
            <v>TBNA</v>
          </cell>
          <cell r="C491" t="str">
            <v>VARCHAR</v>
          </cell>
          <cell r="D491" t="str">
            <v>100</v>
          </cell>
          <cell r="E491" t="str">
            <v>VR</v>
          </cell>
          <cell r="F491" t="str">
            <v>Table Name</v>
          </cell>
          <cell r="G491" t="str">
            <v>Table Name</v>
          </cell>
          <cell r="H491" t="str">
            <v>Table Name</v>
          </cell>
          <cell r="I491" t="str">
            <v>Table Name</v>
          </cell>
        </row>
        <row r="492">
          <cell r="B492" t="str">
            <v>TBNO</v>
          </cell>
          <cell r="C492" t="str">
            <v>VARCHAR</v>
          </cell>
          <cell r="D492" t="str">
            <v>20</v>
          </cell>
          <cell r="E492" t="str">
            <v>VR</v>
          </cell>
          <cell r="F492" t="str">
            <v>Table Code</v>
          </cell>
          <cell r="G492" t="str">
            <v>Table Code</v>
          </cell>
          <cell r="H492" t="str">
            <v>Table Code</v>
          </cell>
          <cell r="I492" t="str">
            <v>Table Code</v>
          </cell>
        </row>
        <row r="493">
          <cell r="B493" t="str">
            <v>TBTY</v>
          </cell>
          <cell r="C493" t="str">
            <v>VARCHAR</v>
          </cell>
          <cell r="D493" t="str">
            <v>10</v>
          </cell>
          <cell r="E493" t="str">
            <v>VR</v>
          </cell>
          <cell r="F493" t="str">
            <v>Table Type</v>
          </cell>
          <cell r="G493" t="str">
            <v>Table Type</v>
          </cell>
          <cell r="H493" t="str">
            <v>Table Type</v>
          </cell>
          <cell r="I493" t="str">
            <v>Table Type</v>
          </cell>
        </row>
        <row r="494">
          <cell r="B494" t="str">
            <v>TCDT</v>
          </cell>
          <cell r="C494" t="str">
            <v>NUMERIC</v>
          </cell>
          <cell r="D494" t="str">
            <v>8, 0</v>
          </cell>
          <cell r="E494" t="str">
            <v>VR</v>
          </cell>
          <cell r="F494" t="str">
            <v>Ticket Date</v>
          </cell>
          <cell r="G494" t="str">
            <v>Ticket Date</v>
          </cell>
          <cell r="H494" t="str">
            <v>Ticket Date</v>
          </cell>
          <cell r="I494" t="str">
            <v>Ticket Date</v>
          </cell>
        </row>
        <row r="495">
          <cell r="B495" t="str">
            <v>TCLN</v>
          </cell>
          <cell r="C495" t="str">
            <v>NUMERIC</v>
          </cell>
          <cell r="D495" t="str">
            <v>5, 2</v>
          </cell>
          <cell r="E495" t="str">
            <v>VR</v>
          </cell>
          <cell r="F495" t="str">
            <v>Ticket Line</v>
          </cell>
          <cell r="G495" t="str">
            <v>Ticket Line</v>
          </cell>
          <cell r="H495" t="str">
            <v>Ticket Line</v>
          </cell>
          <cell r="I495" t="str">
            <v>Ticket Line</v>
          </cell>
        </row>
        <row r="496">
          <cell r="B496" t="str">
            <v>TCNO</v>
          </cell>
          <cell r="C496" t="str">
            <v>VARCHAR</v>
          </cell>
          <cell r="D496" t="str">
            <v>20</v>
          </cell>
          <cell r="E496" t="str">
            <v>VR</v>
          </cell>
          <cell r="F496" t="str">
            <v>Ticket No.</v>
          </cell>
          <cell r="G496" t="str">
            <v>Ticket No.</v>
          </cell>
          <cell r="H496" t="str">
            <v>Ticket No.</v>
          </cell>
          <cell r="I496" t="str">
            <v>Ticket No.</v>
          </cell>
        </row>
        <row r="497">
          <cell r="B497" t="str">
            <v>TDDY</v>
          </cell>
          <cell r="C497" t="str">
            <v>NUMERIC</v>
          </cell>
          <cell r="D497" t="str">
            <v>8, 0</v>
          </cell>
          <cell r="E497" t="str">
            <v>VR</v>
          </cell>
          <cell r="F497" t="str">
            <v>Terms of Delivery Days</v>
          </cell>
          <cell r="G497" t="str">
            <v>Terms of Delivery Days</v>
          </cell>
          <cell r="H497" t="str">
            <v>Terms of Delivery Days</v>
          </cell>
          <cell r="I497" t="str">
            <v>Terms of Delivery Days</v>
          </cell>
        </row>
        <row r="498">
          <cell r="B498" t="str">
            <v>TDNA</v>
          </cell>
          <cell r="C498" t="str">
            <v>VARCHAR</v>
          </cell>
          <cell r="D498" t="str">
            <v>100</v>
          </cell>
          <cell r="E498" t="str">
            <v>VR</v>
          </cell>
          <cell r="F498" t="str">
            <v>Terms of Delivery Name</v>
          </cell>
          <cell r="G498" t="str">
            <v>Terms of Delivery Name</v>
          </cell>
          <cell r="H498" t="str">
            <v>Terms of Delivery Name</v>
          </cell>
          <cell r="I498" t="str">
            <v>Terms of Delivery Name</v>
          </cell>
        </row>
        <row r="499">
          <cell r="B499" t="str">
            <v>TDNO</v>
          </cell>
          <cell r="C499" t="str">
            <v>VARCHAR</v>
          </cell>
          <cell r="D499" t="str">
            <v>10</v>
          </cell>
          <cell r="E499" t="str">
            <v>VR</v>
          </cell>
          <cell r="F499" t="str">
            <v>Terms of Delivery No</v>
          </cell>
          <cell r="G499" t="str">
            <v>Terms of Delivery No</v>
          </cell>
          <cell r="H499" t="str">
            <v>Terms of Delivery No</v>
          </cell>
          <cell r="I499" t="str">
            <v>Terms of Delivery No</v>
          </cell>
        </row>
        <row r="500">
          <cell r="B500" t="str">
            <v>TFDN</v>
          </cell>
          <cell r="C500" t="str">
            <v>VARCHAR</v>
          </cell>
          <cell r="D500" t="str">
            <v>30</v>
          </cell>
          <cell r="E500" t="str">
            <v>VR</v>
          </cell>
          <cell r="F500" t="str">
            <v>Transfer Doc. No.</v>
          </cell>
          <cell r="G500" t="str">
            <v>Transfer Doc. No.</v>
          </cell>
          <cell r="H500" t="str">
            <v>Transfer Doc. No.</v>
          </cell>
          <cell r="I500" t="str">
            <v>Transfer Doc. No.</v>
          </cell>
        </row>
        <row r="501">
          <cell r="B501" t="str">
            <v>TFDT</v>
          </cell>
          <cell r="C501" t="str">
            <v>NUMERIC</v>
          </cell>
          <cell r="D501" t="str">
            <v>8, 0</v>
          </cell>
          <cell r="E501" t="str">
            <v>VR</v>
          </cell>
          <cell r="F501" t="str">
            <v>Transfer Date</v>
          </cell>
          <cell r="G501" t="str">
            <v>Transfer Date</v>
          </cell>
          <cell r="H501" t="str">
            <v>Transfer Date</v>
          </cell>
          <cell r="I501" t="str">
            <v>Transfer Date</v>
          </cell>
        </row>
        <row r="502">
          <cell r="B502" t="str">
            <v>TFLN</v>
          </cell>
          <cell r="C502" t="str">
            <v>NUMERIC</v>
          </cell>
          <cell r="D502" t="str">
            <v>5, 0</v>
          </cell>
          <cell r="E502" t="str">
            <v>VR</v>
          </cell>
          <cell r="F502" t="str">
            <v>Transfer Line</v>
          </cell>
          <cell r="G502" t="str">
            <v>Transfer Line</v>
          </cell>
          <cell r="H502" t="str">
            <v>Transfer Line</v>
          </cell>
          <cell r="I502" t="str">
            <v>Transfer Line</v>
          </cell>
        </row>
        <row r="503">
          <cell r="B503" t="str">
            <v>TIDN</v>
          </cell>
          <cell r="C503" t="str">
            <v>VARCHAR</v>
          </cell>
          <cell r="D503" t="str">
            <v>30</v>
          </cell>
          <cell r="E503" t="str">
            <v>VR</v>
          </cell>
          <cell r="F503" t="str">
            <v>Transfer In Doc. No.</v>
          </cell>
          <cell r="G503" t="str">
            <v>Transfer In Doc. No.</v>
          </cell>
          <cell r="H503" t="str">
            <v>Transfer In Doc. No.</v>
          </cell>
          <cell r="I503" t="str">
            <v>Transfer In Doc. No.</v>
          </cell>
        </row>
        <row r="504">
          <cell r="B504" t="str">
            <v>TIDT</v>
          </cell>
          <cell r="C504" t="str">
            <v>NUMERIC</v>
          </cell>
          <cell r="D504" t="str">
            <v>8, 0</v>
          </cell>
          <cell r="E504" t="str">
            <v>VR</v>
          </cell>
          <cell r="F504" t="str">
            <v>Transfer In Date</v>
          </cell>
          <cell r="G504" t="str">
            <v>Transfer In Date</v>
          </cell>
          <cell r="H504" t="str">
            <v>Transfer In Date</v>
          </cell>
          <cell r="I504" t="str">
            <v>Transfer In Date</v>
          </cell>
        </row>
        <row r="505">
          <cell r="B505" t="str">
            <v>TILN</v>
          </cell>
          <cell r="C505" t="str">
            <v>NUMERIC</v>
          </cell>
          <cell r="D505" t="str">
            <v>5, 0</v>
          </cell>
          <cell r="E505" t="str">
            <v>VR</v>
          </cell>
          <cell r="F505" t="str">
            <v>Transfer In Line</v>
          </cell>
          <cell r="G505" t="str">
            <v>Transfer In Line</v>
          </cell>
          <cell r="H505" t="str">
            <v>Transfer In Line</v>
          </cell>
          <cell r="I505" t="str">
            <v>Transfer In Line</v>
          </cell>
        </row>
        <row r="506">
          <cell r="B506" t="str">
            <v>TODN</v>
          </cell>
          <cell r="C506" t="str">
            <v>VARCHAR</v>
          </cell>
          <cell r="D506" t="str">
            <v>30</v>
          </cell>
          <cell r="E506" t="str">
            <v>VR</v>
          </cell>
          <cell r="F506" t="str">
            <v>Transfer Out Doc. No.</v>
          </cell>
          <cell r="G506" t="str">
            <v>Transfer Out Doc. No.</v>
          </cell>
          <cell r="H506" t="str">
            <v>Transfer Out Doc. No.</v>
          </cell>
          <cell r="I506" t="str">
            <v>Transfer Out Doc. No.</v>
          </cell>
        </row>
        <row r="507">
          <cell r="B507" t="str">
            <v>TODT</v>
          </cell>
          <cell r="C507" t="str">
            <v>NUMERIC</v>
          </cell>
          <cell r="D507" t="str">
            <v>8, 0</v>
          </cell>
          <cell r="E507" t="str">
            <v>VR</v>
          </cell>
          <cell r="F507" t="str">
            <v>Transfer Out Date</v>
          </cell>
          <cell r="G507" t="str">
            <v>Transfer Out Date</v>
          </cell>
          <cell r="H507" t="str">
            <v>Transfer Out Date</v>
          </cell>
          <cell r="I507" t="str">
            <v>Transfer Out Date</v>
          </cell>
        </row>
        <row r="508">
          <cell r="B508" t="str">
            <v>TOLN</v>
          </cell>
          <cell r="C508" t="str">
            <v>NUMERIC</v>
          </cell>
          <cell r="D508" t="str">
            <v>5, 0</v>
          </cell>
          <cell r="E508" t="str">
            <v>VR</v>
          </cell>
          <cell r="F508" t="str">
            <v>Transfer Out Line</v>
          </cell>
          <cell r="G508" t="str">
            <v>Transfer Out Line</v>
          </cell>
          <cell r="H508" t="str">
            <v>Transfer Out Line</v>
          </cell>
          <cell r="I508" t="str">
            <v>Transfer Out Line</v>
          </cell>
        </row>
        <row r="509">
          <cell r="B509" t="str">
            <v>TFNO</v>
          </cell>
          <cell r="C509" t="str">
            <v>VARCHAR</v>
          </cell>
          <cell r="D509" t="str">
            <v>30</v>
          </cell>
          <cell r="E509" t="str">
            <v>VR</v>
          </cell>
          <cell r="F509" t="str">
            <v>Transfer No.</v>
          </cell>
          <cell r="G509" t="str">
            <v>Transfer No.</v>
          </cell>
          <cell r="H509" t="str">
            <v>Transfer No.</v>
          </cell>
          <cell r="I509" t="str">
            <v>Transfer No.</v>
          </cell>
        </row>
        <row r="510">
          <cell r="B510" t="str">
            <v>TFPR</v>
          </cell>
          <cell r="C510" t="str">
            <v>NUMERIC</v>
          </cell>
          <cell r="D510" t="str">
            <v>19, 6</v>
          </cell>
          <cell r="E510" t="str">
            <v>VR</v>
          </cell>
          <cell r="F510" t="str">
            <v>Transfer Price</v>
          </cell>
          <cell r="G510" t="str">
            <v>Transfer Price</v>
          </cell>
          <cell r="H510" t="str">
            <v>Transfer Price</v>
          </cell>
          <cell r="I510" t="str">
            <v>Transfer Price</v>
          </cell>
        </row>
        <row r="511">
          <cell r="B511" t="str">
            <v>TFQT</v>
          </cell>
          <cell r="C511" t="str">
            <v>NUMERIC</v>
          </cell>
          <cell r="D511" t="str">
            <v>19, 6</v>
          </cell>
          <cell r="E511" t="str">
            <v>VR</v>
          </cell>
          <cell r="F511" t="str">
            <v>Transfer Quantity</v>
          </cell>
          <cell r="G511" t="str">
            <v>Transfer Quantity</v>
          </cell>
          <cell r="H511" t="str">
            <v>Transfer Quantity</v>
          </cell>
          <cell r="I511" t="str">
            <v>Transfer Quantity</v>
          </cell>
        </row>
        <row r="512">
          <cell r="B512" t="str">
            <v>TIQT</v>
          </cell>
          <cell r="C512" t="str">
            <v>NUMERIC</v>
          </cell>
          <cell r="D512" t="str">
            <v>19, 6</v>
          </cell>
          <cell r="E512" t="str">
            <v>VR</v>
          </cell>
          <cell r="F512" t="str">
            <v>Transfer In Quantity</v>
          </cell>
          <cell r="G512" t="str">
            <v>Transfer In Quantity</v>
          </cell>
          <cell r="H512" t="str">
            <v>Transfer In Quantity</v>
          </cell>
          <cell r="I512" t="str">
            <v>Transfer In Quantity</v>
          </cell>
        </row>
        <row r="513">
          <cell r="B513" t="str">
            <v>INFL</v>
          </cell>
          <cell r="C513" t="str">
            <v>NUMERIC</v>
          </cell>
          <cell r="D513" t="str">
            <v>1,0</v>
          </cell>
          <cell r="E513" t="str">
            <v>VR</v>
          </cell>
          <cell r="F513" t="str">
            <v>Intransit Flag</v>
          </cell>
          <cell r="G513" t="str">
            <v>Intransit Flag</v>
          </cell>
          <cell r="H513" t="str">
            <v>Intransit Flag</v>
          </cell>
          <cell r="I513" t="str">
            <v>Intransit Flag</v>
          </cell>
        </row>
        <row r="514">
          <cell r="B514" t="str">
            <v>INQT</v>
          </cell>
          <cell r="C514" t="str">
            <v>NUMERIC</v>
          </cell>
          <cell r="D514" t="str">
            <v>19, 6</v>
          </cell>
          <cell r="E514" t="str">
            <v>VR</v>
          </cell>
          <cell r="F514" t="str">
            <v>Intransit Quantity</v>
          </cell>
          <cell r="G514" t="str">
            <v>Intransit Quantity</v>
          </cell>
          <cell r="H514" t="str">
            <v>Intransit Quantity</v>
          </cell>
          <cell r="I514" t="str">
            <v>Intransit Quantity</v>
          </cell>
        </row>
        <row r="515">
          <cell r="B515" t="str">
            <v>TMFR</v>
          </cell>
          <cell r="C515" t="str">
            <v>NUMERIC</v>
          </cell>
          <cell r="D515" t="str">
            <v>6, 0</v>
          </cell>
          <cell r="E515" t="str">
            <v>VR</v>
          </cell>
          <cell r="F515" t="str">
            <v>From Time</v>
          </cell>
          <cell r="G515" t="str">
            <v>From Time</v>
          </cell>
          <cell r="H515" t="str">
            <v>From Time</v>
          </cell>
          <cell r="I515" t="str">
            <v>From Time</v>
          </cell>
        </row>
        <row r="516">
          <cell r="B516" t="str">
            <v>TMTO</v>
          </cell>
          <cell r="C516" t="str">
            <v>NUMERIC</v>
          </cell>
          <cell r="D516" t="str">
            <v>6, 0</v>
          </cell>
          <cell r="E516" t="str">
            <v>VR</v>
          </cell>
          <cell r="F516" t="str">
            <v>To Time</v>
          </cell>
          <cell r="G516" t="str">
            <v>To Time</v>
          </cell>
          <cell r="H516" t="str">
            <v>To Time</v>
          </cell>
          <cell r="I516" t="str">
            <v>To Time</v>
          </cell>
        </row>
        <row r="517">
          <cell r="B517" t="str">
            <v>STTM</v>
          </cell>
          <cell r="C517" t="str">
            <v>NUMERIC</v>
          </cell>
          <cell r="D517" t="str">
            <v>6, 0</v>
          </cell>
          <cell r="E517" t="str">
            <v>VR</v>
          </cell>
          <cell r="F517" t="str">
            <v>Start Time</v>
          </cell>
          <cell r="G517" t="str">
            <v>Start Time</v>
          </cell>
          <cell r="H517" t="str">
            <v>Start Time</v>
          </cell>
          <cell r="I517" t="str">
            <v>Start Time</v>
          </cell>
        </row>
        <row r="518">
          <cell r="B518" t="str">
            <v>EDTM</v>
          </cell>
          <cell r="C518" t="str">
            <v>NUMERIC</v>
          </cell>
          <cell r="D518" t="str">
            <v>6, 0</v>
          </cell>
          <cell r="E518" t="str">
            <v>VR</v>
          </cell>
          <cell r="F518" t="str">
            <v>End Time</v>
          </cell>
          <cell r="G518" t="str">
            <v>End Time</v>
          </cell>
          <cell r="H518" t="str">
            <v>End Time</v>
          </cell>
          <cell r="I518" t="str">
            <v>End Time</v>
          </cell>
        </row>
        <row r="519">
          <cell r="B519" t="str">
            <v>TOQT</v>
          </cell>
          <cell r="C519" t="str">
            <v>NUMERIC</v>
          </cell>
          <cell r="D519" t="str">
            <v>19, 6</v>
          </cell>
          <cell r="E519" t="str">
            <v>VR</v>
          </cell>
          <cell r="F519" t="str">
            <v>Transfer Out Quantity</v>
          </cell>
          <cell r="G519" t="str">
            <v>Transfer Out Quantity</v>
          </cell>
          <cell r="H519" t="str">
            <v>Transfer Out Quantity</v>
          </cell>
          <cell r="I519" t="str">
            <v>Transfer Out Quantity</v>
          </cell>
        </row>
        <row r="520">
          <cell r="B520" t="str">
            <v>TPDY</v>
          </cell>
          <cell r="C520" t="str">
            <v>NUMERIC</v>
          </cell>
          <cell r="D520" t="str">
            <v>3, 0</v>
          </cell>
          <cell r="E520" t="str">
            <v>VR</v>
          </cell>
          <cell r="F520" t="str">
            <v>Terms of Payment Days</v>
          </cell>
          <cell r="G520" t="str">
            <v>Terms of Payment Days</v>
          </cell>
          <cell r="H520" t="str">
            <v>Terms of Payment Days</v>
          </cell>
          <cell r="I520" t="str">
            <v>Terms of Payment Days</v>
          </cell>
        </row>
        <row r="521">
          <cell r="B521" t="str">
            <v>TPNA</v>
          </cell>
          <cell r="C521" t="str">
            <v>VARCHAR</v>
          </cell>
          <cell r="D521" t="str">
            <v>60</v>
          </cell>
          <cell r="E521" t="str">
            <v>VR</v>
          </cell>
          <cell r="F521" t="str">
            <v>TOP Name</v>
          </cell>
          <cell r="G521" t="str">
            <v>TOP Name</v>
          </cell>
          <cell r="H521" t="str">
            <v>TOP Name</v>
          </cell>
          <cell r="I521" t="str">
            <v>TOP Name</v>
          </cell>
        </row>
        <row r="522">
          <cell r="B522" t="str">
            <v>TPNO</v>
          </cell>
          <cell r="C522" t="str">
            <v>VARCHAR</v>
          </cell>
          <cell r="D522" t="str">
            <v>10</v>
          </cell>
          <cell r="E522" t="str">
            <v>VR</v>
          </cell>
          <cell r="F522" t="str">
            <v>TOP Code</v>
          </cell>
          <cell r="G522" t="str">
            <v>TOP Code</v>
          </cell>
          <cell r="H522" t="str">
            <v>TOP Code</v>
          </cell>
          <cell r="I522" t="str">
            <v>TOP Code</v>
          </cell>
        </row>
        <row r="523">
          <cell r="B523" t="str">
            <v>TPTY</v>
          </cell>
          <cell r="C523" t="str">
            <v>VARCHAR</v>
          </cell>
          <cell r="D523" t="str">
            <v>2</v>
          </cell>
          <cell r="E523" t="str">
            <v>VR</v>
          </cell>
          <cell r="F523" t="str">
            <v>TOP Type</v>
          </cell>
          <cell r="G523" t="str">
            <v>TOP Type</v>
          </cell>
          <cell r="H523" t="str">
            <v>TOP Type</v>
          </cell>
          <cell r="I523" t="str">
            <v>TOP Type</v>
          </cell>
        </row>
        <row r="524">
          <cell r="B524" t="str">
            <v>TPTZ</v>
          </cell>
          <cell r="C524" t="str">
            <v>VARCHAR</v>
          </cell>
          <cell r="D524" t="str">
            <v>60</v>
          </cell>
          <cell r="E524" t="str">
            <v>VR</v>
          </cell>
          <cell r="F524" t="str">
            <v>TOP Type Name</v>
          </cell>
          <cell r="G524" t="str">
            <v>TOP Type Name</v>
          </cell>
          <cell r="H524" t="str">
            <v>TOP Type Name</v>
          </cell>
          <cell r="I524" t="str">
            <v>TOP Type Name</v>
          </cell>
        </row>
        <row r="525">
          <cell r="B525" t="str">
            <v>TRDN</v>
          </cell>
          <cell r="C525" t="str">
            <v>VARCHAR</v>
          </cell>
          <cell r="D525" t="str">
            <v>30</v>
          </cell>
          <cell r="E525" t="str">
            <v>VR</v>
          </cell>
          <cell r="F525" t="str">
            <v>Transaction Doc. No.</v>
          </cell>
          <cell r="G525" t="str">
            <v>Transaction Doc. No.</v>
          </cell>
          <cell r="H525" t="str">
            <v>Transaction Doc. No.</v>
          </cell>
          <cell r="I525" t="str">
            <v>Transaction Doc. No.</v>
          </cell>
        </row>
        <row r="526">
          <cell r="B526" t="str">
            <v>TRDT</v>
          </cell>
          <cell r="C526" t="str">
            <v>NUMERIC</v>
          </cell>
          <cell r="D526" t="str">
            <v>8, 0</v>
          </cell>
          <cell r="E526" t="str">
            <v>VR</v>
          </cell>
          <cell r="F526" t="str">
            <v>Transaction Date</v>
          </cell>
          <cell r="G526" t="str">
            <v>Transaction Date</v>
          </cell>
          <cell r="H526" t="str">
            <v>Transaction Date</v>
          </cell>
          <cell r="I526" t="str">
            <v>Transaction Date</v>
          </cell>
        </row>
        <row r="527">
          <cell r="B527" t="str">
            <v>TRLN</v>
          </cell>
          <cell r="C527" t="str">
            <v>NUMERIC</v>
          </cell>
          <cell r="D527" t="str">
            <v>5, 0</v>
          </cell>
          <cell r="E527" t="str">
            <v>VR</v>
          </cell>
          <cell r="F527" t="str">
            <v>Transaction Line No.</v>
          </cell>
          <cell r="G527" t="str">
            <v>Transaction Line No.</v>
          </cell>
          <cell r="H527" t="str">
            <v>Transaction Line No.</v>
          </cell>
          <cell r="I527" t="str">
            <v>Transaction Line No.</v>
          </cell>
        </row>
        <row r="528">
          <cell r="B528" t="str">
            <v>TRNO</v>
          </cell>
          <cell r="C528" t="str">
            <v>VARCHAR</v>
          </cell>
          <cell r="D528">
            <v>30</v>
          </cell>
          <cell r="E528" t="str">
            <v>VR</v>
          </cell>
          <cell r="F528" t="str">
            <v>Transaction No.</v>
          </cell>
          <cell r="G528" t="str">
            <v>Transaction No.</v>
          </cell>
          <cell r="H528" t="str">
            <v>Transaction No.</v>
          </cell>
          <cell r="I528" t="str">
            <v>Transaction No.</v>
          </cell>
        </row>
        <row r="529">
          <cell r="B529" t="str">
            <v>TRTY</v>
          </cell>
          <cell r="C529" t="str">
            <v>VARCHAR</v>
          </cell>
          <cell r="D529">
            <v>2</v>
          </cell>
          <cell r="E529" t="str">
            <v>VR</v>
          </cell>
          <cell r="F529" t="str">
            <v>Transaction Type</v>
          </cell>
          <cell r="G529" t="str">
            <v>Transaction Type</v>
          </cell>
          <cell r="H529" t="str">
            <v>Transaction Type</v>
          </cell>
          <cell r="I529" t="str">
            <v>Transaction Type</v>
          </cell>
        </row>
        <row r="530">
          <cell r="B530" t="str">
            <v>TSNA</v>
          </cell>
          <cell r="C530" t="str">
            <v>VARCHAR</v>
          </cell>
          <cell r="D530">
            <v>100</v>
          </cell>
          <cell r="E530" t="str">
            <v>VR</v>
          </cell>
          <cell r="F530" t="str">
            <v>Transporter Name</v>
          </cell>
          <cell r="G530" t="str">
            <v>Transporter Name</v>
          </cell>
          <cell r="H530" t="str">
            <v>Transporter Name</v>
          </cell>
          <cell r="I530" t="str">
            <v>Transporter Name</v>
          </cell>
        </row>
        <row r="531">
          <cell r="B531" t="str">
            <v>TSNO</v>
          </cell>
          <cell r="C531" t="str">
            <v>VARCHAR</v>
          </cell>
          <cell r="D531">
            <v>10</v>
          </cell>
          <cell r="E531" t="str">
            <v>VR</v>
          </cell>
          <cell r="F531" t="str">
            <v>Transporter Code</v>
          </cell>
          <cell r="G531" t="str">
            <v>Transporter Code</v>
          </cell>
          <cell r="H531" t="str">
            <v>Transporter Code</v>
          </cell>
          <cell r="I531" t="str">
            <v>Transporter Code</v>
          </cell>
        </row>
        <row r="532">
          <cell r="B532" t="str">
            <v>TTAM</v>
          </cell>
          <cell r="C532" t="str">
            <v>NUMERIC</v>
          </cell>
          <cell r="D532" t="str">
            <v>19, 6</v>
          </cell>
          <cell r="E532" t="str">
            <v>VR</v>
          </cell>
          <cell r="F532" t="str">
            <v>Total Amount</v>
          </cell>
          <cell r="G532" t="str">
            <v>Total Amount</v>
          </cell>
          <cell r="H532" t="str">
            <v>Total Amount</v>
          </cell>
          <cell r="I532" t="str">
            <v>Total Amount</v>
          </cell>
        </row>
        <row r="533">
          <cell r="B533" t="str">
            <v>TTIV</v>
          </cell>
          <cell r="C533" t="str">
            <v>NUMERIC</v>
          </cell>
          <cell r="D533" t="str">
            <v>19, 6</v>
          </cell>
          <cell r="E533" t="str">
            <v>VR</v>
          </cell>
          <cell r="F533" t="str">
            <v>Total Invoice</v>
          </cell>
          <cell r="G533" t="str">
            <v>Total Invoice</v>
          </cell>
          <cell r="H533" t="str">
            <v>Total Invoice</v>
          </cell>
          <cell r="I533" t="str">
            <v>Total Invoice</v>
          </cell>
        </row>
        <row r="534">
          <cell r="B534" t="str">
            <v>TTPH</v>
          </cell>
          <cell r="C534" t="str">
            <v>NUMERIC</v>
          </cell>
          <cell r="D534" t="str">
            <v>19, 6</v>
          </cell>
          <cell r="E534" t="str">
            <v>VR</v>
          </cell>
          <cell r="F534" t="str">
            <v>Total PPH</v>
          </cell>
          <cell r="G534" t="str">
            <v>Total PPH</v>
          </cell>
          <cell r="H534" t="str">
            <v>Total PPH</v>
          </cell>
          <cell r="I534" t="str">
            <v>Total PPH</v>
          </cell>
        </row>
        <row r="535">
          <cell r="B535" t="str">
            <v>TTPN</v>
          </cell>
          <cell r="C535" t="str">
            <v>NUMERIC</v>
          </cell>
          <cell r="D535" t="str">
            <v>19, 6</v>
          </cell>
          <cell r="E535" t="str">
            <v>VR</v>
          </cell>
          <cell r="F535" t="str">
            <v>Total PPN</v>
          </cell>
          <cell r="G535" t="str">
            <v>Total PPN</v>
          </cell>
          <cell r="H535" t="str">
            <v>Total PPN</v>
          </cell>
          <cell r="I535" t="str">
            <v>Total PPN</v>
          </cell>
        </row>
        <row r="536">
          <cell r="B536" t="str">
            <v>TXAM</v>
          </cell>
          <cell r="C536" t="str">
            <v>NUMERIC</v>
          </cell>
          <cell r="D536" t="str">
            <v>19, 6</v>
          </cell>
          <cell r="E536" t="str">
            <v>VR</v>
          </cell>
          <cell r="F536" t="str">
            <v>Tax Amount</v>
          </cell>
          <cell r="G536" t="str">
            <v>Tax Amount</v>
          </cell>
          <cell r="H536" t="str">
            <v>Tax Amount</v>
          </cell>
          <cell r="I536" t="str">
            <v>Tax Amount</v>
          </cell>
        </row>
        <row r="537">
          <cell r="B537" t="str">
            <v>TXCT</v>
          </cell>
          <cell r="C537" t="str">
            <v>VARCHAR</v>
          </cell>
          <cell r="D537">
            <v>10</v>
          </cell>
          <cell r="E537" t="str">
            <v>VR</v>
          </cell>
          <cell r="F537" t="str">
            <v>Tax City</v>
          </cell>
          <cell r="G537" t="str">
            <v>Tax City</v>
          </cell>
          <cell r="H537" t="str">
            <v>Tax City</v>
          </cell>
          <cell r="I537" t="str">
            <v>Tax City</v>
          </cell>
        </row>
        <row r="538">
          <cell r="B538" t="str">
            <v>TXEF</v>
          </cell>
          <cell r="C538" t="str">
            <v>NUMERIC</v>
          </cell>
          <cell r="D538" t="str">
            <v>8, 0</v>
          </cell>
          <cell r="E538" t="str">
            <v>VR</v>
          </cell>
          <cell r="F538" t="str">
            <v>Tax Effective Date</v>
          </cell>
          <cell r="G538" t="str">
            <v>Tax Effective Date</v>
          </cell>
          <cell r="H538" t="str">
            <v>Tax Effective Date</v>
          </cell>
          <cell r="I538" t="str">
            <v>Tax Effective Date</v>
          </cell>
        </row>
        <row r="539">
          <cell r="B539" t="str">
            <v>TXNA</v>
          </cell>
          <cell r="C539" t="str">
            <v>VARCHAR</v>
          </cell>
          <cell r="D539">
            <v>100</v>
          </cell>
          <cell r="E539" t="str">
            <v>VR</v>
          </cell>
          <cell r="F539" t="str">
            <v>Tax Name</v>
          </cell>
          <cell r="G539" t="str">
            <v>Tax Name</v>
          </cell>
          <cell r="H539" t="str">
            <v>Tax Name</v>
          </cell>
          <cell r="I539" t="str">
            <v>Tax Name</v>
          </cell>
        </row>
        <row r="540">
          <cell r="B540" t="str">
            <v>TXNO</v>
          </cell>
          <cell r="C540" t="str">
            <v>VARCHAR</v>
          </cell>
          <cell r="D540">
            <v>10</v>
          </cell>
          <cell r="E540" t="str">
            <v>VR</v>
          </cell>
          <cell r="F540" t="str">
            <v>Tax Code</v>
          </cell>
          <cell r="G540" t="str">
            <v>Tax Code</v>
          </cell>
          <cell r="H540" t="str">
            <v>Tax Code</v>
          </cell>
          <cell r="I540" t="str">
            <v>Tax Code</v>
          </cell>
        </row>
        <row r="541">
          <cell r="B541" t="str">
            <v>TXPT</v>
          </cell>
          <cell r="C541" t="str">
            <v>NUMERIC</v>
          </cell>
          <cell r="D541" t="str">
            <v>5, 2</v>
          </cell>
          <cell r="E541" t="str">
            <v>VR</v>
          </cell>
          <cell r="F541" t="str">
            <v>Tax Percent</v>
          </cell>
          <cell r="G541" t="str">
            <v>Tax Percent</v>
          </cell>
          <cell r="H541" t="str">
            <v>Tax Percent</v>
          </cell>
          <cell r="I541" t="str">
            <v>Tax Percent</v>
          </cell>
        </row>
        <row r="542">
          <cell r="B542" t="str">
            <v>TXTY</v>
          </cell>
          <cell r="C542" t="str">
            <v>VARCHAR</v>
          </cell>
          <cell r="D542">
            <v>10</v>
          </cell>
          <cell r="E542" t="str">
            <v>VR</v>
          </cell>
          <cell r="F542" t="str">
            <v>Tax Type</v>
          </cell>
          <cell r="G542" t="str">
            <v>Tax Type</v>
          </cell>
          <cell r="H542" t="str">
            <v>Tax Type</v>
          </cell>
          <cell r="I542" t="str">
            <v>Tax Type</v>
          </cell>
        </row>
        <row r="543">
          <cell r="B543" t="str">
            <v>TXZP</v>
          </cell>
          <cell r="C543" t="str">
            <v>VARCHAR</v>
          </cell>
          <cell r="D543">
            <v>10</v>
          </cell>
          <cell r="E543" t="str">
            <v>VR</v>
          </cell>
          <cell r="F543" t="str">
            <v>Tax Zip</v>
          </cell>
          <cell r="G543" t="str">
            <v>Tax Zip</v>
          </cell>
          <cell r="H543" t="str">
            <v>Tax Zip</v>
          </cell>
          <cell r="I543" t="str">
            <v>Tax Zip</v>
          </cell>
        </row>
        <row r="544">
          <cell r="B544" t="str">
            <v>TYNA</v>
          </cell>
          <cell r="C544" t="str">
            <v>VARCHAR</v>
          </cell>
          <cell r="D544">
            <v>100</v>
          </cell>
          <cell r="E544" t="str">
            <v>VR</v>
          </cell>
          <cell r="F544" t="str">
            <v>Type Name</v>
          </cell>
          <cell r="G544" t="str">
            <v>Type Name</v>
          </cell>
          <cell r="H544" t="str">
            <v>Type Name</v>
          </cell>
          <cell r="I544" t="str">
            <v>Type Name</v>
          </cell>
        </row>
        <row r="545">
          <cell r="B545" t="str">
            <v>UGNA</v>
          </cell>
          <cell r="C545" t="str">
            <v>VARCHAR</v>
          </cell>
          <cell r="D545">
            <v>60</v>
          </cell>
          <cell r="E545" t="str">
            <v>VR</v>
          </cell>
          <cell r="F545" t="str">
            <v>User Group Name</v>
          </cell>
          <cell r="G545" t="str">
            <v>User Group Name</v>
          </cell>
          <cell r="H545" t="str">
            <v>User Group Name</v>
          </cell>
          <cell r="I545" t="str">
            <v>User Group Name</v>
          </cell>
        </row>
        <row r="546">
          <cell r="B546" t="str">
            <v>UGNO</v>
          </cell>
          <cell r="C546" t="str">
            <v>VARCHAR</v>
          </cell>
          <cell r="D546">
            <v>10</v>
          </cell>
          <cell r="E546" t="str">
            <v>VR</v>
          </cell>
          <cell r="F546" t="str">
            <v>User Group Code</v>
          </cell>
          <cell r="G546" t="str">
            <v>User Group Code</v>
          </cell>
          <cell r="H546" t="str">
            <v>User Group Code</v>
          </cell>
          <cell r="I546" t="str">
            <v>User Group Code</v>
          </cell>
        </row>
        <row r="547">
          <cell r="B547" t="str">
            <v>UMCV</v>
          </cell>
          <cell r="C547" t="str">
            <v>NUMERIC</v>
          </cell>
          <cell r="D547" t="str">
            <v>19, 6</v>
          </cell>
          <cell r="E547" t="str">
            <v>VR</v>
          </cell>
          <cell r="F547" t="str">
            <v>UOM Conversion</v>
          </cell>
          <cell r="G547" t="str">
            <v>UOM Conversion</v>
          </cell>
          <cell r="H547" t="str">
            <v>UOM Conversion</v>
          </cell>
          <cell r="I547" t="str">
            <v>UOM Conversion</v>
          </cell>
        </row>
        <row r="548">
          <cell r="B548" t="str">
            <v>UMFR</v>
          </cell>
          <cell r="C548" t="str">
            <v>VARCHAR</v>
          </cell>
          <cell r="D548">
            <v>10</v>
          </cell>
          <cell r="E548" t="str">
            <v>VR</v>
          </cell>
          <cell r="F548" t="str">
            <v>UOM From</v>
          </cell>
          <cell r="G548" t="str">
            <v>UOM From</v>
          </cell>
          <cell r="H548" t="str">
            <v>UOM From</v>
          </cell>
          <cell r="I548" t="str">
            <v>UOM From</v>
          </cell>
        </row>
        <row r="549">
          <cell r="B549" t="str">
            <v>UMNA</v>
          </cell>
          <cell r="C549" t="str">
            <v>VARCHAR</v>
          </cell>
          <cell r="D549">
            <v>100</v>
          </cell>
          <cell r="E549" t="str">
            <v>VR</v>
          </cell>
          <cell r="F549" t="str">
            <v>UOM Name</v>
          </cell>
          <cell r="G549" t="str">
            <v>UOM Name</v>
          </cell>
          <cell r="H549" t="str">
            <v>UOM Name</v>
          </cell>
          <cell r="I549" t="str">
            <v>UOM Name</v>
          </cell>
        </row>
        <row r="550">
          <cell r="B550" t="str">
            <v>UMNO</v>
          </cell>
          <cell r="C550" t="str">
            <v>VARCHAR</v>
          </cell>
          <cell r="D550">
            <v>10</v>
          </cell>
          <cell r="E550" t="str">
            <v>VR</v>
          </cell>
          <cell r="F550" t="str">
            <v>UOM Code</v>
          </cell>
          <cell r="G550" t="str">
            <v>UOM Code</v>
          </cell>
          <cell r="H550" t="str">
            <v>UOM Code</v>
          </cell>
          <cell r="I550" t="str">
            <v>UOM Code</v>
          </cell>
        </row>
        <row r="551">
          <cell r="B551" t="str">
            <v>UMSQ</v>
          </cell>
          <cell r="C551" t="str">
            <v>NUMERIC</v>
          </cell>
          <cell r="D551" t="str">
            <v>5, 0</v>
          </cell>
          <cell r="E551" t="str">
            <v>VR</v>
          </cell>
          <cell r="F551" t="str">
            <v>UOM Seq</v>
          </cell>
          <cell r="G551" t="str">
            <v>UOM Seq</v>
          </cell>
          <cell r="H551" t="str">
            <v>UOM Seq</v>
          </cell>
          <cell r="I551" t="str">
            <v>UOM Seq</v>
          </cell>
        </row>
        <row r="552">
          <cell r="B552" t="str">
            <v>UMTO</v>
          </cell>
          <cell r="C552" t="str">
            <v>VARCHAR</v>
          </cell>
          <cell r="D552">
            <v>10</v>
          </cell>
          <cell r="E552" t="str">
            <v>VR</v>
          </cell>
          <cell r="F552" t="str">
            <v>UOM To</v>
          </cell>
          <cell r="G552" t="str">
            <v>UOM To</v>
          </cell>
          <cell r="H552" t="str">
            <v>UOM To</v>
          </cell>
          <cell r="I552" t="str">
            <v>UOM To</v>
          </cell>
        </row>
        <row r="553">
          <cell r="B553" t="str">
            <v>USNA</v>
          </cell>
          <cell r="C553" t="str">
            <v>VARCHAR</v>
          </cell>
          <cell r="D553">
            <v>100</v>
          </cell>
          <cell r="E553" t="str">
            <v>VR</v>
          </cell>
          <cell r="F553" t="str">
            <v>User Name</v>
          </cell>
          <cell r="G553" t="str">
            <v>User Name</v>
          </cell>
          <cell r="H553" t="str">
            <v>User Name</v>
          </cell>
          <cell r="I553" t="str">
            <v>User Name</v>
          </cell>
        </row>
        <row r="554">
          <cell r="B554" t="str">
            <v>USNO</v>
          </cell>
          <cell r="C554" t="str">
            <v>VARCHAR</v>
          </cell>
          <cell r="D554">
            <v>20</v>
          </cell>
          <cell r="E554" t="str">
            <v>VR</v>
          </cell>
          <cell r="F554" t="str">
            <v>User ID</v>
          </cell>
          <cell r="G554" t="str">
            <v>User ID</v>
          </cell>
          <cell r="H554" t="str">
            <v>User ID</v>
          </cell>
          <cell r="I554" t="str">
            <v>User ID</v>
          </cell>
        </row>
        <row r="555">
          <cell r="B555" t="str">
            <v>USTY</v>
          </cell>
          <cell r="C555" t="str">
            <v>VARCHAR</v>
          </cell>
          <cell r="D555">
            <v>1</v>
          </cell>
          <cell r="E555" t="str">
            <v>VR</v>
          </cell>
          <cell r="F555" t="str">
            <v>User Type</v>
          </cell>
          <cell r="G555" t="str">
            <v>User Type</v>
          </cell>
          <cell r="H555" t="str">
            <v>User Type</v>
          </cell>
          <cell r="I555" t="str">
            <v>User Type</v>
          </cell>
        </row>
        <row r="556">
          <cell r="B556" t="str">
            <v>VALU</v>
          </cell>
          <cell r="C556" t="str">
            <v>VARCHAR</v>
          </cell>
          <cell r="D556">
            <v>100</v>
          </cell>
          <cell r="E556" t="str">
            <v>VR</v>
          </cell>
          <cell r="F556" t="str">
            <v>Variable Value</v>
          </cell>
          <cell r="G556" t="str">
            <v>Variable Value</v>
          </cell>
          <cell r="H556" t="str">
            <v>Variable Value</v>
          </cell>
          <cell r="I556" t="str">
            <v>Variable Value</v>
          </cell>
        </row>
        <row r="557">
          <cell r="B557" t="str">
            <v>VANA</v>
          </cell>
          <cell r="C557" t="str">
            <v>VARCHAR</v>
          </cell>
          <cell r="D557">
            <v>100</v>
          </cell>
          <cell r="E557" t="str">
            <v>VR</v>
          </cell>
          <cell r="F557" t="str">
            <v>Variable Name</v>
          </cell>
          <cell r="G557" t="str">
            <v>Variable Name</v>
          </cell>
          <cell r="H557" t="str">
            <v>Variable Name</v>
          </cell>
          <cell r="I557" t="str">
            <v>Variable Name</v>
          </cell>
        </row>
        <row r="558">
          <cell r="B558" t="str">
            <v>VANO</v>
          </cell>
          <cell r="C558" t="str">
            <v>VARCHAR</v>
          </cell>
          <cell r="D558">
            <v>100</v>
          </cell>
          <cell r="E558" t="str">
            <v>VR</v>
          </cell>
          <cell r="F558" t="str">
            <v>Variable Code</v>
          </cell>
          <cell r="G558" t="str">
            <v>Variable Code</v>
          </cell>
          <cell r="H558" t="str">
            <v>Variable Code</v>
          </cell>
          <cell r="I558" t="str">
            <v>Variable Code</v>
          </cell>
        </row>
        <row r="559">
          <cell r="B559" t="str">
            <v>VASQ</v>
          </cell>
          <cell r="C559" t="str">
            <v>VARCHAR</v>
          </cell>
          <cell r="D559">
            <v>10</v>
          </cell>
          <cell r="E559" t="str">
            <v>VR</v>
          </cell>
          <cell r="F559" t="str">
            <v>Variable Sequence</v>
          </cell>
          <cell r="G559" t="str">
            <v>Variable Sequence</v>
          </cell>
          <cell r="H559" t="str">
            <v>Variable Sequence</v>
          </cell>
          <cell r="I559" t="str">
            <v>Variable Sequence</v>
          </cell>
        </row>
        <row r="560">
          <cell r="B560" t="str">
            <v>VATC</v>
          </cell>
          <cell r="C560" t="str">
            <v>VARCHAR</v>
          </cell>
          <cell r="D560">
            <v>10</v>
          </cell>
          <cell r="E560" t="str">
            <v>VR</v>
          </cell>
          <cell r="F560" t="str">
            <v>VAT Tax Code</v>
          </cell>
          <cell r="G560" t="str">
            <v>VAT Tax Code</v>
          </cell>
          <cell r="H560" t="str">
            <v>VAT Tax Code</v>
          </cell>
          <cell r="I560" t="str">
            <v>VAT Tax Code</v>
          </cell>
        </row>
        <row r="561">
          <cell r="B561" t="str">
            <v>VATP</v>
          </cell>
          <cell r="C561" t="str">
            <v>NUMERIC</v>
          </cell>
          <cell r="D561" t="str">
            <v>5, 2</v>
          </cell>
          <cell r="E561" t="str">
            <v>VR</v>
          </cell>
          <cell r="F561" t="str">
            <v>VAT Tax Percent</v>
          </cell>
          <cell r="G561" t="str">
            <v>VAT Tax Percent</v>
          </cell>
          <cell r="H561" t="str">
            <v>VAT Tax Percent</v>
          </cell>
          <cell r="I561" t="str">
            <v>VAT Tax Percent</v>
          </cell>
        </row>
        <row r="562">
          <cell r="B562" t="str">
            <v>VATY</v>
          </cell>
          <cell r="C562" t="str">
            <v>VARCHAR</v>
          </cell>
          <cell r="D562">
            <v>20</v>
          </cell>
          <cell r="E562" t="str">
            <v>VR</v>
          </cell>
          <cell r="F562" t="str">
            <v>Variable Type</v>
          </cell>
          <cell r="G562" t="str">
            <v>Variable Type</v>
          </cell>
          <cell r="H562" t="str">
            <v>Variable Type</v>
          </cell>
          <cell r="I562" t="str">
            <v>Variable Type</v>
          </cell>
        </row>
        <row r="563">
          <cell r="B563" t="str">
            <v>VAVL</v>
          </cell>
          <cell r="C563" t="str">
            <v>VARCHAR</v>
          </cell>
          <cell r="D563">
            <v>100</v>
          </cell>
          <cell r="E563" t="str">
            <v>VR</v>
          </cell>
          <cell r="F563" t="str">
            <v>Variable Value</v>
          </cell>
          <cell r="G563" t="str">
            <v>Variable Value</v>
          </cell>
          <cell r="H563" t="str">
            <v>Variable Value</v>
          </cell>
          <cell r="I563" t="str">
            <v>Variable Value</v>
          </cell>
        </row>
        <row r="564">
          <cell r="B564" t="str">
            <v>VCNO</v>
          </cell>
          <cell r="C564" t="str">
            <v>VARCHAR</v>
          </cell>
          <cell r="D564">
            <v>20</v>
          </cell>
          <cell r="E564" t="str">
            <v>VR</v>
          </cell>
          <cell r="F564" t="str">
            <v>Supplier Class</v>
          </cell>
          <cell r="G564" t="str">
            <v>Supplier Class</v>
          </cell>
          <cell r="H564" t="str">
            <v>Supplier Class</v>
          </cell>
          <cell r="I564" t="str">
            <v>Supplier Class</v>
          </cell>
        </row>
        <row r="565">
          <cell r="B565" t="str">
            <v>VEGR</v>
          </cell>
          <cell r="C565" t="str">
            <v>VARCHAR</v>
          </cell>
          <cell r="D565">
            <v>10</v>
          </cell>
          <cell r="E565" t="str">
            <v>VR</v>
          </cell>
          <cell r="F565" t="str">
            <v>Supplier Group</v>
          </cell>
          <cell r="G565" t="str">
            <v>Supplier Group</v>
          </cell>
          <cell r="H565" t="str">
            <v>Supplier Group</v>
          </cell>
          <cell r="I565" t="str">
            <v>Supplier Group</v>
          </cell>
        </row>
        <row r="566">
          <cell r="B566" t="str">
            <v>VEN2</v>
          </cell>
          <cell r="C566" t="str">
            <v>VARCHAR</v>
          </cell>
          <cell r="D566">
            <v>10</v>
          </cell>
          <cell r="E566" t="str">
            <v>VR</v>
          </cell>
          <cell r="F566" t="str">
            <v>Supplier Alternate</v>
          </cell>
          <cell r="G566" t="str">
            <v>Supplier Alternate</v>
          </cell>
          <cell r="H566" t="str">
            <v>Supplier Alternate</v>
          </cell>
          <cell r="I566" t="str">
            <v>Supplier Alternate</v>
          </cell>
        </row>
        <row r="567">
          <cell r="B567" t="str">
            <v>VENA</v>
          </cell>
          <cell r="C567" t="str">
            <v>VARCHAR</v>
          </cell>
          <cell r="D567">
            <v>100</v>
          </cell>
          <cell r="E567" t="str">
            <v>VR</v>
          </cell>
          <cell r="F567" t="str">
            <v>Supplier Name</v>
          </cell>
          <cell r="G567" t="str">
            <v>Supplier Name</v>
          </cell>
          <cell r="H567" t="str">
            <v>Supplier Name</v>
          </cell>
          <cell r="I567" t="str">
            <v>Supplier Name</v>
          </cell>
        </row>
        <row r="568">
          <cell r="B568" t="str">
            <v>VENO</v>
          </cell>
          <cell r="C568" t="str">
            <v>VARCHAR</v>
          </cell>
          <cell r="D568">
            <v>10</v>
          </cell>
          <cell r="E568" t="str">
            <v>VR</v>
          </cell>
          <cell r="F568" t="str">
            <v>Supplier Code</v>
          </cell>
          <cell r="G568" t="str">
            <v>Supplier Code</v>
          </cell>
          <cell r="H568" t="str">
            <v>Supplier Code</v>
          </cell>
          <cell r="I568" t="str">
            <v>Supplier Code</v>
          </cell>
        </row>
        <row r="569">
          <cell r="B569" t="str">
            <v>VEPR</v>
          </cell>
          <cell r="C569" t="str">
            <v>NUMERIC</v>
          </cell>
          <cell r="D569" t="str">
            <v>19, 6</v>
          </cell>
          <cell r="E569" t="str">
            <v>VR</v>
          </cell>
          <cell r="F569" t="str">
            <v>Supplier Price</v>
          </cell>
          <cell r="G569" t="str">
            <v>Supplier Price</v>
          </cell>
          <cell r="H569" t="str">
            <v>Supplier Price</v>
          </cell>
          <cell r="I569" t="str">
            <v>Supplier Price</v>
          </cell>
        </row>
        <row r="570">
          <cell r="B570" t="str">
            <v>VETY</v>
          </cell>
          <cell r="C570" t="str">
            <v>VARCHAR</v>
          </cell>
          <cell r="D570">
            <v>10</v>
          </cell>
          <cell r="E570" t="str">
            <v>VR</v>
          </cell>
          <cell r="F570" t="str">
            <v>Supplier Type</v>
          </cell>
          <cell r="G570" t="str">
            <v>Supplier Type</v>
          </cell>
          <cell r="H570" t="str">
            <v>Supplier Type</v>
          </cell>
          <cell r="I570" t="str">
            <v>Supplier Type</v>
          </cell>
        </row>
        <row r="571">
          <cell r="B571" t="str">
            <v>VETZ</v>
          </cell>
          <cell r="C571" t="str">
            <v>VARCHAR</v>
          </cell>
          <cell r="D571">
            <v>10</v>
          </cell>
          <cell r="E571" t="str">
            <v>VR</v>
          </cell>
          <cell r="F571" t="str">
            <v>Supplier Type Desc</v>
          </cell>
          <cell r="G571" t="str">
            <v>Supplier Type Desc</v>
          </cell>
          <cell r="H571" t="str">
            <v>Supplier Type Desc</v>
          </cell>
          <cell r="I571" t="str">
            <v>Supplier Type Desc</v>
          </cell>
        </row>
        <row r="572">
          <cell r="B572" t="str">
            <v>VHNO</v>
          </cell>
          <cell r="C572" t="str">
            <v>VARCHAR</v>
          </cell>
          <cell r="D572">
            <v>30</v>
          </cell>
          <cell r="E572" t="str">
            <v>VR</v>
          </cell>
          <cell r="F572" t="str">
            <v>Vehicle No.</v>
          </cell>
          <cell r="G572" t="str">
            <v>Vehicle No.</v>
          </cell>
          <cell r="H572" t="str">
            <v>Vehicle No.</v>
          </cell>
          <cell r="I572" t="str">
            <v>Vehicle No.</v>
          </cell>
        </row>
        <row r="573">
          <cell r="B573" t="str">
            <v>WEEK</v>
          </cell>
          <cell r="C573" t="str">
            <v>NUMERIC</v>
          </cell>
          <cell r="D573" t="str">
            <v>2, 0</v>
          </cell>
          <cell r="E573" t="str">
            <v>VR</v>
          </cell>
          <cell r="F573" t="str">
            <v>Week</v>
          </cell>
          <cell r="G573" t="str">
            <v>Week</v>
          </cell>
          <cell r="H573" t="str">
            <v>Week</v>
          </cell>
          <cell r="I573" t="str">
            <v>Week</v>
          </cell>
        </row>
        <row r="574">
          <cell r="B574" t="str">
            <v>WHAT</v>
          </cell>
          <cell r="C574" t="str">
            <v>VARCHAR</v>
          </cell>
          <cell r="D574">
            <v>100</v>
          </cell>
          <cell r="E574" t="str">
            <v>VR</v>
          </cell>
          <cell r="F574" t="str">
            <v>Warehouse Attention</v>
          </cell>
          <cell r="G574" t="str">
            <v>Warehouse Attention</v>
          </cell>
          <cell r="H574" t="str">
            <v>Warehouse Attention</v>
          </cell>
          <cell r="I574" t="str">
            <v>Warehouse Attention</v>
          </cell>
        </row>
        <row r="575">
          <cell r="B575" t="str">
            <v>WHFR</v>
          </cell>
          <cell r="C575" t="str">
            <v>VARCHAR</v>
          </cell>
          <cell r="D575">
            <v>10</v>
          </cell>
          <cell r="E575" t="str">
            <v>VR</v>
          </cell>
          <cell r="F575" t="str">
            <v>From Warehouse</v>
          </cell>
          <cell r="G575" t="str">
            <v>From Warehouse</v>
          </cell>
          <cell r="H575" t="str">
            <v>From Warehouse</v>
          </cell>
          <cell r="I575" t="str">
            <v>From Warehouse</v>
          </cell>
        </row>
        <row r="576">
          <cell r="B576" t="str">
            <v>WHNA</v>
          </cell>
          <cell r="C576" t="str">
            <v>VARCHAR</v>
          </cell>
          <cell r="D576">
            <v>100</v>
          </cell>
          <cell r="E576" t="str">
            <v>VR</v>
          </cell>
          <cell r="F576" t="str">
            <v>Warehouse Name</v>
          </cell>
          <cell r="G576" t="str">
            <v>Warehouse Name</v>
          </cell>
          <cell r="H576" t="str">
            <v>Warehouse Name</v>
          </cell>
          <cell r="I576" t="str">
            <v>Warehouse Name</v>
          </cell>
        </row>
        <row r="577">
          <cell r="B577" t="str">
            <v>WHNO</v>
          </cell>
          <cell r="C577" t="str">
            <v>VARCHAR</v>
          </cell>
          <cell r="D577">
            <v>10</v>
          </cell>
          <cell r="E577" t="str">
            <v>VR</v>
          </cell>
          <cell r="F577" t="str">
            <v>Warehouse Code</v>
          </cell>
          <cell r="G577" t="str">
            <v>Warehouse Code</v>
          </cell>
          <cell r="H577" t="str">
            <v>Warehouse Code</v>
          </cell>
          <cell r="I577" t="str">
            <v>Warehouse Code</v>
          </cell>
        </row>
        <row r="578">
          <cell r="B578" t="str">
            <v>WHTO</v>
          </cell>
          <cell r="C578" t="str">
            <v>VARCHAR</v>
          </cell>
          <cell r="D578">
            <v>10</v>
          </cell>
          <cell r="E578" t="str">
            <v>VR</v>
          </cell>
          <cell r="F578" t="str">
            <v>To Warehouse</v>
          </cell>
          <cell r="G578" t="str">
            <v>To Warehouse</v>
          </cell>
          <cell r="H578" t="str">
            <v>To Warehouse</v>
          </cell>
          <cell r="I578" t="str">
            <v>To Warehouse</v>
          </cell>
        </row>
        <row r="579">
          <cell r="B579" t="str">
            <v>WHTY</v>
          </cell>
          <cell r="C579" t="str">
            <v>VARCHAR</v>
          </cell>
          <cell r="D579">
            <v>1</v>
          </cell>
          <cell r="E579" t="str">
            <v>VR</v>
          </cell>
          <cell r="F579" t="str">
            <v>Warehouse Type</v>
          </cell>
          <cell r="G579" t="str">
            <v>Warehouse Type</v>
          </cell>
          <cell r="H579" t="str">
            <v>Warehouse Type</v>
          </cell>
          <cell r="I579" t="str">
            <v>Warehouse Type</v>
          </cell>
        </row>
        <row r="580">
          <cell r="B580" t="str">
            <v>WKBG</v>
          </cell>
          <cell r="C580" t="str">
            <v>NUMERIC</v>
          </cell>
          <cell r="D580" t="str">
            <v>8, 0</v>
          </cell>
          <cell r="E580" t="str">
            <v>VR</v>
          </cell>
          <cell r="F580" t="str">
            <v>Beginning Week Date</v>
          </cell>
          <cell r="G580" t="str">
            <v>Beginning Week Date</v>
          </cell>
          <cell r="H580" t="str">
            <v>Beginning Week Date</v>
          </cell>
          <cell r="I580" t="str">
            <v>Beginning Week Date</v>
          </cell>
        </row>
        <row r="581">
          <cell r="B581" t="str">
            <v>WKED</v>
          </cell>
          <cell r="C581" t="str">
            <v>NUMERIC</v>
          </cell>
          <cell r="D581" t="str">
            <v>8, 0</v>
          </cell>
          <cell r="E581" t="str">
            <v>VR</v>
          </cell>
          <cell r="F581" t="str">
            <v>Ending Week Date</v>
          </cell>
          <cell r="G581" t="str">
            <v>Ending Week Date</v>
          </cell>
          <cell r="H581" t="str">
            <v>Ending Week Date</v>
          </cell>
          <cell r="I581" t="str">
            <v>Ending Week Date</v>
          </cell>
        </row>
        <row r="582">
          <cell r="B582" t="str">
            <v>WODN</v>
          </cell>
          <cell r="C582" t="str">
            <v>VARCHAR</v>
          </cell>
          <cell r="D582">
            <v>30</v>
          </cell>
          <cell r="E582" t="str">
            <v>VR</v>
          </cell>
          <cell r="F582" t="str">
            <v>Write Off Doc No</v>
          </cell>
          <cell r="G582" t="str">
            <v>Write Off Doc No</v>
          </cell>
          <cell r="H582" t="str">
            <v>Write Off Doc No</v>
          </cell>
          <cell r="I582" t="str">
            <v>Write Off Doc No</v>
          </cell>
        </row>
        <row r="583">
          <cell r="B583" t="str">
            <v>WODT</v>
          </cell>
          <cell r="C583" t="str">
            <v>NUMERIC</v>
          </cell>
          <cell r="D583" t="str">
            <v>8, 0</v>
          </cell>
          <cell r="E583" t="str">
            <v>VR</v>
          </cell>
          <cell r="F583" t="str">
            <v>Write Off Date</v>
          </cell>
          <cell r="G583" t="str">
            <v>Write Off Date</v>
          </cell>
          <cell r="H583" t="str">
            <v>Write Off Date</v>
          </cell>
          <cell r="I583" t="str">
            <v>Write Off Date</v>
          </cell>
        </row>
        <row r="584">
          <cell r="B584" t="str">
            <v>WOLN</v>
          </cell>
          <cell r="C584" t="str">
            <v>NUMERIC</v>
          </cell>
          <cell r="D584" t="str">
            <v>5, 0</v>
          </cell>
          <cell r="E584" t="str">
            <v>VR</v>
          </cell>
          <cell r="F584" t="str">
            <v>Write Off Line No</v>
          </cell>
          <cell r="G584" t="str">
            <v>Write Off Line No</v>
          </cell>
          <cell r="H584" t="str">
            <v>Write Off Line No</v>
          </cell>
          <cell r="I584" t="str">
            <v>Write Off Line No</v>
          </cell>
        </row>
        <row r="585">
          <cell r="B585" t="str">
            <v>WONO</v>
          </cell>
          <cell r="C585" t="str">
            <v>VARCHAR</v>
          </cell>
          <cell r="D585">
            <v>30</v>
          </cell>
          <cell r="E585" t="str">
            <v>VR</v>
          </cell>
          <cell r="F585" t="str">
            <v>Write Off No.</v>
          </cell>
          <cell r="G585" t="str">
            <v>Write Off No.</v>
          </cell>
          <cell r="H585" t="str">
            <v>Write Off No.</v>
          </cell>
          <cell r="I585" t="str">
            <v>Write Off No.</v>
          </cell>
        </row>
        <row r="586">
          <cell r="B586" t="str">
            <v>WOPR</v>
          </cell>
          <cell r="C586" t="str">
            <v>NUMERIC</v>
          </cell>
          <cell r="D586" t="str">
            <v>19, 6</v>
          </cell>
          <cell r="E586" t="str">
            <v>VR</v>
          </cell>
          <cell r="F586" t="str">
            <v>Write Off Price</v>
          </cell>
          <cell r="G586" t="str">
            <v>Write Off Price</v>
          </cell>
          <cell r="H586" t="str">
            <v>Write Off Price</v>
          </cell>
          <cell r="I586" t="str">
            <v>Write Off Price</v>
          </cell>
        </row>
        <row r="587">
          <cell r="B587" t="str">
            <v>WOQT</v>
          </cell>
          <cell r="C587" t="str">
            <v>NUMERIC</v>
          </cell>
          <cell r="D587" t="str">
            <v>19, 6</v>
          </cell>
          <cell r="E587" t="str">
            <v>VR</v>
          </cell>
          <cell r="F587" t="str">
            <v>Write Off Quantity</v>
          </cell>
          <cell r="G587" t="str">
            <v>Write Off Quantity</v>
          </cell>
          <cell r="H587" t="str">
            <v>Write Off Quantity</v>
          </cell>
          <cell r="I587" t="str">
            <v>Write Off Quantity</v>
          </cell>
        </row>
        <row r="588">
          <cell r="B588" t="str">
            <v>WRAM</v>
          </cell>
          <cell r="C588" t="str">
            <v>NUMERIC</v>
          </cell>
          <cell r="D588" t="str">
            <v>19, 6</v>
          </cell>
          <cell r="E588" t="str">
            <v>VR</v>
          </cell>
          <cell r="F588" t="str">
            <v>Warranty by Pallet</v>
          </cell>
          <cell r="G588" t="str">
            <v>Warranty by Pallet</v>
          </cell>
          <cell r="H588" t="str">
            <v>Warranty by Pallet</v>
          </cell>
          <cell r="I588" t="str">
            <v>Warranty by Pallet</v>
          </cell>
        </row>
        <row r="589">
          <cell r="B589" t="str">
            <v>WRDT</v>
          </cell>
          <cell r="C589" t="str">
            <v>NUMERIC</v>
          </cell>
          <cell r="D589" t="str">
            <v>8, 0</v>
          </cell>
          <cell r="E589" t="str">
            <v>VR</v>
          </cell>
          <cell r="F589" t="str">
            <v>Work Date</v>
          </cell>
          <cell r="G589" t="str">
            <v>Work Date</v>
          </cell>
          <cell r="H589" t="str">
            <v>Work Date</v>
          </cell>
          <cell r="I589" t="str">
            <v>Work Date</v>
          </cell>
        </row>
        <row r="590">
          <cell r="B590" t="str">
            <v>WRFL</v>
          </cell>
          <cell r="C590" t="str">
            <v>NUMERIC</v>
          </cell>
          <cell r="D590" t="str">
            <v>1, 0</v>
          </cell>
          <cell r="E590" t="str">
            <v>VR</v>
          </cell>
          <cell r="F590" t="str">
            <v>Work Flag</v>
          </cell>
          <cell r="G590" t="str">
            <v>Work Flag</v>
          </cell>
          <cell r="H590" t="str">
            <v>Work Flag</v>
          </cell>
          <cell r="I590" t="str">
            <v>Work Flag</v>
          </cell>
        </row>
        <row r="591">
          <cell r="B591" t="str">
            <v>WRLM</v>
          </cell>
          <cell r="C591" t="str">
            <v>NUMERIC</v>
          </cell>
          <cell r="D591" t="str">
            <v>19, 6</v>
          </cell>
          <cell r="E591" t="str">
            <v>VR</v>
          </cell>
          <cell r="F591" t="str">
            <v>Warranty Limit</v>
          </cell>
          <cell r="G591" t="str">
            <v>Warranty Limit</v>
          </cell>
          <cell r="H591" t="str">
            <v>Warranty Limit</v>
          </cell>
          <cell r="I591" t="str">
            <v>Warranty Limit</v>
          </cell>
        </row>
        <row r="592">
          <cell r="B592" t="str">
            <v>YDLE</v>
          </cell>
          <cell r="C592" t="str">
            <v>VARCHAR</v>
          </cell>
          <cell r="D592">
            <v>10</v>
          </cell>
          <cell r="E592" t="str">
            <v>VR</v>
          </cell>
          <cell r="F592" t="str">
            <v>Pallet Yard Empty Location</v>
          </cell>
          <cell r="G592" t="str">
            <v>Pallet Yard Empty Location</v>
          </cell>
          <cell r="H592" t="str">
            <v>Pallet Yard Empty Location</v>
          </cell>
          <cell r="I592" t="str">
            <v>Pallet Yard Empty Location</v>
          </cell>
        </row>
        <row r="593">
          <cell r="B593" t="str">
            <v>YDWH</v>
          </cell>
          <cell r="C593" t="str">
            <v>VARCHAR</v>
          </cell>
          <cell r="D593">
            <v>10</v>
          </cell>
          <cell r="E593" t="str">
            <v>VR</v>
          </cell>
          <cell r="F593" t="str">
            <v>Pallet Yard Warehouse</v>
          </cell>
          <cell r="G593" t="str">
            <v>Pallet Yard Warehouse</v>
          </cell>
          <cell r="H593" t="str">
            <v>Pallet Yard Warehouse</v>
          </cell>
          <cell r="I593" t="str">
            <v>Pallet Yard Warehouse</v>
          </cell>
        </row>
        <row r="594">
          <cell r="B594" t="str">
            <v>YEAR</v>
          </cell>
          <cell r="C594" t="str">
            <v>NUMERIC</v>
          </cell>
          <cell r="D594" t="str">
            <v>4, 0</v>
          </cell>
          <cell r="E594" t="str">
            <v>VR</v>
          </cell>
          <cell r="F594" t="str">
            <v>Year</v>
          </cell>
          <cell r="G594" t="str">
            <v>Year</v>
          </cell>
          <cell r="H594" t="str">
            <v>Year</v>
          </cell>
          <cell r="I594" t="str">
            <v>Year</v>
          </cell>
        </row>
        <row r="595">
          <cell r="B595" t="str">
            <v>MONT</v>
          </cell>
          <cell r="C595" t="str">
            <v>NUMERIC</v>
          </cell>
          <cell r="D595" t="str">
            <v>2, 0</v>
          </cell>
          <cell r="E595" t="str">
            <v>VR</v>
          </cell>
          <cell r="F595" t="str">
            <v>Month</v>
          </cell>
          <cell r="G595" t="str">
            <v>Month</v>
          </cell>
          <cell r="H595" t="str">
            <v>Month</v>
          </cell>
          <cell r="I595" t="str">
            <v>Month</v>
          </cell>
        </row>
        <row r="596">
          <cell r="B596" t="str">
            <v>ZPNO</v>
          </cell>
          <cell r="C596" t="str">
            <v>VARCHAR</v>
          </cell>
          <cell r="D596">
            <v>10</v>
          </cell>
          <cell r="E596" t="str">
            <v>VR</v>
          </cell>
          <cell r="F596" t="str">
            <v>Zipcode</v>
          </cell>
          <cell r="G596" t="str">
            <v>Zipcode</v>
          </cell>
          <cell r="H596" t="str">
            <v>Zipcode</v>
          </cell>
          <cell r="I596" t="str">
            <v>Zipcode</v>
          </cell>
        </row>
        <row r="597">
          <cell r="B597" t="str">
            <v>GRUM</v>
          </cell>
          <cell r="C597" t="str">
            <v>VARCHAR</v>
          </cell>
          <cell r="D597">
            <v>10</v>
          </cell>
          <cell r="E597" t="str">
            <v>VR</v>
          </cell>
          <cell r="F597" t="str">
            <v>Purchase Receipt UOM</v>
          </cell>
          <cell r="G597" t="str">
            <v>Purchase Receipt UOM</v>
          </cell>
          <cell r="H597" t="str">
            <v>Purchase Receipt UOM</v>
          </cell>
          <cell r="I597" t="str">
            <v>Purchase Receipt UOM</v>
          </cell>
        </row>
        <row r="598">
          <cell r="B598" t="str">
            <v>PRUM</v>
          </cell>
          <cell r="C598" t="str">
            <v>VARCHAR</v>
          </cell>
          <cell r="D598">
            <v>10</v>
          </cell>
          <cell r="E598" t="str">
            <v>VR</v>
          </cell>
          <cell r="F598" t="str">
            <v>Purchase Request UOM</v>
          </cell>
          <cell r="G598" t="str">
            <v>Purchase Request UOM</v>
          </cell>
          <cell r="H598" t="str">
            <v>Purchase Request UOM</v>
          </cell>
          <cell r="I598" t="str">
            <v>Purchase Request UOM</v>
          </cell>
        </row>
        <row r="599">
          <cell r="B599" t="str">
            <v>IVPR</v>
          </cell>
          <cell r="C599" t="str">
            <v>NUMERIC</v>
          </cell>
          <cell r="D599" t="str">
            <v>19, 6</v>
          </cell>
          <cell r="E599" t="str">
            <v>VR</v>
          </cell>
          <cell r="F599" t="str">
            <v>Invoice Price</v>
          </cell>
          <cell r="G599" t="str">
            <v>Invoice Price</v>
          </cell>
          <cell r="H599" t="str">
            <v>Invoice Price</v>
          </cell>
          <cell r="I599" t="str">
            <v>Invoice Price</v>
          </cell>
        </row>
        <row r="600">
          <cell r="B600" t="str">
            <v>PRTY</v>
          </cell>
          <cell r="C600" t="str">
            <v>VARCHAR</v>
          </cell>
          <cell r="D600">
            <v>10</v>
          </cell>
          <cell r="E600" t="str">
            <v>VR</v>
          </cell>
          <cell r="F600" t="str">
            <v>Purchase Request Type</v>
          </cell>
          <cell r="G600" t="str">
            <v>Purchase Request Type</v>
          </cell>
          <cell r="H600" t="str">
            <v>Purchase Request Type</v>
          </cell>
          <cell r="I600" t="str">
            <v>Purchase Request Type</v>
          </cell>
        </row>
        <row r="601">
          <cell r="B601" t="str">
            <v>ITMX</v>
          </cell>
          <cell r="C601" t="str">
            <v>NUMERIC</v>
          </cell>
          <cell r="D601" t="str">
            <v>19, 6</v>
          </cell>
          <cell r="E601" t="str">
            <v>VR</v>
          </cell>
          <cell r="F601" t="str">
            <v>Maximum Balance</v>
          </cell>
          <cell r="G601" t="str">
            <v>Maximum Balance</v>
          </cell>
          <cell r="H601" t="str">
            <v>Maximum Balance</v>
          </cell>
          <cell r="I601" t="str">
            <v>Maximum Balance</v>
          </cell>
        </row>
        <row r="602">
          <cell r="B602" t="str">
            <v>ITRO</v>
          </cell>
          <cell r="C602" t="str">
            <v>NUMERIC</v>
          </cell>
          <cell r="D602" t="str">
            <v>19, 6</v>
          </cell>
          <cell r="E602" t="str">
            <v>VR</v>
          </cell>
          <cell r="F602" t="str">
            <v>Reorder Point</v>
          </cell>
          <cell r="G602" t="str">
            <v>Reorder Point</v>
          </cell>
          <cell r="H602" t="str">
            <v>Reorder Point</v>
          </cell>
          <cell r="I602" t="str">
            <v>Reorder Point</v>
          </cell>
        </row>
        <row r="603">
          <cell r="B603" t="str">
            <v>STYL</v>
          </cell>
          <cell r="C603" t="str">
            <v>VARCHAR</v>
          </cell>
          <cell r="D603">
            <v>100</v>
          </cell>
          <cell r="E603" t="str">
            <v>VR</v>
          </cell>
          <cell r="F603" t="str">
            <v>Style</v>
          </cell>
          <cell r="G603" t="str">
            <v>Style</v>
          </cell>
          <cell r="H603" t="str">
            <v>Style</v>
          </cell>
          <cell r="I603" t="str">
            <v>Style</v>
          </cell>
        </row>
        <row r="604">
          <cell r="B604" t="str">
            <v>QLTY</v>
          </cell>
          <cell r="C604" t="str">
            <v>VARCHAR</v>
          </cell>
          <cell r="D604">
            <v>100</v>
          </cell>
          <cell r="E604" t="str">
            <v>VR</v>
          </cell>
          <cell r="F604" t="str">
            <v>Quality</v>
          </cell>
          <cell r="G604" t="str">
            <v>Quality</v>
          </cell>
          <cell r="H604" t="str">
            <v>Quality</v>
          </cell>
          <cell r="I604" t="str">
            <v>Quality</v>
          </cell>
        </row>
        <row r="605">
          <cell r="B605" t="str">
            <v>PDST</v>
          </cell>
          <cell r="C605" t="str">
            <v>VARCHAR</v>
          </cell>
          <cell r="D605">
            <v>10</v>
          </cell>
          <cell r="E605" t="str">
            <v>VR</v>
          </cell>
          <cell r="F605" t="str">
            <v>Product Status</v>
          </cell>
          <cell r="G605" t="str">
            <v>Product Status</v>
          </cell>
          <cell r="H605" t="str">
            <v>Product Status</v>
          </cell>
          <cell r="I605" t="str">
            <v>Product Status</v>
          </cell>
        </row>
        <row r="606">
          <cell r="B606" t="str">
            <v>PDPR</v>
          </cell>
          <cell r="C606" t="str">
            <v>NUMERIC</v>
          </cell>
          <cell r="D606" t="str">
            <v>19, 6</v>
          </cell>
          <cell r="E606" t="str">
            <v>VR</v>
          </cell>
          <cell r="F606" t="str">
            <v>Product Price</v>
          </cell>
          <cell r="G606" t="str">
            <v>Product Price</v>
          </cell>
          <cell r="H606" t="str">
            <v>Product Price</v>
          </cell>
          <cell r="I606" t="str">
            <v>Product Price</v>
          </cell>
        </row>
        <row r="607">
          <cell r="B607" t="str">
            <v>PDNO</v>
          </cell>
          <cell r="C607" t="str">
            <v>VARCHAR</v>
          </cell>
          <cell r="D607">
            <v>30</v>
          </cell>
          <cell r="E607" t="str">
            <v>VR</v>
          </cell>
          <cell r="F607" t="str">
            <v>Production No.</v>
          </cell>
          <cell r="G607" t="str">
            <v>Production No.</v>
          </cell>
          <cell r="H607" t="str">
            <v>Production No.</v>
          </cell>
          <cell r="I607" t="str">
            <v>Production No.</v>
          </cell>
        </row>
        <row r="608">
          <cell r="B608" t="str">
            <v>PDNA</v>
          </cell>
          <cell r="C608" t="str">
            <v>VARCHAR</v>
          </cell>
          <cell r="D608">
            <v>100</v>
          </cell>
          <cell r="E608" t="str">
            <v>VR</v>
          </cell>
          <cell r="F608" t="str">
            <v>Production Name</v>
          </cell>
          <cell r="G608" t="str">
            <v>Production Name</v>
          </cell>
          <cell r="H608" t="str">
            <v>Production Name</v>
          </cell>
          <cell r="I608" t="str">
            <v>Production Name</v>
          </cell>
        </row>
        <row r="609">
          <cell r="B609" t="str">
            <v>PDDT</v>
          </cell>
          <cell r="C609" t="str">
            <v>NUMERIC</v>
          </cell>
          <cell r="D609" t="str">
            <v>8</v>
          </cell>
          <cell r="E609" t="str">
            <v>VR</v>
          </cell>
          <cell r="F609" t="str">
            <v>Production Date</v>
          </cell>
          <cell r="G609" t="str">
            <v>Production Date</v>
          </cell>
          <cell r="H609" t="str">
            <v>Production Date</v>
          </cell>
          <cell r="I609" t="str">
            <v>Production Date</v>
          </cell>
        </row>
        <row r="610">
          <cell r="B610" t="str">
            <v>PBNO</v>
          </cell>
          <cell r="C610" t="str">
            <v>VARCHAR</v>
          </cell>
          <cell r="D610">
            <v>30</v>
          </cell>
          <cell r="E610" t="str">
            <v>VR</v>
          </cell>
          <cell r="F610" t="str">
            <v>Problematic No.</v>
          </cell>
          <cell r="G610" t="str">
            <v>Problematic No.</v>
          </cell>
          <cell r="H610" t="str">
            <v>Problematic No.</v>
          </cell>
          <cell r="I610" t="str">
            <v>Problematic No.</v>
          </cell>
        </row>
        <row r="611">
          <cell r="B611" t="str">
            <v>PBDT</v>
          </cell>
          <cell r="C611" t="str">
            <v>NUMERIC</v>
          </cell>
          <cell r="D611" t="str">
            <v>8</v>
          </cell>
          <cell r="E611" t="str">
            <v>VR</v>
          </cell>
          <cell r="F611" t="str">
            <v>Problematic Date</v>
          </cell>
          <cell r="G611" t="str">
            <v>Problematic Date</v>
          </cell>
          <cell r="H611" t="str">
            <v>Problematic Date</v>
          </cell>
          <cell r="I611" t="str">
            <v>Problematic Date</v>
          </cell>
        </row>
        <row r="612">
          <cell r="B612" t="str">
            <v>CYPN</v>
          </cell>
          <cell r="C612" t="str">
            <v>VARCHAR</v>
          </cell>
          <cell r="D612">
            <v>10</v>
          </cell>
          <cell r="E612" t="str">
            <v>VR</v>
          </cell>
          <cell r="F612" t="str">
            <v>PPN Currency</v>
          </cell>
          <cell r="G612" t="str">
            <v>PPN Currency</v>
          </cell>
          <cell r="H612" t="str">
            <v>PPN Currency</v>
          </cell>
          <cell r="I612" t="str">
            <v>PPN Currency</v>
          </cell>
        </row>
        <row r="613">
          <cell r="B613" t="str">
            <v>CYPH</v>
          </cell>
          <cell r="C613" t="str">
            <v>VARCHAR</v>
          </cell>
          <cell r="D613">
            <v>10</v>
          </cell>
          <cell r="E613" t="str">
            <v>VR</v>
          </cell>
          <cell r="F613" t="str">
            <v>PPH Currency</v>
          </cell>
          <cell r="G613" t="str">
            <v>PPH Currency</v>
          </cell>
          <cell r="H613" t="str">
            <v>PPH Currency</v>
          </cell>
          <cell r="I613" t="str">
            <v>PPH Currency</v>
          </cell>
        </row>
        <row r="614">
          <cell r="B614" t="str">
            <v>ITEC</v>
          </cell>
          <cell r="C614" t="str">
            <v>NUMERIC</v>
          </cell>
          <cell r="D614" t="str">
            <v>19, 6</v>
          </cell>
          <cell r="E614" t="str">
            <v>VR</v>
          </cell>
          <cell r="F614" t="str">
            <v>Material Estimated Cost</v>
          </cell>
          <cell r="G614" t="str">
            <v>Material Estimated Cost</v>
          </cell>
          <cell r="H614" t="str">
            <v>Material Estimated Cost</v>
          </cell>
          <cell r="I614" t="str">
            <v>Material Estimated Cost</v>
          </cell>
        </row>
        <row r="615">
          <cell r="B615" t="str">
            <v>DURL</v>
          </cell>
          <cell r="C615" t="str">
            <v>VARCHAR</v>
          </cell>
          <cell r="D615" t="str">
            <v>500</v>
          </cell>
          <cell r="E615" t="str">
            <v>VR</v>
          </cell>
          <cell r="F615" t="str">
            <v>Document Default URL</v>
          </cell>
          <cell r="G615" t="str">
            <v>Document Default URL</v>
          </cell>
          <cell r="H615" t="str">
            <v>Document Default URL</v>
          </cell>
          <cell r="I615" t="str">
            <v>Document Default URL</v>
          </cell>
        </row>
        <row r="616">
          <cell r="B616" t="str">
            <v>GWFR</v>
          </cell>
          <cell r="C616" t="str">
            <v>NUMERIC</v>
          </cell>
          <cell r="D616" t="str">
            <v>19, 6</v>
          </cell>
          <cell r="E616" t="str">
            <v>VR</v>
          </cell>
          <cell r="F616" t="str">
            <v>Garment Weight From</v>
          </cell>
          <cell r="G616" t="str">
            <v>Garment Weight From</v>
          </cell>
          <cell r="H616" t="str">
            <v>Garment Weight From</v>
          </cell>
          <cell r="I616" t="str">
            <v>Garment Weight From</v>
          </cell>
        </row>
        <row r="617">
          <cell r="B617" t="str">
            <v>GWTO</v>
          </cell>
          <cell r="C617" t="str">
            <v>NUMERIC</v>
          </cell>
          <cell r="D617" t="str">
            <v>19, 6</v>
          </cell>
          <cell r="E617" t="str">
            <v>VR</v>
          </cell>
          <cell r="F617" t="str">
            <v>Garment Weight To</v>
          </cell>
          <cell r="G617" t="str">
            <v>Garment Weight To</v>
          </cell>
          <cell r="H617" t="str">
            <v>Garment Weight To</v>
          </cell>
          <cell r="I617" t="str">
            <v>Garment Weight To</v>
          </cell>
        </row>
        <row r="618">
          <cell r="B618" t="str">
            <v>CTLS</v>
          </cell>
          <cell r="C618" t="str">
            <v>NUMERIC</v>
          </cell>
          <cell r="D618" t="str">
            <v>5,2</v>
          </cell>
          <cell r="E618" t="str">
            <v>VR</v>
          </cell>
          <cell r="F618" t="str">
            <v>Cutting Lost</v>
          </cell>
          <cell r="G618" t="str">
            <v>Cutting Lost</v>
          </cell>
          <cell r="H618" t="str">
            <v>Cutting Lost</v>
          </cell>
          <cell r="I618" t="str">
            <v>Cutting Lost</v>
          </cell>
        </row>
        <row r="619">
          <cell r="B619" t="str">
            <v>GWTT</v>
          </cell>
          <cell r="C619" t="str">
            <v>NUMERIC</v>
          </cell>
          <cell r="D619" t="str">
            <v>19, 6</v>
          </cell>
          <cell r="E619" t="str">
            <v>VR</v>
          </cell>
          <cell r="F619" t="str">
            <v>Garment Weight Total</v>
          </cell>
          <cell r="G619" t="str">
            <v>Garment Weight Total</v>
          </cell>
          <cell r="H619" t="str">
            <v>Garment Weight Total</v>
          </cell>
          <cell r="I619" t="str">
            <v>Garment Weight Total</v>
          </cell>
        </row>
        <row r="620">
          <cell r="B620" t="str">
            <v>PDLN</v>
          </cell>
          <cell r="C620" t="str">
            <v>NUMERIC</v>
          </cell>
          <cell r="D620" t="str">
            <v>5,0</v>
          </cell>
          <cell r="E620" t="str">
            <v>VR</v>
          </cell>
          <cell r="F620" t="str">
            <v>Product Line</v>
          </cell>
          <cell r="G620" t="str">
            <v>Product Line</v>
          </cell>
          <cell r="H620" t="str">
            <v>Product Line</v>
          </cell>
          <cell r="I620" t="str">
            <v>Product Line</v>
          </cell>
        </row>
        <row r="621">
          <cell r="B621" t="str">
            <v>PBLN</v>
          </cell>
          <cell r="C621" t="str">
            <v>NUMERIC</v>
          </cell>
          <cell r="D621" t="str">
            <v>5,0</v>
          </cell>
          <cell r="E621" t="str">
            <v>VR</v>
          </cell>
          <cell r="F621" t="str">
            <v>Problematic Line</v>
          </cell>
          <cell r="G621" t="str">
            <v>Problematic Line</v>
          </cell>
          <cell r="H621" t="str">
            <v>Problematic Line</v>
          </cell>
          <cell r="I621" t="str">
            <v>Problematic Line</v>
          </cell>
        </row>
        <row r="622">
          <cell r="B622" t="str">
            <v>YOQT</v>
          </cell>
          <cell r="C622" t="str">
            <v>NUMERIC</v>
          </cell>
          <cell r="D622" t="str">
            <v>19, 6</v>
          </cell>
          <cell r="E622" t="str">
            <v>VR</v>
          </cell>
          <cell r="F622" t="str">
            <v>Yarn Order Quantity</v>
          </cell>
          <cell r="G622" t="str">
            <v>Yarn Order Quantity</v>
          </cell>
          <cell r="H622" t="str">
            <v>Yarn Order Quantity</v>
          </cell>
          <cell r="I622" t="str">
            <v>Yarn Order Quantity</v>
          </cell>
        </row>
        <row r="623">
          <cell r="B623" t="str">
            <v>YRNP</v>
          </cell>
          <cell r="C623" t="str">
            <v>NUMERIC</v>
          </cell>
          <cell r="D623" t="str">
            <v>5,2</v>
          </cell>
          <cell r="E623" t="str">
            <v>VR</v>
          </cell>
          <cell r="F623" t="str">
            <v>Yarn Percentage</v>
          </cell>
          <cell r="G623" t="str">
            <v>Yarn Percentage</v>
          </cell>
          <cell r="H623" t="str">
            <v>Yarn Percentage</v>
          </cell>
          <cell r="I623" t="str">
            <v>Yarn Percentage</v>
          </cell>
        </row>
        <row r="624">
          <cell r="B624" t="str">
            <v>FCTC</v>
          </cell>
          <cell r="C624" t="str">
            <v>NUMERIC</v>
          </cell>
          <cell r="D624" t="str">
            <v>19, 6</v>
          </cell>
          <cell r="E624" t="str">
            <v>VR</v>
          </cell>
          <cell r="F624" t="str">
            <v>Factory Cost</v>
          </cell>
          <cell r="G624" t="str">
            <v>Factory Cost</v>
          </cell>
          <cell r="H624" t="str">
            <v>Factory Cost</v>
          </cell>
          <cell r="I624" t="str">
            <v>Factory Cost</v>
          </cell>
        </row>
        <row r="625">
          <cell r="B625" t="str">
            <v>FCTP</v>
          </cell>
          <cell r="C625" t="str">
            <v>NUMERIC</v>
          </cell>
          <cell r="D625" t="str">
            <v>5,2</v>
          </cell>
          <cell r="E625" t="str">
            <v>VR</v>
          </cell>
          <cell r="F625" t="str">
            <v>Factory Percentage</v>
          </cell>
          <cell r="G625" t="str">
            <v>Factory Percentage</v>
          </cell>
          <cell r="H625" t="str">
            <v>Factory Percentage</v>
          </cell>
          <cell r="I625" t="str">
            <v>Factory Percentage</v>
          </cell>
        </row>
        <row r="626">
          <cell r="B626" t="str">
            <v>FCTO</v>
          </cell>
          <cell r="C626" t="str">
            <v>NUMERIC</v>
          </cell>
          <cell r="D626" t="str">
            <v>19, 6</v>
          </cell>
          <cell r="E626" t="str">
            <v>VR</v>
          </cell>
          <cell r="F626" t="str">
            <v>Factory Output</v>
          </cell>
          <cell r="G626" t="str">
            <v>Factory Output</v>
          </cell>
          <cell r="H626" t="str">
            <v>Factory Output</v>
          </cell>
          <cell r="I626" t="str">
            <v>Factory Output</v>
          </cell>
        </row>
        <row r="627">
          <cell r="B627" t="str">
            <v>YCTT</v>
          </cell>
          <cell r="C627" t="str">
            <v>NUMERIC</v>
          </cell>
          <cell r="D627" t="str">
            <v>19, 6</v>
          </cell>
          <cell r="E627" t="str">
            <v>VR</v>
          </cell>
          <cell r="F627" t="str">
            <v>Yarn Cost Total</v>
          </cell>
          <cell r="G627" t="str">
            <v>Yarn Cost Total</v>
          </cell>
          <cell r="H627" t="str">
            <v>Yarn Cost Total</v>
          </cell>
          <cell r="I627" t="str">
            <v>Yarn Cost Total</v>
          </cell>
        </row>
        <row r="628">
          <cell r="B628" t="str">
            <v>CMTT</v>
          </cell>
          <cell r="C628" t="str">
            <v>NUMERIC</v>
          </cell>
          <cell r="D628" t="str">
            <v>19, 6</v>
          </cell>
          <cell r="E628" t="str">
            <v>VR</v>
          </cell>
          <cell r="F628" t="str">
            <v>Machine Cost Total</v>
          </cell>
          <cell r="G628" t="str">
            <v>Machine Cost Total</v>
          </cell>
          <cell r="H628" t="str">
            <v>Machine Cost Total</v>
          </cell>
          <cell r="I628" t="str">
            <v>Machine Cost Total</v>
          </cell>
        </row>
        <row r="629">
          <cell r="B629" t="str">
            <v>FCTT</v>
          </cell>
          <cell r="C629" t="str">
            <v>NUMERIC</v>
          </cell>
          <cell r="D629" t="str">
            <v>19, 6</v>
          </cell>
          <cell r="E629" t="str">
            <v>VR</v>
          </cell>
          <cell r="F629" t="str">
            <v>Factory Cost Total</v>
          </cell>
          <cell r="G629" t="str">
            <v>Factory Cost Total</v>
          </cell>
          <cell r="H629" t="str">
            <v>Factory Cost Total</v>
          </cell>
          <cell r="I629" t="str">
            <v>Factory Cost Total</v>
          </cell>
        </row>
        <row r="630">
          <cell r="B630" t="str">
            <v>MFTT</v>
          </cell>
          <cell r="C630" t="str">
            <v>NUMERIC</v>
          </cell>
          <cell r="D630" t="str">
            <v>19, 6</v>
          </cell>
          <cell r="E630" t="str">
            <v>VR</v>
          </cell>
          <cell r="F630" t="str">
            <v>Machine Factory Cost Total</v>
          </cell>
          <cell r="G630" t="str">
            <v>Machine Factory Cost Total</v>
          </cell>
          <cell r="H630" t="str">
            <v>Machine Factory Cost Total</v>
          </cell>
          <cell r="I630" t="str">
            <v>Machine Factory Cost Total</v>
          </cell>
        </row>
        <row r="631">
          <cell r="B631" t="str">
            <v>ACTT</v>
          </cell>
          <cell r="C631" t="str">
            <v>NUMERIC</v>
          </cell>
          <cell r="D631" t="str">
            <v>19, 6</v>
          </cell>
          <cell r="E631" t="str">
            <v>VR</v>
          </cell>
          <cell r="F631" t="str">
            <v>Accecories Cost Total</v>
          </cell>
          <cell r="G631" t="str">
            <v>Accecories Cost Total</v>
          </cell>
          <cell r="H631" t="str">
            <v>Accecories Cost Total</v>
          </cell>
          <cell r="I631" t="str">
            <v>Accecories Cost Total</v>
          </cell>
        </row>
        <row r="632">
          <cell r="B632" t="str">
            <v>ODTT</v>
          </cell>
          <cell r="C632" t="str">
            <v>NUMERIC</v>
          </cell>
          <cell r="D632" t="str">
            <v>19, 6</v>
          </cell>
          <cell r="E632" t="str">
            <v>VR</v>
          </cell>
          <cell r="F632" t="str">
            <v>Overhead Total</v>
          </cell>
          <cell r="G632" t="str">
            <v>Overhead Total</v>
          </cell>
          <cell r="H632" t="str">
            <v>Overhead Total</v>
          </cell>
          <cell r="I632" t="str">
            <v>Overhead Total</v>
          </cell>
        </row>
        <row r="633">
          <cell r="B633" t="str">
            <v>CSTT</v>
          </cell>
          <cell r="C633" t="str">
            <v>NUMERIC</v>
          </cell>
          <cell r="D633" t="str">
            <v>19, 6</v>
          </cell>
          <cell r="E633" t="str">
            <v>VR</v>
          </cell>
          <cell r="F633" t="str">
            <v>Total Cost</v>
          </cell>
          <cell r="G633" t="str">
            <v>Total Cost</v>
          </cell>
          <cell r="H633" t="str">
            <v>Total Cost</v>
          </cell>
          <cell r="I633" t="str">
            <v>Total Cost</v>
          </cell>
        </row>
        <row r="634">
          <cell r="B634" t="str">
            <v>CMAP</v>
          </cell>
          <cell r="C634" t="str">
            <v>NUMERIC</v>
          </cell>
          <cell r="D634" t="str">
            <v>5,2</v>
          </cell>
          <cell r="E634" t="str">
            <v>VR</v>
          </cell>
          <cell r="F634" t="str">
            <v>Commision Agent Percent</v>
          </cell>
          <cell r="G634" t="str">
            <v>Commision Agent Percent</v>
          </cell>
          <cell r="H634" t="str">
            <v>Commision Agent Percent</v>
          </cell>
          <cell r="I634" t="str">
            <v>Commision Agent Percent</v>
          </cell>
        </row>
        <row r="635">
          <cell r="B635" t="str">
            <v>CMAA</v>
          </cell>
          <cell r="C635" t="str">
            <v>NUMERIC</v>
          </cell>
          <cell r="D635" t="str">
            <v>19, 6</v>
          </cell>
          <cell r="E635" t="str">
            <v>VR</v>
          </cell>
          <cell r="F635" t="str">
            <v>Commision Agent Amount</v>
          </cell>
          <cell r="G635" t="str">
            <v>Commision Agent Amount</v>
          </cell>
          <cell r="H635" t="str">
            <v>Commision Agent Amount</v>
          </cell>
          <cell r="I635" t="str">
            <v>Commision Agent Amount</v>
          </cell>
        </row>
        <row r="636">
          <cell r="B636" t="str">
            <v>PRFP</v>
          </cell>
          <cell r="C636" t="str">
            <v>NUMERIC</v>
          </cell>
          <cell r="D636" t="str">
            <v>5,2</v>
          </cell>
          <cell r="E636" t="str">
            <v>VR</v>
          </cell>
          <cell r="F636" t="str">
            <v>Profit Percent</v>
          </cell>
          <cell r="G636" t="str">
            <v>Profit Percent</v>
          </cell>
          <cell r="H636" t="str">
            <v>Profit Percent</v>
          </cell>
          <cell r="I636" t="str">
            <v>Profit Percent</v>
          </cell>
        </row>
        <row r="637">
          <cell r="B637" t="str">
            <v>PRFA</v>
          </cell>
          <cell r="C637" t="str">
            <v>NUMERIC</v>
          </cell>
          <cell r="D637" t="str">
            <v>19, 6</v>
          </cell>
          <cell r="E637" t="str">
            <v>VR</v>
          </cell>
          <cell r="F637" t="str">
            <v>Profit Amount</v>
          </cell>
          <cell r="G637" t="str">
            <v>Profit Amount</v>
          </cell>
          <cell r="H637" t="str">
            <v>Profit Amount</v>
          </cell>
          <cell r="I637" t="str">
            <v>Profit Amount</v>
          </cell>
        </row>
        <row r="638">
          <cell r="B638" t="str">
            <v>CMFP</v>
          </cell>
          <cell r="C638" t="str">
            <v>NUMERIC</v>
          </cell>
          <cell r="D638" t="str">
            <v>5,2</v>
          </cell>
          <cell r="E638" t="str">
            <v>VR</v>
          </cell>
          <cell r="F638" t="str">
            <v>Commision Office Percent</v>
          </cell>
          <cell r="G638" t="str">
            <v>Commision Office Percent</v>
          </cell>
          <cell r="H638" t="str">
            <v>Commision Office Percent</v>
          </cell>
          <cell r="I638" t="str">
            <v>Commision Office Percent</v>
          </cell>
        </row>
        <row r="639">
          <cell r="B639" t="str">
            <v>CMFA</v>
          </cell>
          <cell r="C639" t="str">
            <v>NUMERIC</v>
          </cell>
          <cell r="D639" t="str">
            <v>19, 6</v>
          </cell>
          <cell r="E639" t="str">
            <v>VR</v>
          </cell>
          <cell r="F639" t="str">
            <v>Commision Office Amount</v>
          </cell>
          <cell r="G639" t="str">
            <v>Commision Office Amount</v>
          </cell>
          <cell r="H639" t="str">
            <v>Commision Office Amount</v>
          </cell>
          <cell r="I639" t="str">
            <v>Commision Office Amount</v>
          </cell>
        </row>
        <row r="640">
          <cell r="B640" t="str">
            <v>DZPR</v>
          </cell>
          <cell r="C640" t="str">
            <v>NUMERIC</v>
          </cell>
          <cell r="D640" t="str">
            <v>19, 6</v>
          </cell>
          <cell r="E640" t="str">
            <v>VR</v>
          </cell>
          <cell r="F640" t="str">
            <v>Dozen Price</v>
          </cell>
          <cell r="G640" t="str">
            <v>Dozen Price</v>
          </cell>
          <cell r="H640" t="str">
            <v>Dozen Price</v>
          </cell>
          <cell r="I640" t="str">
            <v>Dozen Price</v>
          </cell>
        </row>
        <row r="641">
          <cell r="B641" t="str">
            <v>ASTD</v>
          </cell>
          <cell r="C641" t="str">
            <v>NUMERIC</v>
          </cell>
          <cell r="D641" t="str">
            <v>1,0</v>
          </cell>
          <cell r="E641" t="str">
            <v>VR</v>
          </cell>
          <cell r="F641" t="str">
            <v>Accecories Standard</v>
          </cell>
          <cell r="G641" t="str">
            <v>Accecories Standard</v>
          </cell>
          <cell r="H641" t="str">
            <v>Accecories Standard</v>
          </cell>
          <cell r="I641" t="str">
            <v>Accecories Standard</v>
          </cell>
        </row>
        <row r="642">
          <cell r="B642" t="str">
            <v>GAUG</v>
          </cell>
          <cell r="C642" t="str">
            <v>VARCHAR</v>
          </cell>
          <cell r="D642" t="str">
            <v>15</v>
          </cell>
          <cell r="E642" t="str">
            <v>VR</v>
          </cell>
          <cell r="F642" t="str">
            <v>Product Gauge</v>
          </cell>
          <cell r="G642" t="str">
            <v>Product Gauge</v>
          </cell>
          <cell r="H642" t="str">
            <v>Product Gauge</v>
          </cell>
          <cell r="I642" t="str">
            <v>Product Gauge</v>
          </cell>
        </row>
        <row r="643">
          <cell r="B643" t="str">
            <v>YRNC</v>
          </cell>
          <cell r="C643" t="str">
            <v>VARCHAR</v>
          </cell>
          <cell r="D643" t="str">
            <v>10</v>
          </cell>
          <cell r="E643" t="str">
            <v>VR</v>
          </cell>
          <cell r="F643" t="str">
            <v>Yarn Count</v>
          </cell>
          <cell r="G643" t="str">
            <v>Yarn Count</v>
          </cell>
          <cell r="H643" t="str">
            <v>Yarn Count</v>
          </cell>
          <cell r="I643" t="str">
            <v>Yarn Count</v>
          </cell>
        </row>
        <row r="644">
          <cell r="B644" t="str">
            <v>IUR1</v>
          </cell>
          <cell r="C644" t="str">
            <v>VARCHAR</v>
          </cell>
          <cell r="D644" t="str">
            <v>500</v>
          </cell>
          <cell r="E644" t="str">
            <v>VR</v>
          </cell>
          <cell r="F644" t="str">
            <v>Image URL 1</v>
          </cell>
          <cell r="G644" t="str">
            <v>Image URL 1</v>
          </cell>
          <cell r="H644" t="str">
            <v>Image URL 1</v>
          </cell>
          <cell r="I644" t="str">
            <v>Image URL 1</v>
          </cell>
        </row>
        <row r="645">
          <cell r="B645" t="str">
            <v>IUR2</v>
          </cell>
          <cell r="C645" t="str">
            <v>VARCHAR</v>
          </cell>
          <cell r="D645" t="str">
            <v>500</v>
          </cell>
          <cell r="E645" t="str">
            <v>VR</v>
          </cell>
          <cell r="F645" t="str">
            <v>Image URL 2</v>
          </cell>
          <cell r="G645" t="str">
            <v>Image URL 2</v>
          </cell>
          <cell r="H645" t="str">
            <v>Image URL 2</v>
          </cell>
          <cell r="I645" t="str">
            <v>Image URL 2</v>
          </cell>
        </row>
        <row r="646">
          <cell r="B646" t="str">
            <v>IUR3</v>
          </cell>
          <cell r="C646" t="str">
            <v>VARCHAR</v>
          </cell>
          <cell r="D646" t="str">
            <v>500</v>
          </cell>
          <cell r="E646" t="str">
            <v>VR</v>
          </cell>
          <cell r="F646" t="str">
            <v>Image URL 3</v>
          </cell>
          <cell r="G646" t="str">
            <v>Image URL 3</v>
          </cell>
          <cell r="H646" t="str">
            <v>Image URL 3</v>
          </cell>
          <cell r="I646" t="str">
            <v>Image URL 3</v>
          </cell>
        </row>
        <row r="647">
          <cell r="B647" t="str">
            <v>IUR4</v>
          </cell>
          <cell r="C647" t="str">
            <v>VARCHAR</v>
          </cell>
          <cell r="D647" t="str">
            <v>500</v>
          </cell>
          <cell r="E647" t="str">
            <v>VR</v>
          </cell>
          <cell r="F647" t="str">
            <v>Image URL 4</v>
          </cell>
          <cell r="G647" t="str">
            <v>Image URL 4</v>
          </cell>
          <cell r="H647" t="str">
            <v>Image URL 4</v>
          </cell>
          <cell r="I647" t="str">
            <v>Image URL 4</v>
          </cell>
        </row>
        <row r="648">
          <cell r="B648" t="str">
            <v>ST01</v>
          </cell>
          <cell r="C648" t="str">
            <v>NUMERIC</v>
          </cell>
          <cell r="D648" t="str">
            <v>19, 6</v>
          </cell>
          <cell r="E648" t="str">
            <v>VR</v>
          </cell>
          <cell r="F648" t="str">
            <v>Size Total 1</v>
          </cell>
          <cell r="G648" t="str">
            <v>Size Total 1</v>
          </cell>
          <cell r="H648" t="str">
            <v>Size Total 1</v>
          </cell>
          <cell r="I648" t="str">
            <v>Size Total 1</v>
          </cell>
        </row>
        <row r="649">
          <cell r="B649" t="str">
            <v>ST02</v>
          </cell>
          <cell r="C649" t="str">
            <v>NUMERIC</v>
          </cell>
          <cell r="D649" t="str">
            <v>19, 6</v>
          </cell>
          <cell r="E649" t="str">
            <v>VR</v>
          </cell>
          <cell r="F649" t="str">
            <v>Size Total 2</v>
          </cell>
          <cell r="G649" t="str">
            <v>Size Total 2</v>
          </cell>
          <cell r="H649" t="str">
            <v>Size Total 2</v>
          </cell>
          <cell r="I649" t="str">
            <v>Size Total 2</v>
          </cell>
        </row>
        <row r="650">
          <cell r="B650" t="str">
            <v>ST03</v>
          </cell>
          <cell r="C650" t="str">
            <v>NUMERIC</v>
          </cell>
          <cell r="D650" t="str">
            <v>19, 6</v>
          </cell>
          <cell r="E650" t="str">
            <v>VR</v>
          </cell>
          <cell r="F650" t="str">
            <v>Size Total 3</v>
          </cell>
          <cell r="G650" t="str">
            <v>Size Total 3</v>
          </cell>
          <cell r="H650" t="str">
            <v>Size Total 3</v>
          </cell>
          <cell r="I650" t="str">
            <v>Size Total 3</v>
          </cell>
        </row>
        <row r="651">
          <cell r="B651" t="str">
            <v>ST04</v>
          </cell>
          <cell r="C651" t="str">
            <v>NUMERIC</v>
          </cell>
          <cell r="D651" t="str">
            <v>19, 6</v>
          </cell>
          <cell r="E651" t="str">
            <v>VR</v>
          </cell>
          <cell r="F651" t="str">
            <v>Size Total 4</v>
          </cell>
          <cell r="G651" t="str">
            <v>Size Total 4</v>
          </cell>
          <cell r="H651" t="str">
            <v>Size Total 4</v>
          </cell>
          <cell r="I651" t="str">
            <v>Size Total 4</v>
          </cell>
        </row>
        <row r="652">
          <cell r="B652" t="str">
            <v>ST05</v>
          </cell>
          <cell r="C652" t="str">
            <v>NUMERIC</v>
          </cell>
          <cell r="D652" t="str">
            <v>19, 6</v>
          </cell>
          <cell r="E652" t="str">
            <v>VR</v>
          </cell>
          <cell r="F652" t="str">
            <v>Size Total 5</v>
          </cell>
          <cell r="G652" t="str">
            <v>Size Total 5</v>
          </cell>
          <cell r="H652" t="str">
            <v>Size Total 5</v>
          </cell>
          <cell r="I652" t="str">
            <v>Size Total 5</v>
          </cell>
        </row>
        <row r="653">
          <cell r="B653" t="str">
            <v>ST06</v>
          </cell>
          <cell r="C653" t="str">
            <v>NUMERIC</v>
          </cell>
          <cell r="D653" t="str">
            <v>19, 6</v>
          </cell>
          <cell r="E653" t="str">
            <v>VR</v>
          </cell>
          <cell r="F653" t="str">
            <v>Size Total 6</v>
          </cell>
          <cell r="G653" t="str">
            <v>Size Total 6</v>
          </cell>
          <cell r="H653" t="str">
            <v>Size Total 6</v>
          </cell>
          <cell r="I653" t="str">
            <v>Size Total 6</v>
          </cell>
        </row>
        <row r="654">
          <cell r="B654" t="str">
            <v>ST07</v>
          </cell>
          <cell r="C654" t="str">
            <v>NUMERIC</v>
          </cell>
          <cell r="D654" t="str">
            <v>19, 6</v>
          </cell>
          <cell r="E654" t="str">
            <v>VR</v>
          </cell>
          <cell r="F654" t="str">
            <v>Size Total 7</v>
          </cell>
          <cell r="G654" t="str">
            <v>Size Total 7</v>
          </cell>
          <cell r="H654" t="str">
            <v>Size Total 7</v>
          </cell>
          <cell r="I654" t="str">
            <v>Size Total 7</v>
          </cell>
        </row>
        <row r="655">
          <cell r="B655" t="str">
            <v>ST08</v>
          </cell>
          <cell r="C655" t="str">
            <v>NUMERIC</v>
          </cell>
          <cell r="D655" t="str">
            <v>19, 6</v>
          </cell>
          <cell r="E655" t="str">
            <v>VR</v>
          </cell>
          <cell r="F655" t="str">
            <v>Size Total 8</v>
          </cell>
          <cell r="G655" t="str">
            <v>Size Total 8</v>
          </cell>
          <cell r="H655" t="str">
            <v>Size Total 8</v>
          </cell>
          <cell r="I655" t="str">
            <v>Size Total 8</v>
          </cell>
        </row>
        <row r="656">
          <cell r="B656" t="str">
            <v>ST09</v>
          </cell>
          <cell r="C656" t="str">
            <v>NUMERIC</v>
          </cell>
          <cell r="D656" t="str">
            <v>19, 6</v>
          </cell>
          <cell r="E656" t="str">
            <v>VR</v>
          </cell>
          <cell r="F656" t="str">
            <v>Size Total 9</v>
          </cell>
          <cell r="G656" t="str">
            <v>Size Total 9</v>
          </cell>
          <cell r="H656" t="str">
            <v>Size Total 9</v>
          </cell>
          <cell r="I656" t="str">
            <v>Size Total 9</v>
          </cell>
        </row>
        <row r="657">
          <cell r="B657" t="str">
            <v>ST10</v>
          </cell>
          <cell r="C657" t="str">
            <v>NUMERIC</v>
          </cell>
          <cell r="D657" t="str">
            <v>19, 6</v>
          </cell>
          <cell r="E657" t="str">
            <v>VR</v>
          </cell>
          <cell r="F657" t="str">
            <v>Size Total 10</v>
          </cell>
          <cell r="G657" t="str">
            <v>Size Total 10</v>
          </cell>
          <cell r="H657" t="str">
            <v>Size Total 10</v>
          </cell>
          <cell r="I657" t="str">
            <v>Size Total 10</v>
          </cell>
        </row>
        <row r="658">
          <cell r="B658" t="str">
            <v>ST11</v>
          </cell>
          <cell r="C658" t="str">
            <v>NUMERIC</v>
          </cell>
          <cell r="D658" t="str">
            <v>19, 6</v>
          </cell>
          <cell r="E658" t="str">
            <v>VR</v>
          </cell>
          <cell r="F658" t="str">
            <v>Size Total 11</v>
          </cell>
          <cell r="G658" t="str">
            <v>Size Total 11</v>
          </cell>
          <cell r="H658" t="str">
            <v>Size Total 11</v>
          </cell>
          <cell r="I658" t="str">
            <v>Size Total 11</v>
          </cell>
        </row>
        <row r="659">
          <cell r="B659" t="str">
            <v>ST12</v>
          </cell>
          <cell r="C659" t="str">
            <v>NUMERIC</v>
          </cell>
          <cell r="D659" t="str">
            <v>19, 6</v>
          </cell>
          <cell r="E659" t="str">
            <v>VR</v>
          </cell>
          <cell r="F659" t="str">
            <v>Size Total 12</v>
          </cell>
          <cell r="G659" t="str">
            <v>Size Total 12</v>
          </cell>
          <cell r="H659" t="str">
            <v>Size Total 12</v>
          </cell>
          <cell r="I659" t="str">
            <v>Size Total 12</v>
          </cell>
        </row>
        <row r="660">
          <cell r="B660" t="str">
            <v>ST13</v>
          </cell>
          <cell r="C660" t="str">
            <v>NUMERIC</v>
          </cell>
          <cell r="D660" t="str">
            <v>19, 6</v>
          </cell>
          <cell r="E660" t="str">
            <v>VR</v>
          </cell>
          <cell r="F660" t="str">
            <v>Size Total 13</v>
          </cell>
          <cell r="G660" t="str">
            <v>Size Total 13</v>
          </cell>
          <cell r="H660" t="str">
            <v>Size Total 13</v>
          </cell>
          <cell r="I660" t="str">
            <v>Size Total 13</v>
          </cell>
        </row>
        <row r="661">
          <cell r="B661" t="str">
            <v>ST14</v>
          </cell>
          <cell r="C661" t="str">
            <v>NUMERIC</v>
          </cell>
          <cell r="D661" t="str">
            <v>19, 6</v>
          </cell>
          <cell r="E661" t="str">
            <v>VR</v>
          </cell>
          <cell r="F661" t="str">
            <v>Size Total 14</v>
          </cell>
          <cell r="G661" t="str">
            <v>Size Total 14</v>
          </cell>
          <cell r="H661" t="str">
            <v>Size Total 14</v>
          </cell>
          <cell r="I661" t="str">
            <v>Size Total 14</v>
          </cell>
        </row>
        <row r="662">
          <cell r="B662" t="str">
            <v>ST15</v>
          </cell>
          <cell r="C662" t="str">
            <v>NUMERIC</v>
          </cell>
          <cell r="D662" t="str">
            <v>19, 6</v>
          </cell>
          <cell r="E662" t="str">
            <v>VR</v>
          </cell>
          <cell r="F662" t="str">
            <v>Size Total 15</v>
          </cell>
          <cell r="G662" t="str">
            <v>Size Total 15</v>
          </cell>
          <cell r="H662" t="str">
            <v>Size Total 15</v>
          </cell>
          <cell r="I662" t="str">
            <v>Size Total 15</v>
          </cell>
        </row>
        <row r="663">
          <cell r="B663" t="str">
            <v>ST16</v>
          </cell>
          <cell r="C663" t="str">
            <v>NUMERIC</v>
          </cell>
          <cell r="D663" t="str">
            <v>19, 6</v>
          </cell>
          <cell r="E663" t="str">
            <v>VR</v>
          </cell>
          <cell r="F663" t="str">
            <v>Size Total 16</v>
          </cell>
          <cell r="G663" t="str">
            <v>Size Total 16</v>
          </cell>
          <cell r="H663" t="str">
            <v>Size Total 16</v>
          </cell>
          <cell r="I663" t="str">
            <v>Size Total 16</v>
          </cell>
        </row>
        <row r="664">
          <cell r="B664" t="str">
            <v>ST17</v>
          </cell>
          <cell r="C664" t="str">
            <v>NUMERIC</v>
          </cell>
          <cell r="D664" t="str">
            <v>19, 6</v>
          </cell>
          <cell r="E664" t="str">
            <v>VR</v>
          </cell>
          <cell r="F664" t="str">
            <v>Size Total 17</v>
          </cell>
          <cell r="G664" t="str">
            <v>Size Total 17</v>
          </cell>
          <cell r="H664" t="str">
            <v>Size Total 17</v>
          </cell>
          <cell r="I664" t="str">
            <v>Size Total 17</v>
          </cell>
        </row>
        <row r="665">
          <cell r="B665" t="str">
            <v>ST18</v>
          </cell>
          <cell r="C665" t="str">
            <v>NUMERIC</v>
          </cell>
          <cell r="D665" t="str">
            <v>19, 6</v>
          </cell>
          <cell r="E665" t="str">
            <v>VR</v>
          </cell>
          <cell r="F665" t="str">
            <v>Size Total 18</v>
          </cell>
          <cell r="G665" t="str">
            <v>Size Total 18</v>
          </cell>
          <cell r="H665" t="str">
            <v>Size Total 18</v>
          </cell>
          <cell r="I665" t="str">
            <v>Size Total 18</v>
          </cell>
        </row>
        <row r="666">
          <cell r="B666" t="str">
            <v>ST19</v>
          </cell>
          <cell r="C666" t="str">
            <v>NUMERIC</v>
          </cell>
          <cell r="D666" t="str">
            <v>19, 6</v>
          </cell>
          <cell r="E666" t="str">
            <v>VR</v>
          </cell>
          <cell r="F666" t="str">
            <v>Size Total 19</v>
          </cell>
          <cell r="G666" t="str">
            <v>Size Total 19</v>
          </cell>
          <cell r="H666" t="str">
            <v>Size Total 19</v>
          </cell>
          <cell r="I666" t="str">
            <v>Size Total 19</v>
          </cell>
        </row>
        <row r="667">
          <cell r="B667" t="str">
            <v>ST20</v>
          </cell>
          <cell r="C667" t="str">
            <v>NUMERIC</v>
          </cell>
          <cell r="D667" t="str">
            <v>19, 6</v>
          </cell>
          <cell r="E667" t="str">
            <v>VR</v>
          </cell>
          <cell r="F667" t="str">
            <v>Size Total 20</v>
          </cell>
          <cell r="G667" t="str">
            <v>Size Total 20</v>
          </cell>
          <cell r="H667" t="str">
            <v>Size Total 20</v>
          </cell>
          <cell r="I667" t="str">
            <v>Size Total 20</v>
          </cell>
        </row>
        <row r="668">
          <cell r="B668" t="str">
            <v>ST21</v>
          </cell>
          <cell r="C668" t="str">
            <v>NUMERIC</v>
          </cell>
          <cell r="D668" t="str">
            <v>19, 6</v>
          </cell>
          <cell r="E668" t="str">
            <v>VR</v>
          </cell>
          <cell r="F668" t="str">
            <v>Size Total 21</v>
          </cell>
          <cell r="G668" t="str">
            <v>Size Total 21</v>
          </cell>
          <cell r="H668" t="str">
            <v>Size Total 21</v>
          </cell>
          <cell r="I668" t="str">
            <v>Size Total 21</v>
          </cell>
        </row>
        <row r="669">
          <cell r="B669" t="str">
            <v>ST22</v>
          </cell>
          <cell r="C669" t="str">
            <v>NUMERIC</v>
          </cell>
          <cell r="D669" t="str">
            <v>19, 6</v>
          </cell>
          <cell r="E669" t="str">
            <v>VR</v>
          </cell>
          <cell r="F669" t="str">
            <v>Size Total 22</v>
          </cell>
          <cell r="G669" t="str">
            <v>Size Total 22</v>
          </cell>
          <cell r="H669" t="str">
            <v>Size Total 22</v>
          </cell>
          <cell r="I669" t="str">
            <v>Size Total 22</v>
          </cell>
        </row>
        <row r="670">
          <cell r="B670" t="str">
            <v>ST23</v>
          </cell>
          <cell r="C670" t="str">
            <v>NUMERIC</v>
          </cell>
          <cell r="D670" t="str">
            <v>19, 6</v>
          </cell>
          <cell r="E670" t="str">
            <v>VR</v>
          </cell>
          <cell r="F670" t="str">
            <v>Size Total 23</v>
          </cell>
          <cell r="G670" t="str">
            <v>Size Total 23</v>
          </cell>
          <cell r="H670" t="str">
            <v>Size Total 23</v>
          </cell>
          <cell r="I670" t="str">
            <v>Size Total 23</v>
          </cell>
        </row>
        <row r="671">
          <cell r="B671" t="str">
            <v>ST24</v>
          </cell>
          <cell r="C671" t="str">
            <v>NUMERIC</v>
          </cell>
          <cell r="D671" t="str">
            <v>19, 6</v>
          </cell>
          <cell r="E671" t="str">
            <v>VR</v>
          </cell>
          <cell r="F671" t="str">
            <v>Size Total 24</v>
          </cell>
          <cell r="G671" t="str">
            <v>Size Total 24</v>
          </cell>
          <cell r="H671" t="str">
            <v>Size Total 24</v>
          </cell>
          <cell r="I671" t="str">
            <v>Size Total 24</v>
          </cell>
        </row>
        <row r="672">
          <cell r="B672" t="str">
            <v>ST25</v>
          </cell>
          <cell r="C672" t="str">
            <v>NUMERIC</v>
          </cell>
          <cell r="D672" t="str">
            <v>19, 6</v>
          </cell>
          <cell r="E672" t="str">
            <v>VR</v>
          </cell>
          <cell r="F672" t="str">
            <v>Size Total 25</v>
          </cell>
          <cell r="G672" t="str">
            <v>Size Total 25</v>
          </cell>
          <cell r="H672" t="str">
            <v>Size Total 25</v>
          </cell>
          <cell r="I672" t="str">
            <v>Size Total 25</v>
          </cell>
        </row>
        <row r="673">
          <cell r="B673" t="str">
            <v>ST26</v>
          </cell>
          <cell r="C673" t="str">
            <v>NUMERIC</v>
          </cell>
          <cell r="D673" t="str">
            <v>19, 6</v>
          </cell>
          <cell r="E673" t="str">
            <v>VR</v>
          </cell>
          <cell r="F673" t="str">
            <v>Size Total 26</v>
          </cell>
          <cell r="G673" t="str">
            <v>Size Total 26</v>
          </cell>
          <cell r="H673" t="str">
            <v>Size Total 26</v>
          </cell>
          <cell r="I673" t="str">
            <v>Size Total 26</v>
          </cell>
        </row>
        <row r="674">
          <cell r="B674" t="str">
            <v>ST27</v>
          </cell>
          <cell r="C674" t="str">
            <v>NUMERIC</v>
          </cell>
          <cell r="D674" t="str">
            <v>19, 6</v>
          </cell>
          <cell r="E674" t="str">
            <v>VR</v>
          </cell>
          <cell r="F674" t="str">
            <v>Size Total 27</v>
          </cell>
          <cell r="G674" t="str">
            <v>Size Total 27</v>
          </cell>
          <cell r="H674" t="str">
            <v>Size Total 27</v>
          </cell>
          <cell r="I674" t="str">
            <v>Size Total 27</v>
          </cell>
        </row>
        <row r="675">
          <cell r="B675" t="str">
            <v>ST28</v>
          </cell>
          <cell r="C675" t="str">
            <v>NUMERIC</v>
          </cell>
          <cell r="D675" t="str">
            <v>19, 6</v>
          </cell>
          <cell r="E675" t="str">
            <v>VR</v>
          </cell>
          <cell r="F675" t="str">
            <v>Size Total 28</v>
          </cell>
          <cell r="G675" t="str">
            <v>Size Total 28</v>
          </cell>
          <cell r="H675" t="str">
            <v>Size Total 28</v>
          </cell>
          <cell r="I675" t="str">
            <v>Size Total 28</v>
          </cell>
        </row>
        <row r="676">
          <cell r="B676" t="str">
            <v>ST29</v>
          </cell>
          <cell r="C676" t="str">
            <v>NUMERIC</v>
          </cell>
          <cell r="D676" t="str">
            <v>19, 6</v>
          </cell>
          <cell r="E676" t="str">
            <v>VR</v>
          </cell>
          <cell r="F676" t="str">
            <v>Size Total 29</v>
          </cell>
          <cell r="G676" t="str">
            <v>Size Total 29</v>
          </cell>
          <cell r="H676" t="str">
            <v>Size Total 29</v>
          </cell>
          <cell r="I676" t="str">
            <v>Size Total 29</v>
          </cell>
        </row>
        <row r="677">
          <cell r="B677" t="str">
            <v>ST30</v>
          </cell>
          <cell r="C677" t="str">
            <v>NUMERIC</v>
          </cell>
          <cell r="D677" t="str">
            <v>19, 6</v>
          </cell>
          <cell r="E677" t="str">
            <v>VR</v>
          </cell>
          <cell r="F677" t="str">
            <v>Size Total 30</v>
          </cell>
          <cell r="G677" t="str">
            <v>Size Total 30</v>
          </cell>
          <cell r="H677" t="str">
            <v>Size Total 30</v>
          </cell>
          <cell r="I677" t="str">
            <v>Size Total 30</v>
          </cell>
        </row>
        <row r="678">
          <cell r="B678" t="str">
            <v>SOQT</v>
          </cell>
          <cell r="C678" t="str">
            <v>NUMERIC</v>
          </cell>
          <cell r="D678" t="str">
            <v>19, 6</v>
          </cell>
          <cell r="E678" t="str">
            <v>VR</v>
          </cell>
          <cell r="F678" t="str">
            <v>Shop Order Quantity</v>
          </cell>
          <cell r="G678" t="str">
            <v>Shop Order Quantity</v>
          </cell>
          <cell r="H678" t="str">
            <v>Shop Order Quantity</v>
          </cell>
          <cell r="I678" t="str">
            <v>Shop Order Quantity</v>
          </cell>
        </row>
        <row r="679">
          <cell r="B679" t="str">
            <v>SNQT</v>
          </cell>
          <cell r="C679" t="str">
            <v>NUMERIC</v>
          </cell>
          <cell r="D679" t="str">
            <v>19, 6</v>
          </cell>
          <cell r="E679" t="str">
            <v>VR</v>
          </cell>
          <cell r="F679" t="str">
            <v>Shop Return Quantity</v>
          </cell>
          <cell r="G679" t="str">
            <v>Shop Return Quantity</v>
          </cell>
          <cell r="H679" t="str">
            <v>Shop Return Quantity</v>
          </cell>
          <cell r="I679" t="str">
            <v>Shop Return Quantity</v>
          </cell>
        </row>
        <row r="680">
          <cell r="B680" t="str">
            <v>SIZE</v>
          </cell>
          <cell r="C680" t="str">
            <v>VARCHAR</v>
          </cell>
          <cell r="D680" t="str">
            <v>10</v>
          </cell>
          <cell r="E680" t="str">
            <v>VR</v>
          </cell>
          <cell r="F680" t="str">
            <v>Size</v>
          </cell>
          <cell r="G680" t="str">
            <v>Size</v>
          </cell>
          <cell r="H680" t="str">
            <v>Size</v>
          </cell>
          <cell r="I680" t="str">
            <v>Size</v>
          </cell>
        </row>
        <row r="681">
          <cell r="B681" t="str">
            <v>SZTT</v>
          </cell>
          <cell r="C681" t="str">
            <v>NUMERIC</v>
          </cell>
          <cell r="D681" t="str">
            <v>19, 6</v>
          </cell>
          <cell r="E681" t="str">
            <v>VR</v>
          </cell>
          <cell r="F681" t="str">
            <v>Size Total</v>
          </cell>
          <cell r="G681" t="str">
            <v>Size Total</v>
          </cell>
          <cell r="H681" t="str">
            <v>Size Total</v>
          </cell>
          <cell r="I681" t="str">
            <v>Size Total</v>
          </cell>
        </row>
        <row r="682">
          <cell r="B682" t="str">
            <v>GWEI</v>
          </cell>
          <cell r="C682" t="str">
            <v>NUMERIC</v>
          </cell>
          <cell r="D682" t="str">
            <v>19, 6</v>
          </cell>
          <cell r="E682" t="str">
            <v>VR</v>
          </cell>
          <cell r="F682" t="str">
            <v>Garment Weight</v>
          </cell>
          <cell r="G682" t="str">
            <v>Garment Weight</v>
          </cell>
          <cell r="H682" t="str">
            <v>Garment Weight</v>
          </cell>
          <cell r="I682" t="str">
            <v>Garment Weight</v>
          </cell>
        </row>
        <row r="683">
          <cell r="B683" t="str">
            <v>YWEI</v>
          </cell>
          <cell r="C683" t="str">
            <v>NUMERIC</v>
          </cell>
          <cell r="D683" t="str">
            <v>19, 6</v>
          </cell>
          <cell r="E683" t="str">
            <v>VR</v>
          </cell>
          <cell r="F683" t="str">
            <v>Yarn Weight</v>
          </cell>
          <cell r="G683" t="str">
            <v>Yarn Weight</v>
          </cell>
          <cell r="H683" t="str">
            <v>Yarn Weight</v>
          </cell>
          <cell r="I683" t="str">
            <v>Yarn Weight</v>
          </cell>
        </row>
        <row r="684">
          <cell r="B684" t="str">
            <v>SQ01</v>
          </cell>
          <cell r="C684" t="str">
            <v>NUMERIC</v>
          </cell>
          <cell r="D684" t="str">
            <v>19, 6</v>
          </cell>
          <cell r="E684" t="str">
            <v>VR</v>
          </cell>
          <cell r="F684" t="str">
            <v>Size Quantity 1</v>
          </cell>
          <cell r="G684" t="str">
            <v>Size Quantity 1</v>
          </cell>
          <cell r="H684" t="str">
            <v>Size Quantity 1</v>
          </cell>
          <cell r="I684" t="str">
            <v>Size Quantity 1</v>
          </cell>
        </row>
        <row r="685">
          <cell r="B685" t="str">
            <v>SQ02</v>
          </cell>
          <cell r="C685" t="str">
            <v>NUMERIC</v>
          </cell>
          <cell r="D685" t="str">
            <v>19, 6</v>
          </cell>
          <cell r="E685" t="str">
            <v>VR</v>
          </cell>
          <cell r="F685" t="str">
            <v>Size Quantity 2</v>
          </cell>
          <cell r="G685" t="str">
            <v>Size Quantity 2</v>
          </cell>
          <cell r="H685" t="str">
            <v>Size Quantity 2</v>
          </cell>
          <cell r="I685" t="str">
            <v>Size Quantity 2</v>
          </cell>
        </row>
        <row r="686">
          <cell r="B686" t="str">
            <v>SQ03</v>
          </cell>
          <cell r="C686" t="str">
            <v>NUMERIC</v>
          </cell>
          <cell r="D686" t="str">
            <v>19, 6</v>
          </cell>
          <cell r="E686" t="str">
            <v>VR</v>
          </cell>
          <cell r="F686" t="str">
            <v>Size Quantity 3</v>
          </cell>
          <cell r="G686" t="str">
            <v>Size Quantity 3</v>
          </cell>
          <cell r="H686" t="str">
            <v>Size Quantity 3</v>
          </cell>
          <cell r="I686" t="str">
            <v>Size Quantity 3</v>
          </cell>
        </row>
        <row r="687">
          <cell r="B687" t="str">
            <v>SQ04</v>
          </cell>
          <cell r="C687" t="str">
            <v>NUMERIC</v>
          </cell>
          <cell r="D687" t="str">
            <v>19, 6</v>
          </cell>
          <cell r="E687" t="str">
            <v>VR</v>
          </cell>
          <cell r="F687" t="str">
            <v>Size Quantity 4</v>
          </cell>
          <cell r="G687" t="str">
            <v>Size Quantity 4</v>
          </cell>
          <cell r="H687" t="str">
            <v>Size Quantity 4</v>
          </cell>
          <cell r="I687" t="str">
            <v>Size Quantity 4</v>
          </cell>
        </row>
        <row r="688">
          <cell r="B688" t="str">
            <v>SQ05</v>
          </cell>
          <cell r="C688" t="str">
            <v>NUMERIC</v>
          </cell>
          <cell r="D688" t="str">
            <v>19, 6</v>
          </cell>
          <cell r="E688" t="str">
            <v>VR</v>
          </cell>
          <cell r="F688" t="str">
            <v>Size Quantity 5</v>
          </cell>
          <cell r="G688" t="str">
            <v>Size Quantity 5</v>
          </cell>
          <cell r="H688" t="str">
            <v>Size Quantity 5</v>
          </cell>
          <cell r="I688" t="str">
            <v>Size Quantity 5</v>
          </cell>
        </row>
        <row r="689">
          <cell r="B689" t="str">
            <v>SQ06</v>
          </cell>
          <cell r="C689" t="str">
            <v>NUMERIC</v>
          </cell>
          <cell r="D689" t="str">
            <v>19, 6</v>
          </cell>
          <cell r="E689" t="str">
            <v>VR</v>
          </cell>
          <cell r="F689" t="str">
            <v>Size Quantity 6</v>
          </cell>
          <cell r="G689" t="str">
            <v>Size Quantity 6</v>
          </cell>
          <cell r="H689" t="str">
            <v>Size Quantity 6</v>
          </cell>
          <cell r="I689" t="str">
            <v>Size Quantity 6</v>
          </cell>
        </row>
        <row r="690">
          <cell r="B690" t="str">
            <v>SQ07</v>
          </cell>
          <cell r="C690" t="str">
            <v>NUMERIC</v>
          </cell>
          <cell r="D690" t="str">
            <v>19, 6</v>
          </cell>
          <cell r="E690" t="str">
            <v>VR</v>
          </cell>
          <cell r="F690" t="str">
            <v>Size Quantity 7</v>
          </cell>
          <cell r="G690" t="str">
            <v>Size Quantity 7</v>
          </cell>
          <cell r="H690" t="str">
            <v>Size Quantity 7</v>
          </cell>
          <cell r="I690" t="str">
            <v>Size Quantity 7</v>
          </cell>
        </row>
        <row r="691">
          <cell r="B691" t="str">
            <v>SQ08</v>
          </cell>
          <cell r="C691" t="str">
            <v>NUMERIC</v>
          </cell>
          <cell r="D691" t="str">
            <v>19, 6</v>
          </cell>
          <cell r="E691" t="str">
            <v>VR</v>
          </cell>
          <cell r="F691" t="str">
            <v>Size Quantity 8</v>
          </cell>
          <cell r="G691" t="str">
            <v>Size Quantity 8</v>
          </cell>
          <cell r="H691" t="str">
            <v>Size Quantity 8</v>
          </cell>
          <cell r="I691" t="str">
            <v>Size Quantity 8</v>
          </cell>
        </row>
        <row r="692">
          <cell r="B692" t="str">
            <v>SQ09</v>
          </cell>
          <cell r="C692" t="str">
            <v>NUMERIC</v>
          </cell>
          <cell r="D692" t="str">
            <v>19, 6</v>
          </cell>
          <cell r="E692" t="str">
            <v>VR</v>
          </cell>
          <cell r="F692" t="str">
            <v>Size Quantity 9</v>
          </cell>
          <cell r="G692" t="str">
            <v>Size Quantity 9</v>
          </cell>
          <cell r="H692" t="str">
            <v>Size Quantity 9</v>
          </cell>
          <cell r="I692" t="str">
            <v>Size Quantity 9</v>
          </cell>
        </row>
        <row r="693">
          <cell r="B693" t="str">
            <v>SQ10</v>
          </cell>
          <cell r="C693" t="str">
            <v>NUMERIC</v>
          </cell>
          <cell r="D693" t="str">
            <v>19, 6</v>
          </cell>
          <cell r="E693" t="str">
            <v>VR</v>
          </cell>
          <cell r="F693" t="str">
            <v>Size Quantity 10</v>
          </cell>
          <cell r="G693" t="str">
            <v>Size Quantity 10</v>
          </cell>
          <cell r="H693" t="str">
            <v>Size Quantity 10</v>
          </cell>
          <cell r="I693" t="str">
            <v>Size Quantity 10</v>
          </cell>
        </row>
        <row r="694">
          <cell r="B694" t="str">
            <v>SQ11</v>
          </cell>
          <cell r="C694" t="str">
            <v>NUMERIC</v>
          </cell>
          <cell r="D694" t="str">
            <v>19, 6</v>
          </cell>
          <cell r="E694" t="str">
            <v>VR</v>
          </cell>
          <cell r="F694" t="str">
            <v>Size Quantity 11</v>
          </cell>
          <cell r="G694" t="str">
            <v>Size Quantity 11</v>
          </cell>
          <cell r="H694" t="str">
            <v>Size Quantity 11</v>
          </cell>
          <cell r="I694" t="str">
            <v>Size Quantity 11</v>
          </cell>
        </row>
        <row r="695">
          <cell r="B695" t="str">
            <v>SQ12</v>
          </cell>
          <cell r="C695" t="str">
            <v>NUMERIC</v>
          </cell>
          <cell r="D695" t="str">
            <v>19, 6</v>
          </cell>
          <cell r="E695" t="str">
            <v>VR</v>
          </cell>
          <cell r="F695" t="str">
            <v>Size Quantity 12</v>
          </cell>
          <cell r="G695" t="str">
            <v>Size Quantity 12</v>
          </cell>
          <cell r="H695" t="str">
            <v>Size Quantity 12</v>
          </cell>
          <cell r="I695" t="str">
            <v>Size Quantity 12</v>
          </cell>
        </row>
        <row r="696">
          <cell r="B696" t="str">
            <v>SQ13</v>
          </cell>
          <cell r="C696" t="str">
            <v>NUMERIC</v>
          </cell>
          <cell r="D696" t="str">
            <v>19, 6</v>
          </cell>
          <cell r="E696" t="str">
            <v>VR</v>
          </cell>
          <cell r="F696" t="str">
            <v>Size Quantity 13</v>
          </cell>
          <cell r="G696" t="str">
            <v>Size Quantity 13</v>
          </cell>
          <cell r="H696" t="str">
            <v>Size Quantity 13</v>
          </cell>
          <cell r="I696" t="str">
            <v>Size Quantity 13</v>
          </cell>
        </row>
        <row r="697">
          <cell r="B697" t="str">
            <v>SQ14</v>
          </cell>
          <cell r="C697" t="str">
            <v>NUMERIC</v>
          </cell>
          <cell r="D697" t="str">
            <v>19, 6</v>
          </cell>
          <cell r="E697" t="str">
            <v>VR</v>
          </cell>
          <cell r="F697" t="str">
            <v>Size Quantity 14</v>
          </cell>
          <cell r="G697" t="str">
            <v>Size Quantity 14</v>
          </cell>
          <cell r="H697" t="str">
            <v>Size Quantity 14</v>
          </cell>
          <cell r="I697" t="str">
            <v>Size Quantity 14</v>
          </cell>
        </row>
        <row r="698">
          <cell r="B698" t="str">
            <v>SQ15</v>
          </cell>
          <cell r="C698" t="str">
            <v>NUMERIC</v>
          </cell>
          <cell r="D698" t="str">
            <v>19, 6</v>
          </cell>
          <cell r="E698" t="str">
            <v>VR</v>
          </cell>
          <cell r="F698" t="str">
            <v>Size Quantity 15</v>
          </cell>
          <cell r="G698" t="str">
            <v>Size Quantity 15</v>
          </cell>
          <cell r="H698" t="str">
            <v>Size Quantity 15</v>
          </cell>
          <cell r="I698" t="str">
            <v>Size Quantity 15</v>
          </cell>
        </row>
        <row r="699">
          <cell r="B699" t="str">
            <v>SQ16</v>
          </cell>
          <cell r="C699" t="str">
            <v>NUMERIC</v>
          </cell>
          <cell r="D699" t="str">
            <v>19, 6</v>
          </cell>
          <cell r="E699" t="str">
            <v>VR</v>
          </cell>
          <cell r="F699" t="str">
            <v>Size Quantity 16</v>
          </cell>
          <cell r="G699" t="str">
            <v>Size Quantity 16</v>
          </cell>
          <cell r="H699" t="str">
            <v>Size Quantity 16</v>
          </cell>
          <cell r="I699" t="str">
            <v>Size Quantity 16</v>
          </cell>
        </row>
        <row r="700">
          <cell r="B700" t="str">
            <v>SQ17</v>
          </cell>
          <cell r="C700" t="str">
            <v>NUMERIC</v>
          </cell>
          <cell r="D700" t="str">
            <v>19, 6</v>
          </cell>
          <cell r="E700" t="str">
            <v>VR</v>
          </cell>
          <cell r="F700" t="str">
            <v>Size Quantity 17</v>
          </cell>
          <cell r="G700" t="str">
            <v>Size Quantity 17</v>
          </cell>
          <cell r="H700" t="str">
            <v>Size Quantity 17</v>
          </cell>
          <cell r="I700" t="str">
            <v>Size Quantity 17</v>
          </cell>
        </row>
        <row r="701">
          <cell r="B701" t="str">
            <v>SQ18</v>
          </cell>
          <cell r="C701" t="str">
            <v>NUMERIC</v>
          </cell>
          <cell r="D701" t="str">
            <v>19, 6</v>
          </cell>
          <cell r="E701" t="str">
            <v>VR</v>
          </cell>
          <cell r="F701" t="str">
            <v>Size Quantity 18</v>
          </cell>
          <cell r="G701" t="str">
            <v>Size Quantity 18</v>
          </cell>
          <cell r="H701" t="str">
            <v>Size Quantity 18</v>
          </cell>
          <cell r="I701" t="str">
            <v>Size Quantity 18</v>
          </cell>
        </row>
        <row r="702">
          <cell r="B702" t="str">
            <v>SQ19</v>
          </cell>
          <cell r="C702" t="str">
            <v>NUMERIC</v>
          </cell>
          <cell r="D702" t="str">
            <v>19, 6</v>
          </cell>
          <cell r="E702" t="str">
            <v>VR</v>
          </cell>
          <cell r="F702" t="str">
            <v>Size Quantity 19</v>
          </cell>
          <cell r="G702" t="str">
            <v>Size Quantity 19</v>
          </cell>
          <cell r="H702" t="str">
            <v>Size Quantity 19</v>
          </cell>
          <cell r="I702" t="str">
            <v>Size Quantity 19</v>
          </cell>
        </row>
        <row r="703">
          <cell r="B703" t="str">
            <v>SQ20</v>
          </cell>
          <cell r="C703" t="str">
            <v>NUMERIC</v>
          </cell>
          <cell r="D703" t="str">
            <v>19, 6</v>
          </cell>
          <cell r="E703" t="str">
            <v>VR</v>
          </cell>
          <cell r="F703" t="str">
            <v>Size Quantity 20</v>
          </cell>
          <cell r="G703" t="str">
            <v>Size Quantity 20</v>
          </cell>
          <cell r="H703" t="str">
            <v>Size Quantity 20</v>
          </cell>
          <cell r="I703" t="str">
            <v>Size Quantity 20</v>
          </cell>
        </row>
        <row r="704">
          <cell r="B704" t="str">
            <v>SQ21</v>
          </cell>
          <cell r="C704" t="str">
            <v>NUMERIC</v>
          </cell>
          <cell r="D704" t="str">
            <v>19, 6</v>
          </cell>
          <cell r="E704" t="str">
            <v>VR</v>
          </cell>
          <cell r="F704" t="str">
            <v>Size Quantity 21</v>
          </cell>
          <cell r="G704" t="str">
            <v>Size Quantity 21</v>
          </cell>
          <cell r="H704" t="str">
            <v>Size Quantity 21</v>
          </cell>
          <cell r="I704" t="str">
            <v>Size Quantity 21</v>
          </cell>
        </row>
        <row r="705">
          <cell r="B705" t="str">
            <v>SQ22</v>
          </cell>
          <cell r="C705" t="str">
            <v>NUMERIC</v>
          </cell>
          <cell r="D705" t="str">
            <v>19, 6</v>
          </cell>
          <cell r="E705" t="str">
            <v>VR</v>
          </cell>
          <cell r="F705" t="str">
            <v>Size Quantity 22</v>
          </cell>
          <cell r="G705" t="str">
            <v>Size Quantity 22</v>
          </cell>
          <cell r="H705" t="str">
            <v>Size Quantity 22</v>
          </cell>
          <cell r="I705" t="str">
            <v>Size Quantity 22</v>
          </cell>
        </row>
        <row r="706">
          <cell r="B706" t="str">
            <v>SQ23</v>
          </cell>
          <cell r="C706" t="str">
            <v>NUMERIC</v>
          </cell>
          <cell r="D706" t="str">
            <v>19, 6</v>
          </cell>
          <cell r="E706" t="str">
            <v>VR</v>
          </cell>
          <cell r="F706" t="str">
            <v>Size Quantity 23</v>
          </cell>
          <cell r="G706" t="str">
            <v>Size Quantity 23</v>
          </cell>
          <cell r="H706" t="str">
            <v>Size Quantity 23</v>
          </cell>
          <cell r="I706" t="str">
            <v>Size Quantity 23</v>
          </cell>
        </row>
        <row r="707">
          <cell r="B707" t="str">
            <v>SQ24</v>
          </cell>
          <cell r="C707" t="str">
            <v>NUMERIC</v>
          </cell>
          <cell r="D707" t="str">
            <v>19, 6</v>
          </cell>
          <cell r="E707" t="str">
            <v>VR</v>
          </cell>
          <cell r="F707" t="str">
            <v>Size Quantity 24</v>
          </cell>
          <cell r="G707" t="str">
            <v>Size Quantity 24</v>
          </cell>
          <cell r="H707" t="str">
            <v>Size Quantity 24</v>
          </cell>
          <cell r="I707" t="str">
            <v>Size Quantity 24</v>
          </cell>
        </row>
        <row r="708">
          <cell r="B708" t="str">
            <v>SQ25</v>
          </cell>
          <cell r="C708" t="str">
            <v>NUMERIC</v>
          </cell>
          <cell r="D708" t="str">
            <v>19, 6</v>
          </cell>
          <cell r="E708" t="str">
            <v>VR</v>
          </cell>
          <cell r="F708" t="str">
            <v>Size Quantity 25</v>
          </cell>
          <cell r="G708" t="str">
            <v>Size Quantity 25</v>
          </cell>
          <cell r="H708" t="str">
            <v>Size Quantity 25</v>
          </cell>
          <cell r="I708" t="str">
            <v>Size Quantity 25</v>
          </cell>
        </row>
        <row r="709">
          <cell r="B709" t="str">
            <v>SQ26</v>
          </cell>
          <cell r="C709" t="str">
            <v>NUMERIC</v>
          </cell>
          <cell r="D709" t="str">
            <v>19, 6</v>
          </cell>
          <cell r="E709" t="str">
            <v>VR</v>
          </cell>
          <cell r="F709" t="str">
            <v>Size Quantity 26</v>
          </cell>
          <cell r="G709" t="str">
            <v>Size Quantity 26</v>
          </cell>
          <cell r="H709" t="str">
            <v>Size Quantity 26</v>
          </cell>
          <cell r="I709" t="str">
            <v>Size Quantity 26</v>
          </cell>
        </row>
        <row r="710">
          <cell r="B710" t="str">
            <v>SQ27</v>
          </cell>
          <cell r="C710" t="str">
            <v>NUMERIC</v>
          </cell>
          <cell r="D710" t="str">
            <v>19, 6</v>
          </cell>
          <cell r="E710" t="str">
            <v>VR</v>
          </cell>
          <cell r="F710" t="str">
            <v>Size Quantity 27</v>
          </cell>
          <cell r="G710" t="str">
            <v>Size Quantity 27</v>
          </cell>
          <cell r="H710" t="str">
            <v>Size Quantity 27</v>
          </cell>
          <cell r="I710" t="str">
            <v>Size Quantity 27</v>
          </cell>
        </row>
        <row r="711">
          <cell r="B711" t="str">
            <v>SQ28</v>
          </cell>
          <cell r="C711" t="str">
            <v>NUMERIC</v>
          </cell>
          <cell r="D711" t="str">
            <v>19, 6</v>
          </cell>
          <cell r="E711" t="str">
            <v>VR</v>
          </cell>
          <cell r="F711" t="str">
            <v>Size Quantity 28</v>
          </cell>
          <cell r="G711" t="str">
            <v>Size Quantity 28</v>
          </cell>
          <cell r="H711" t="str">
            <v>Size Quantity 28</v>
          </cell>
          <cell r="I711" t="str">
            <v>Size Quantity 28</v>
          </cell>
        </row>
        <row r="712">
          <cell r="B712" t="str">
            <v>SQ29</v>
          </cell>
          <cell r="C712" t="str">
            <v>NUMERIC</v>
          </cell>
          <cell r="D712" t="str">
            <v>19, 6</v>
          </cell>
          <cell r="E712" t="str">
            <v>VR</v>
          </cell>
          <cell r="F712" t="str">
            <v>Size Quantity 29</v>
          </cell>
          <cell r="G712" t="str">
            <v>Size Quantity 29</v>
          </cell>
          <cell r="H712" t="str">
            <v>Size Quantity 29</v>
          </cell>
          <cell r="I712" t="str">
            <v>Size Quantity 29</v>
          </cell>
        </row>
        <row r="713">
          <cell r="B713" t="str">
            <v>SQ30</v>
          </cell>
          <cell r="C713" t="str">
            <v>NUMERIC</v>
          </cell>
          <cell r="D713" t="str">
            <v>19, 6</v>
          </cell>
          <cell r="E713" t="str">
            <v>VR</v>
          </cell>
          <cell r="F713" t="str">
            <v>Size Quantity 30</v>
          </cell>
          <cell r="G713" t="str">
            <v>Size Quantity 30</v>
          </cell>
          <cell r="H713" t="str">
            <v>Size Quantity 30</v>
          </cell>
          <cell r="I713" t="str">
            <v>Size Quantity 30</v>
          </cell>
        </row>
        <row r="714">
          <cell r="B714" t="str">
            <v>IQ01</v>
          </cell>
          <cell r="C714" t="str">
            <v>NUMERIC</v>
          </cell>
          <cell r="D714" t="str">
            <v>19, 6</v>
          </cell>
          <cell r="E714" t="str">
            <v>VR</v>
          </cell>
          <cell r="F714" t="str">
            <v>Size OI Quantity 1</v>
          </cell>
          <cell r="G714" t="str">
            <v>Size OI Quantity 1</v>
          </cell>
          <cell r="H714" t="str">
            <v>Size OI Quantity 1</v>
          </cell>
          <cell r="I714" t="str">
            <v>Size OI Quantity 1</v>
          </cell>
        </row>
        <row r="715">
          <cell r="B715" t="str">
            <v>IQ02</v>
          </cell>
          <cell r="C715" t="str">
            <v>NUMERIC</v>
          </cell>
          <cell r="D715" t="str">
            <v>19, 6</v>
          </cell>
          <cell r="E715" t="str">
            <v>VR</v>
          </cell>
          <cell r="F715" t="str">
            <v>Size OI Quantity 2</v>
          </cell>
          <cell r="G715" t="str">
            <v>Size OI Quantity 2</v>
          </cell>
          <cell r="H715" t="str">
            <v>Size OI Quantity 2</v>
          </cell>
          <cell r="I715" t="str">
            <v>Size OI Quantity 2</v>
          </cell>
        </row>
        <row r="716">
          <cell r="B716" t="str">
            <v>IQ03</v>
          </cell>
          <cell r="C716" t="str">
            <v>NUMERIC</v>
          </cell>
          <cell r="D716" t="str">
            <v>19, 6</v>
          </cell>
          <cell r="E716" t="str">
            <v>VR</v>
          </cell>
          <cell r="F716" t="str">
            <v>Size OI Quantity 3</v>
          </cell>
          <cell r="G716" t="str">
            <v>Size OI Quantity 3</v>
          </cell>
          <cell r="H716" t="str">
            <v>Size OI Quantity 3</v>
          </cell>
          <cell r="I716" t="str">
            <v>Size OI Quantity 3</v>
          </cell>
        </row>
        <row r="717">
          <cell r="B717" t="str">
            <v>IQ04</v>
          </cell>
          <cell r="C717" t="str">
            <v>NUMERIC</v>
          </cell>
          <cell r="D717" t="str">
            <v>19, 6</v>
          </cell>
          <cell r="E717" t="str">
            <v>VR</v>
          </cell>
          <cell r="F717" t="str">
            <v>Size OI Quantity 4</v>
          </cell>
          <cell r="G717" t="str">
            <v>Size OI Quantity 4</v>
          </cell>
          <cell r="H717" t="str">
            <v>Size OI Quantity 4</v>
          </cell>
          <cell r="I717" t="str">
            <v>Size OI Quantity 4</v>
          </cell>
        </row>
        <row r="718">
          <cell r="B718" t="str">
            <v>IQ05</v>
          </cell>
          <cell r="C718" t="str">
            <v>NUMERIC</v>
          </cell>
          <cell r="D718" t="str">
            <v>19, 6</v>
          </cell>
          <cell r="E718" t="str">
            <v>VR</v>
          </cell>
          <cell r="F718" t="str">
            <v>Size OI Quantity 5</v>
          </cell>
          <cell r="G718" t="str">
            <v>Size OI Quantity 5</v>
          </cell>
          <cell r="H718" t="str">
            <v>Size OI Quantity 5</v>
          </cell>
          <cell r="I718" t="str">
            <v>Size OI Quantity 5</v>
          </cell>
        </row>
        <row r="719">
          <cell r="B719" t="str">
            <v>IQ06</v>
          </cell>
          <cell r="C719" t="str">
            <v>NUMERIC</v>
          </cell>
          <cell r="D719" t="str">
            <v>19, 6</v>
          </cell>
          <cell r="E719" t="str">
            <v>VR</v>
          </cell>
          <cell r="F719" t="str">
            <v>Size OI Quantity 6</v>
          </cell>
          <cell r="G719" t="str">
            <v>Size OI Quantity 6</v>
          </cell>
          <cell r="H719" t="str">
            <v>Size OI Quantity 6</v>
          </cell>
          <cell r="I719" t="str">
            <v>Size OI Quantity 6</v>
          </cell>
        </row>
        <row r="720">
          <cell r="B720" t="str">
            <v>IQ07</v>
          </cell>
          <cell r="C720" t="str">
            <v>NUMERIC</v>
          </cell>
          <cell r="D720" t="str">
            <v>19, 6</v>
          </cell>
          <cell r="E720" t="str">
            <v>VR</v>
          </cell>
          <cell r="F720" t="str">
            <v>Size OI Quantity 7</v>
          </cell>
          <cell r="G720" t="str">
            <v>Size OI Quantity 7</v>
          </cell>
          <cell r="H720" t="str">
            <v>Size OI Quantity 7</v>
          </cell>
          <cell r="I720" t="str">
            <v>Size OI Quantity 7</v>
          </cell>
        </row>
        <row r="721">
          <cell r="B721" t="str">
            <v>IQ08</v>
          </cell>
          <cell r="C721" t="str">
            <v>NUMERIC</v>
          </cell>
          <cell r="D721" t="str">
            <v>19, 6</v>
          </cell>
          <cell r="E721" t="str">
            <v>VR</v>
          </cell>
          <cell r="F721" t="str">
            <v>Size OI Quantity 8</v>
          </cell>
          <cell r="G721" t="str">
            <v>Size OI Quantity 8</v>
          </cell>
          <cell r="H721" t="str">
            <v>Size OI Quantity 8</v>
          </cell>
          <cell r="I721" t="str">
            <v>Size OI Quantity 8</v>
          </cell>
        </row>
        <row r="722">
          <cell r="B722" t="str">
            <v>IQ09</v>
          </cell>
          <cell r="C722" t="str">
            <v>NUMERIC</v>
          </cell>
          <cell r="D722" t="str">
            <v>19, 6</v>
          </cell>
          <cell r="E722" t="str">
            <v>VR</v>
          </cell>
          <cell r="F722" t="str">
            <v>Size OI Quantity 9</v>
          </cell>
          <cell r="G722" t="str">
            <v>Size OI Quantity 9</v>
          </cell>
          <cell r="H722" t="str">
            <v>Size OI Quantity 9</v>
          </cell>
          <cell r="I722" t="str">
            <v>Size OI Quantity 9</v>
          </cell>
        </row>
        <row r="723">
          <cell r="B723" t="str">
            <v>IQ10</v>
          </cell>
          <cell r="C723" t="str">
            <v>NUMERIC</v>
          </cell>
          <cell r="D723" t="str">
            <v>19, 6</v>
          </cell>
          <cell r="E723" t="str">
            <v>VR</v>
          </cell>
          <cell r="F723" t="str">
            <v>Size OI Quantity 10</v>
          </cell>
          <cell r="G723" t="str">
            <v>Size OI Quantity 10</v>
          </cell>
          <cell r="H723" t="str">
            <v>Size OI Quantity 10</v>
          </cell>
          <cell r="I723" t="str">
            <v>Size OI Quantity 10</v>
          </cell>
        </row>
        <row r="724">
          <cell r="B724" t="str">
            <v>IQ11</v>
          </cell>
          <cell r="C724" t="str">
            <v>NUMERIC</v>
          </cell>
          <cell r="D724" t="str">
            <v>19, 6</v>
          </cell>
          <cell r="E724" t="str">
            <v>VR</v>
          </cell>
          <cell r="F724" t="str">
            <v>Size OI Quantity 11</v>
          </cell>
          <cell r="G724" t="str">
            <v>Size OI Quantity 11</v>
          </cell>
          <cell r="H724" t="str">
            <v>Size OI Quantity 11</v>
          </cell>
          <cell r="I724" t="str">
            <v>Size OI Quantity 11</v>
          </cell>
        </row>
        <row r="725">
          <cell r="B725" t="str">
            <v>IQ12</v>
          </cell>
          <cell r="C725" t="str">
            <v>NUMERIC</v>
          </cell>
          <cell r="D725" t="str">
            <v>19, 6</v>
          </cell>
          <cell r="E725" t="str">
            <v>VR</v>
          </cell>
          <cell r="F725" t="str">
            <v>Size OI Quantity 12</v>
          </cell>
          <cell r="G725" t="str">
            <v>Size OI Quantity 12</v>
          </cell>
          <cell r="H725" t="str">
            <v>Size OI Quantity 12</v>
          </cell>
          <cell r="I725" t="str">
            <v>Size OI Quantity 12</v>
          </cell>
        </row>
        <row r="726">
          <cell r="B726" t="str">
            <v>IQ13</v>
          </cell>
          <cell r="C726" t="str">
            <v>NUMERIC</v>
          </cell>
          <cell r="D726" t="str">
            <v>19, 6</v>
          </cell>
          <cell r="E726" t="str">
            <v>VR</v>
          </cell>
          <cell r="F726" t="str">
            <v>Size OI Quantity 13</v>
          </cell>
          <cell r="G726" t="str">
            <v>Size OI Quantity 13</v>
          </cell>
          <cell r="H726" t="str">
            <v>Size OI Quantity 13</v>
          </cell>
          <cell r="I726" t="str">
            <v>Size OI Quantity 13</v>
          </cell>
        </row>
        <row r="727">
          <cell r="B727" t="str">
            <v>IQ14</v>
          </cell>
          <cell r="C727" t="str">
            <v>NUMERIC</v>
          </cell>
          <cell r="D727" t="str">
            <v>19, 6</v>
          </cell>
          <cell r="E727" t="str">
            <v>VR</v>
          </cell>
          <cell r="F727" t="str">
            <v>Size OI Quantity 14</v>
          </cell>
          <cell r="G727" t="str">
            <v>Size OI Quantity 14</v>
          </cell>
          <cell r="H727" t="str">
            <v>Size OI Quantity 14</v>
          </cell>
          <cell r="I727" t="str">
            <v>Size OI Quantity 14</v>
          </cell>
        </row>
        <row r="728">
          <cell r="B728" t="str">
            <v>IQ15</v>
          </cell>
          <cell r="C728" t="str">
            <v>NUMERIC</v>
          </cell>
          <cell r="D728" t="str">
            <v>19, 6</v>
          </cell>
          <cell r="E728" t="str">
            <v>VR</v>
          </cell>
          <cell r="F728" t="str">
            <v>Size OI Quantity 15</v>
          </cell>
          <cell r="G728" t="str">
            <v>Size OI Quantity 15</v>
          </cell>
          <cell r="H728" t="str">
            <v>Size OI Quantity 15</v>
          </cell>
          <cell r="I728" t="str">
            <v>Size OI Quantity 15</v>
          </cell>
        </row>
        <row r="729">
          <cell r="B729" t="str">
            <v>IQ16</v>
          </cell>
          <cell r="C729" t="str">
            <v>NUMERIC</v>
          </cell>
          <cell r="D729" t="str">
            <v>19, 6</v>
          </cell>
          <cell r="E729" t="str">
            <v>VR</v>
          </cell>
          <cell r="F729" t="str">
            <v>Size OI Quantity 16</v>
          </cell>
          <cell r="G729" t="str">
            <v>Size OI Quantity 16</v>
          </cell>
          <cell r="H729" t="str">
            <v>Size OI Quantity 16</v>
          </cell>
          <cell r="I729" t="str">
            <v>Size OI Quantity 16</v>
          </cell>
        </row>
        <row r="730">
          <cell r="B730" t="str">
            <v>IQ17</v>
          </cell>
          <cell r="C730" t="str">
            <v>NUMERIC</v>
          </cell>
          <cell r="D730" t="str">
            <v>19, 6</v>
          </cell>
          <cell r="E730" t="str">
            <v>VR</v>
          </cell>
          <cell r="F730" t="str">
            <v>Size OI Quantity 17</v>
          </cell>
          <cell r="G730" t="str">
            <v>Size OI Quantity 17</v>
          </cell>
          <cell r="H730" t="str">
            <v>Size OI Quantity 17</v>
          </cell>
          <cell r="I730" t="str">
            <v>Size OI Quantity 17</v>
          </cell>
        </row>
        <row r="731">
          <cell r="B731" t="str">
            <v>IQ18</v>
          </cell>
          <cell r="C731" t="str">
            <v>NUMERIC</v>
          </cell>
          <cell r="D731" t="str">
            <v>19, 6</v>
          </cell>
          <cell r="E731" t="str">
            <v>VR</v>
          </cell>
          <cell r="F731" t="str">
            <v>Size OI Quantity 18</v>
          </cell>
          <cell r="G731" t="str">
            <v>Size OI Quantity 18</v>
          </cell>
          <cell r="H731" t="str">
            <v>Size OI Quantity 18</v>
          </cell>
          <cell r="I731" t="str">
            <v>Size OI Quantity 18</v>
          </cell>
        </row>
        <row r="732">
          <cell r="B732" t="str">
            <v>IQ19</v>
          </cell>
          <cell r="C732" t="str">
            <v>NUMERIC</v>
          </cell>
          <cell r="D732" t="str">
            <v>19, 6</v>
          </cell>
          <cell r="E732" t="str">
            <v>VR</v>
          </cell>
          <cell r="F732" t="str">
            <v>Size OI Quantity 19</v>
          </cell>
          <cell r="G732" t="str">
            <v>Size OI Quantity 19</v>
          </cell>
          <cell r="H732" t="str">
            <v>Size OI Quantity 19</v>
          </cell>
          <cell r="I732" t="str">
            <v>Size OI Quantity 19</v>
          </cell>
        </row>
        <row r="733">
          <cell r="B733" t="str">
            <v>IQ20</v>
          </cell>
          <cell r="C733" t="str">
            <v>NUMERIC</v>
          </cell>
          <cell r="D733" t="str">
            <v>19, 6</v>
          </cell>
          <cell r="E733" t="str">
            <v>VR</v>
          </cell>
          <cell r="F733" t="str">
            <v>Size OI Quantity 20</v>
          </cell>
          <cell r="G733" t="str">
            <v>Size OI Quantity 20</v>
          </cell>
          <cell r="H733" t="str">
            <v>Size OI Quantity 20</v>
          </cell>
          <cell r="I733" t="str">
            <v>Size OI Quantity 20</v>
          </cell>
        </row>
        <row r="734">
          <cell r="B734" t="str">
            <v>IQ21</v>
          </cell>
          <cell r="C734" t="str">
            <v>NUMERIC</v>
          </cell>
          <cell r="D734" t="str">
            <v>19, 6</v>
          </cell>
          <cell r="E734" t="str">
            <v>VR</v>
          </cell>
          <cell r="F734" t="str">
            <v>Size OI Quantity 21</v>
          </cell>
          <cell r="G734" t="str">
            <v>Size OI Quantity 21</v>
          </cell>
          <cell r="H734" t="str">
            <v>Size OI Quantity 21</v>
          </cell>
          <cell r="I734" t="str">
            <v>Size OI Quantity 21</v>
          </cell>
        </row>
        <row r="735">
          <cell r="B735" t="str">
            <v>IQ22</v>
          </cell>
          <cell r="C735" t="str">
            <v>NUMERIC</v>
          </cell>
          <cell r="D735" t="str">
            <v>19, 6</v>
          </cell>
          <cell r="E735" t="str">
            <v>VR</v>
          </cell>
          <cell r="F735" t="str">
            <v>Size OI Quantity 22</v>
          </cell>
          <cell r="G735" t="str">
            <v>Size OI Quantity 22</v>
          </cell>
          <cell r="H735" t="str">
            <v>Size OI Quantity 22</v>
          </cell>
          <cell r="I735" t="str">
            <v>Size OI Quantity 22</v>
          </cell>
        </row>
        <row r="736">
          <cell r="B736" t="str">
            <v>IQ23</v>
          </cell>
          <cell r="C736" t="str">
            <v>NUMERIC</v>
          </cell>
          <cell r="D736" t="str">
            <v>19, 6</v>
          </cell>
          <cell r="E736" t="str">
            <v>VR</v>
          </cell>
          <cell r="F736" t="str">
            <v>Size OI Quantity 23</v>
          </cell>
          <cell r="G736" t="str">
            <v>Size OI Quantity 23</v>
          </cell>
          <cell r="H736" t="str">
            <v>Size OI Quantity 23</v>
          </cell>
          <cell r="I736" t="str">
            <v>Size OI Quantity 23</v>
          </cell>
        </row>
        <row r="737">
          <cell r="B737" t="str">
            <v>IQ24</v>
          </cell>
          <cell r="C737" t="str">
            <v>NUMERIC</v>
          </cell>
          <cell r="D737" t="str">
            <v>19, 6</v>
          </cell>
          <cell r="E737" t="str">
            <v>VR</v>
          </cell>
          <cell r="F737" t="str">
            <v>Size OI Quantity 24</v>
          </cell>
          <cell r="G737" t="str">
            <v>Size OI Quantity 24</v>
          </cell>
          <cell r="H737" t="str">
            <v>Size OI Quantity 24</v>
          </cell>
          <cell r="I737" t="str">
            <v>Size OI Quantity 24</v>
          </cell>
        </row>
        <row r="738">
          <cell r="B738" t="str">
            <v>IQ25</v>
          </cell>
          <cell r="C738" t="str">
            <v>NUMERIC</v>
          </cell>
          <cell r="D738" t="str">
            <v>19, 6</v>
          </cell>
          <cell r="E738" t="str">
            <v>VR</v>
          </cell>
          <cell r="F738" t="str">
            <v>Size OI Quantity 25</v>
          </cell>
          <cell r="G738" t="str">
            <v>Size OI Quantity 25</v>
          </cell>
          <cell r="H738" t="str">
            <v>Size OI Quantity 25</v>
          </cell>
          <cell r="I738" t="str">
            <v>Size OI Quantity 25</v>
          </cell>
        </row>
        <row r="739">
          <cell r="B739" t="str">
            <v>IQ26</v>
          </cell>
          <cell r="C739" t="str">
            <v>NUMERIC</v>
          </cell>
          <cell r="D739" t="str">
            <v>19, 6</v>
          </cell>
          <cell r="E739" t="str">
            <v>VR</v>
          </cell>
          <cell r="F739" t="str">
            <v>Size OI Quantity 26</v>
          </cell>
          <cell r="G739" t="str">
            <v>Size OI Quantity 26</v>
          </cell>
          <cell r="H739" t="str">
            <v>Size OI Quantity 26</v>
          </cell>
          <cell r="I739" t="str">
            <v>Size OI Quantity 26</v>
          </cell>
        </row>
        <row r="740">
          <cell r="B740" t="str">
            <v>IQ27</v>
          </cell>
          <cell r="C740" t="str">
            <v>NUMERIC</v>
          </cell>
          <cell r="D740" t="str">
            <v>19, 6</v>
          </cell>
          <cell r="E740" t="str">
            <v>VR</v>
          </cell>
          <cell r="F740" t="str">
            <v>Size OI Quantity 27</v>
          </cell>
          <cell r="G740" t="str">
            <v>Size OI Quantity 27</v>
          </cell>
          <cell r="H740" t="str">
            <v>Size OI Quantity 27</v>
          </cell>
          <cell r="I740" t="str">
            <v>Size OI Quantity 27</v>
          </cell>
        </row>
        <row r="741">
          <cell r="B741" t="str">
            <v>IQ28</v>
          </cell>
          <cell r="C741" t="str">
            <v>NUMERIC</v>
          </cell>
          <cell r="D741" t="str">
            <v>19, 6</v>
          </cell>
          <cell r="E741" t="str">
            <v>VR</v>
          </cell>
          <cell r="F741" t="str">
            <v>Size OI Quantity 28</v>
          </cell>
          <cell r="G741" t="str">
            <v>Size OI Quantity 28</v>
          </cell>
          <cell r="H741" t="str">
            <v>Size OI Quantity 28</v>
          </cell>
          <cell r="I741" t="str">
            <v>Size OI Quantity 28</v>
          </cell>
        </row>
        <row r="742">
          <cell r="B742" t="str">
            <v>IQ29</v>
          </cell>
          <cell r="C742" t="str">
            <v>NUMERIC</v>
          </cell>
          <cell r="D742" t="str">
            <v>19, 6</v>
          </cell>
          <cell r="E742" t="str">
            <v>VR</v>
          </cell>
          <cell r="F742" t="str">
            <v>Size OI Quantity 29</v>
          </cell>
          <cell r="G742" t="str">
            <v>Size OI Quantity 29</v>
          </cell>
          <cell r="H742" t="str">
            <v>Size OI Quantity 29</v>
          </cell>
          <cell r="I742" t="str">
            <v>Size OI Quantity 29</v>
          </cell>
        </row>
        <row r="743">
          <cell r="B743" t="str">
            <v>IQ30</v>
          </cell>
          <cell r="C743" t="str">
            <v>NUMERIC</v>
          </cell>
          <cell r="D743" t="str">
            <v>19, 6</v>
          </cell>
          <cell r="E743" t="str">
            <v>VR</v>
          </cell>
          <cell r="F743" t="str">
            <v>Size OI Quantity 30</v>
          </cell>
          <cell r="G743" t="str">
            <v>Size OI Quantity 30</v>
          </cell>
          <cell r="H743" t="str">
            <v>Size OI Quantity 30</v>
          </cell>
          <cell r="I743" t="str">
            <v>Size OI Quantity 30</v>
          </cell>
        </row>
        <row r="744">
          <cell r="B744" t="str">
            <v>OITT</v>
          </cell>
          <cell r="C744" t="str">
            <v>NUMERIC</v>
          </cell>
          <cell r="D744" t="str">
            <v>19, 6</v>
          </cell>
          <cell r="E744" t="str">
            <v>VR</v>
          </cell>
          <cell r="F744" t="str">
            <v>Size OI Total</v>
          </cell>
          <cell r="G744" t="str">
            <v>Size OI Total</v>
          </cell>
          <cell r="H744" t="str">
            <v>Size OI Total</v>
          </cell>
          <cell r="I744" t="str">
            <v>Size OI Total</v>
          </cell>
        </row>
        <row r="745">
          <cell r="B745" t="str">
            <v>LOSS</v>
          </cell>
          <cell r="C745" t="str">
            <v>NUMERIC</v>
          </cell>
          <cell r="D745" t="str">
            <v>5, 2</v>
          </cell>
          <cell r="E745" t="str">
            <v>VR</v>
          </cell>
          <cell r="F745" t="str">
            <v>Loss %</v>
          </cell>
          <cell r="G745" t="str">
            <v>Loss %</v>
          </cell>
          <cell r="H745" t="str">
            <v>Loss %</v>
          </cell>
          <cell r="I745" t="str">
            <v>Loss %</v>
          </cell>
        </row>
        <row r="746">
          <cell r="B746" t="str">
            <v>COLO</v>
          </cell>
          <cell r="C746" t="str">
            <v>VARCHAR</v>
          </cell>
          <cell r="D746">
            <v>10</v>
          </cell>
          <cell r="E746" t="str">
            <v>VR</v>
          </cell>
          <cell r="F746" t="str">
            <v>Container Load</v>
          </cell>
          <cell r="G746" t="str">
            <v>Container Load</v>
          </cell>
          <cell r="H746" t="str">
            <v>Container Load</v>
          </cell>
          <cell r="I746" t="str">
            <v>Container Load</v>
          </cell>
        </row>
        <row r="747">
          <cell r="B747" t="str">
            <v>QTFR</v>
          </cell>
          <cell r="C747" t="str">
            <v>NUMERIC</v>
          </cell>
          <cell r="D747" t="str">
            <v>19, 6</v>
          </cell>
          <cell r="E747" t="str">
            <v>VR</v>
          </cell>
          <cell r="F747" t="str">
            <v>Quantity From</v>
          </cell>
          <cell r="G747" t="str">
            <v>Quantity From</v>
          </cell>
          <cell r="H747" t="str">
            <v>Quantity From</v>
          </cell>
          <cell r="I747" t="str">
            <v>Quantity From</v>
          </cell>
        </row>
        <row r="748">
          <cell r="B748" t="str">
            <v>QTTO</v>
          </cell>
          <cell r="C748" t="str">
            <v>NUMERIC</v>
          </cell>
          <cell r="D748" t="str">
            <v>19, 6</v>
          </cell>
          <cell r="E748" t="str">
            <v>VR</v>
          </cell>
          <cell r="F748" t="str">
            <v>Quantity To</v>
          </cell>
          <cell r="G748" t="str">
            <v>Quantity To</v>
          </cell>
          <cell r="H748" t="str">
            <v>Quantity To</v>
          </cell>
          <cell r="I748" t="str">
            <v>Quantity To</v>
          </cell>
        </row>
        <row r="749">
          <cell r="B749" t="str">
            <v>MUPT</v>
          </cell>
          <cell r="C749" t="str">
            <v>NUMERIC</v>
          </cell>
          <cell r="D749" t="str">
            <v>5, 2</v>
          </cell>
          <cell r="E749" t="str">
            <v>VR</v>
          </cell>
          <cell r="F749" t="str">
            <v>Mark Up Percent</v>
          </cell>
          <cell r="G749" t="str">
            <v>Mark Up Percent</v>
          </cell>
          <cell r="H749" t="str">
            <v>Mark Up Percent</v>
          </cell>
          <cell r="I749" t="str">
            <v>Mark Up Percent</v>
          </cell>
        </row>
        <row r="750">
          <cell r="B750" t="str">
            <v>TOTL</v>
          </cell>
          <cell r="C750" t="str">
            <v>NUMERIC</v>
          </cell>
          <cell r="D750" t="str">
            <v>19, 6</v>
          </cell>
          <cell r="E750" t="str">
            <v>VR</v>
          </cell>
          <cell r="F750" t="str">
            <v>Total</v>
          </cell>
          <cell r="G750" t="str">
            <v>Total</v>
          </cell>
          <cell r="H750" t="str">
            <v>Total</v>
          </cell>
          <cell r="I750" t="str">
            <v>Total</v>
          </cell>
        </row>
        <row r="751">
          <cell r="B751" t="str">
            <v>YCO1</v>
          </cell>
          <cell r="C751" t="str">
            <v>NUMERIC</v>
          </cell>
          <cell r="D751" t="str">
            <v>19, 6</v>
          </cell>
          <cell r="E751" t="str">
            <v>VR</v>
          </cell>
          <cell r="F751" t="str">
            <v>Yarn Component 1</v>
          </cell>
          <cell r="G751" t="str">
            <v>Yarn Component 1</v>
          </cell>
          <cell r="H751" t="str">
            <v>Yarn Component 1</v>
          </cell>
          <cell r="I751" t="str">
            <v>Yarn Component 1</v>
          </cell>
        </row>
        <row r="752">
          <cell r="B752" t="str">
            <v>YCO2</v>
          </cell>
          <cell r="C752" t="str">
            <v>NUMERIC</v>
          </cell>
          <cell r="D752" t="str">
            <v>19, 6</v>
          </cell>
          <cell r="E752" t="str">
            <v>VR</v>
          </cell>
          <cell r="F752" t="str">
            <v>Yarn Component 2</v>
          </cell>
          <cell r="G752" t="str">
            <v>Yarn Component 2</v>
          </cell>
          <cell r="H752" t="str">
            <v>Yarn Component 2</v>
          </cell>
          <cell r="I752" t="str">
            <v>Yarn Component 2</v>
          </cell>
        </row>
        <row r="753">
          <cell r="B753" t="str">
            <v>YCO3</v>
          </cell>
          <cell r="C753" t="str">
            <v>NUMERIC</v>
          </cell>
          <cell r="D753" t="str">
            <v>19, 6</v>
          </cell>
          <cell r="E753" t="str">
            <v>VR</v>
          </cell>
          <cell r="F753" t="str">
            <v>Yarn Component 3</v>
          </cell>
          <cell r="G753" t="str">
            <v>Yarn Component 3</v>
          </cell>
          <cell r="H753" t="str">
            <v>Yarn Component 3</v>
          </cell>
          <cell r="I753" t="str">
            <v>Yarn Component 3</v>
          </cell>
        </row>
        <row r="754">
          <cell r="B754" t="str">
            <v>GRWG</v>
          </cell>
          <cell r="C754" t="str">
            <v>NUMERIC</v>
          </cell>
          <cell r="D754" t="str">
            <v>19, 6</v>
          </cell>
          <cell r="E754" t="str">
            <v>VR</v>
          </cell>
          <cell r="F754" t="str">
            <v>Gross Weight</v>
          </cell>
          <cell r="G754" t="str">
            <v>Gross Weight</v>
          </cell>
          <cell r="H754" t="str">
            <v>Gross Weight</v>
          </cell>
          <cell r="I754" t="str">
            <v>Gross Weight</v>
          </cell>
        </row>
        <row r="755">
          <cell r="B755" t="str">
            <v>NTWG</v>
          </cell>
          <cell r="C755" t="str">
            <v>NUMERIC</v>
          </cell>
          <cell r="D755" t="str">
            <v>19, 6</v>
          </cell>
          <cell r="E755" t="str">
            <v>VR</v>
          </cell>
          <cell r="F755" t="str">
            <v>Nett Weight</v>
          </cell>
          <cell r="G755" t="str">
            <v>Nett Weight</v>
          </cell>
          <cell r="H755" t="str">
            <v>Nett Weight</v>
          </cell>
          <cell r="I755" t="str">
            <v>Nett Weight</v>
          </cell>
        </row>
        <row r="756">
          <cell r="B756" t="str">
            <v>GRWT</v>
          </cell>
          <cell r="C756" t="str">
            <v>NUMERIC</v>
          </cell>
          <cell r="D756" t="str">
            <v>19, 6</v>
          </cell>
          <cell r="E756" t="str">
            <v>VR</v>
          </cell>
          <cell r="F756" t="str">
            <v>Gross Weight Total</v>
          </cell>
          <cell r="G756" t="str">
            <v>Gross Weight Total</v>
          </cell>
          <cell r="H756" t="str">
            <v>Gross Weight Total</v>
          </cell>
          <cell r="I756" t="str">
            <v>Gross Weight Total</v>
          </cell>
        </row>
        <row r="757">
          <cell r="B757" t="str">
            <v>NTWT</v>
          </cell>
          <cell r="C757" t="str">
            <v>NUMERIC</v>
          </cell>
          <cell r="D757" t="str">
            <v>19, 6</v>
          </cell>
          <cell r="E757" t="str">
            <v>VR</v>
          </cell>
          <cell r="F757" t="str">
            <v>Nett Weight Total</v>
          </cell>
          <cell r="G757" t="str">
            <v>Nett Weight Total</v>
          </cell>
          <cell r="H757" t="str">
            <v>Nett Weight Total</v>
          </cell>
          <cell r="I757" t="str">
            <v>Nett Weight Total</v>
          </cell>
        </row>
        <row r="758">
          <cell r="B758" t="str">
            <v>SMWG</v>
          </cell>
          <cell r="C758" t="str">
            <v>NUMERIC</v>
          </cell>
          <cell r="D758" t="str">
            <v>19, 6</v>
          </cell>
          <cell r="E758" t="str">
            <v>VR</v>
          </cell>
          <cell r="F758" t="str">
            <v>Sample Weight</v>
          </cell>
          <cell r="G758" t="str">
            <v>Sample Weight</v>
          </cell>
          <cell r="H758" t="str">
            <v>Sample Weight</v>
          </cell>
          <cell r="I758" t="str">
            <v>Sample Weight</v>
          </cell>
        </row>
        <row r="759">
          <cell r="B759" t="str">
            <v>YCDN</v>
          </cell>
          <cell r="C759" t="str">
            <v>VARCHAR</v>
          </cell>
          <cell r="D759" t="str">
            <v>30</v>
          </cell>
          <cell r="E759" t="str">
            <v>VR</v>
          </cell>
          <cell r="F759" t="str">
            <v>Yarn Consumption No.</v>
          </cell>
          <cell r="G759" t="str">
            <v>Yarn Consumption No.</v>
          </cell>
          <cell r="H759" t="str">
            <v>Yarn Consumption No.</v>
          </cell>
          <cell r="I759" t="str">
            <v>Yarn Consumption No.</v>
          </cell>
        </row>
        <row r="760">
          <cell r="B760" t="str">
            <v>YCDT</v>
          </cell>
          <cell r="C760" t="str">
            <v>NUMERIC</v>
          </cell>
          <cell r="D760" t="str">
            <v>8, 0</v>
          </cell>
          <cell r="E760" t="str">
            <v>VR</v>
          </cell>
          <cell r="F760" t="str">
            <v>Yarn Consumption Date</v>
          </cell>
          <cell r="G760" t="str">
            <v>Yarn Consumption Date</v>
          </cell>
          <cell r="H760" t="str">
            <v>Yarn Consumption Date</v>
          </cell>
          <cell r="I760" t="str">
            <v>Yarn Consumption Date</v>
          </cell>
        </row>
        <row r="761">
          <cell r="B761" t="str">
            <v>YCLN</v>
          </cell>
          <cell r="C761" t="str">
            <v>NUMERIC</v>
          </cell>
          <cell r="D761" t="str">
            <v>5, 0</v>
          </cell>
          <cell r="E761" t="str">
            <v>VR</v>
          </cell>
          <cell r="F761" t="str">
            <v>Yarn Consumption Line</v>
          </cell>
          <cell r="G761" t="str">
            <v>Yarn Consumption Line</v>
          </cell>
          <cell r="H761" t="str">
            <v>Yarn Consumption Line</v>
          </cell>
          <cell r="I761" t="str">
            <v>Yarn Consumption Line</v>
          </cell>
        </row>
        <row r="762">
          <cell r="B762" t="str">
            <v>SMSZ</v>
          </cell>
          <cell r="C762" t="str">
            <v>VARCHAR</v>
          </cell>
          <cell r="D762" t="str">
            <v>10</v>
          </cell>
          <cell r="E762" t="str">
            <v>VR</v>
          </cell>
          <cell r="F762" t="str">
            <v>Sample Size</v>
          </cell>
          <cell r="G762" t="str">
            <v>Sample Size</v>
          </cell>
          <cell r="H762" t="str">
            <v>Sample Size</v>
          </cell>
          <cell r="I762" t="str">
            <v>Sample Size</v>
          </cell>
        </row>
        <row r="763">
          <cell r="B763" t="str">
            <v>SGNA</v>
          </cell>
          <cell r="C763" t="str">
            <v>VARCHAR</v>
          </cell>
          <cell r="D763" t="str">
            <v>100</v>
          </cell>
          <cell r="E763" t="str">
            <v>VR</v>
          </cell>
          <cell r="F763" t="str">
            <v>Size Group Name</v>
          </cell>
          <cell r="G763" t="str">
            <v>Size Group Name</v>
          </cell>
          <cell r="H763" t="str">
            <v>Size Group Name</v>
          </cell>
          <cell r="I763" t="str">
            <v>Size Group Name</v>
          </cell>
        </row>
        <row r="764">
          <cell r="B764" t="str">
            <v>SGNO</v>
          </cell>
          <cell r="C764" t="str">
            <v>VARCHAR</v>
          </cell>
          <cell r="D764" t="str">
            <v>10</v>
          </cell>
          <cell r="E764" t="str">
            <v>VR</v>
          </cell>
          <cell r="F764" t="str">
            <v>Size Group Code</v>
          </cell>
          <cell r="G764" t="str">
            <v>Size Group Code</v>
          </cell>
          <cell r="H764" t="str">
            <v>Size Group Code</v>
          </cell>
          <cell r="I764" t="str">
            <v>Size Group Code</v>
          </cell>
        </row>
        <row r="765">
          <cell r="B765" t="str">
            <v>CCBO</v>
          </cell>
          <cell r="C765" t="str">
            <v>VARCHAR</v>
          </cell>
          <cell r="D765" t="str">
            <v>10</v>
          </cell>
          <cell r="E765" t="str">
            <v>VR</v>
          </cell>
          <cell r="F765" t="str">
            <v>Color Combo</v>
          </cell>
          <cell r="G765" t="str">
            <v>Color Combo</v>
          </cell>
          <cell r="H765" t="str">
            <v>Color Combo</v>
          </cell>
          <cell r="I765" t="str">
            <v>Color Combo</v>
          </cell>
        </row>
        <row r="766">
          <cell r="B766" t="str">
            <v>ITCA</v>
          </cell>
          <cell r="C766" t="str">
            <v>VARCHAR</v>
          </cell>
          <cell r="D766" t="str">
            <v>10</v>
          </cell>
          <cell r="E766" t="str">
            <v>VR</v>
          </cell>
          <cell r="F766" t="str">
            <v>Material Category</v>
          </cell>
          <cell r="G766" t="str">
            <v>Material Category</v>
          </cell>
          <cell r="H766" t="str">
            <v>Material Category</v>
          </cell>
          <cell r="I766" t="str">
            <v>Material Category</v>
          </cell>
        </row>
        <row r="767">
          <cell r="B767" t="str">
            <v>BGAM</v>
          </cell>
          <cell r="C767" t="str">
            <v>NUMERIC</v>
          </cell>
          <cell r="D767" t="str">
            <v>19, 6</v>
          </cell>
          <cell r="E767" t="str">
            <v>VR</v>
          </cell>
          <cell r="F767" t="str">
            <v>Begin Amount</v>
          </cell>
          <cell r="G767" t="str">
            <v>Begin Amount</v>
          </cell>
          <cell r="H767" t="str">
            <v>Begin Amount</v>
          </cell>
          <cell r="I767" t="str">
            <v>Begin Amount</v>
          </cell>
        </row>
        <row r="768">
          <cell r="B768" t="str">
            <v>EDAM</v>
          </cell>
          <cell r="C768" t="str">
            <v>NUMERIC</v>
          </cell>
          <cell r="D768" t="str">
            <v>19, 6</v>
          </cell>
          <cell r="E768" t="str">
            <v>VR</v>
          </cell>
          <cell r="F768" t="str">
            <v>End Amount</v>
          </cell>
          <cell r="G768" t="str">
            <v>End Amount</v>
          </cell>
          <cell r="H768" t="str">
            <v>End Amount</v>
          </cell>
          <cell r="I768" t="str">
            <v>End Amount</v>
          </cell>
        </row>
        <row r="769">
          <cell r="B769" t="str">
            <v>WKDY</v>
          </cell>
          <cell r="C769" t="str">
            <v>NUMERIC</v>
          </cell>
          <cell r="D769" t="str">
            <v>5,2</v>
          </cell>
          <cell r="E769" t="str">
            <v>VR</v>
          </cell>
          <cell r="F769" t="str">
            <v>Work Day</v>
          </cell>
          <cell r="G769" t="str">
            <v>Work Day</v>
          </cell>
          <cell r="H769" t="str">
            <v>Work Day</v>
          </cell>
          <cell r="I769" t="str">
            <v>Work Day</v>
          </cell>
        </row>
        <row r="770">
          <cell r="B770" t="str">
            <v>ABDY</v>
          </cell>
          <cell r="C770" t="str">
            <v>NUMERIC</v>
          </cell>
          <cell r="D770" t="str">
            <v>5,2</v>
          </cell>
          <cell r="E770" t="str">
            <v>VR</v>
          </cell>
          <cell r="F770" t="str">
            <v>Absent Day</v>
          </cell>
          <cell r="G770" t="str">
            <v>Absent Day</v>
          </cell>
          <cell r="H770" t="str">
            <v>Absent Day</v>
          </cell>
          <cell r="I770" t="str">
            <v>Absent Day</v>
          </cell>
        </row>
        <row r="771">
          <cell r="B771" t="str">
            <v>SKDY</v>
          </cell>
          <cell r="C771" t="str">
            <v>NUMERIC</v>
          </cell>
          <cell r="D771" t="str">
            <v>5,2</v>
          </cell>
          <cell r="E771" t="str">
            <v>VR</v>
          </cell>
          <cell r="F771" t="str">
            <v>Sick Day</v>
          </cell>
          <cell r="G771" t="str">
            <v>Sick Day</v>
          </cell>
          <cell r="H771" t="str">
            <v>Sick Day</v>
          </cell>
          <cell r="I771" t="str">
            <v>Sick Day</v>
          </cell>
        </row>
        <row r="772">
          <cell r="B772" t="str">
            <v>PMDY</v>
          </cell>
          <cell r="C772" t="str">
            <v>NUMERIC</v>
          </cell>
          <cell r="D772" t="str">
            <v>5,2</v>
          </cell>
          <cell r="E772" t="str">
            <v>VR</v>
          </cell>
          <cell r="F772" t="str">
            <v>Permision Day</v>
          </cell>
          <cell r="G772" t="str">
            <v>Permision Day</v>
          </cell>
          <cell r="H772" t="str">
            <v>Permision Day</v>
          </cell>
          <cell r="I772" t="str">
            <v>Permision Day</v>
          </cell>
        </row>
        <row r="773">
          <cell r="B773" t="str">
            <v>LTDY</v>
          </cell>
          <cell r="C773" t="str">
            <v>NUMERIC</v>
          </cell>
          <cell r="D773" t="str">
            <v>5,2</v>
          </cell>
          <cell r="E773" t="str">
            <v>VR</v>
          </cell>
          <cell r="F773" t="str">
            <v>Late Day</v>
          </cell>
          <cell r="G773" t="str">
            <v>Late Day</v>
          </cell>
          <cell r="H773" t="str">
            <v>Late Day</v>
          </cell>
          <cell r="I773" t="str">
            <v>Late Day</v>
          </cell>
        </row>
        <row r="774">
          <cell r="B774" t="str">
            <v>LTAM</v>
          </cell>
          <cell r="C774" t="str">
            <v>NUMERIC</v>
          </cell>
          <cell r="D774" t="str">
            <v>19, 6</v>
          </cell>
          <cell r="E774" t="str">
            <v>VR</v>
          </cell>
          <cell r="F774" t="str">
            <v>Late Amount</v>
          </cell>
          <cell r="G774" t="str">
            <v>Late Amount</v>
          </cell>
          <cell r="H774" t="str">
            <v>Late Amount</v>
          </cell>
          <cell r="I774" t="str">
            <v>Late Amount</v>
          </cell>
        </row>
        <row r="775">
          <cell r="B775" t="str">
            <v>TATY</v>
          </cell>
          <cell r="C775" t="str">
            <v>VARCHAR</v>
          </cell>
          <cell r="D775" t="str">
            <v>10</v>
          </cell>
          <cell r="E775" t="str">
            <v>VR</v>
          </cell>
          <cell r="F775" t="str">
            <v>Transport Allowance Type</v>
          </cell>
          <cell r="G775" t="str">
            <v>Transport Allowance Type</v>
          </cell>
          <cell r="H775" t="str">
            <v>Transport Allowance Type</v>
          </cell>
          <cell r="I775" t="str">
            <v>Transport Allowance Type</v>
          </cell>
        </row>
        <row r="776">
          <cell r="B776" t="str">
            <v>ATST</v>
          </cell>
          <cell r="C776" t="str">
            <v>VARCHAR</v>
          </cell>
          <cell r="D776" t="str">
            <v>10</v>
          </cell>
          <cell r="E776" t="str">
            <v>VR</v>
          </cell>
          <cell r="F776" t="str">
            <v>Attendance Status</v>
          </cell>
          <cell r="G776" t="str">
            <v>Attendance Status</v>
          </cell>
          <cell r="H776" t="str">
            <v>Attendance Status</v>
          </cell>
          <cell r="I776" t="str">
            <v>Attendance Status</v>
          </cell>
        </row>
        <row r="777">
          <cell r="B777" t="str">
            <v>ATDT</v>
          </cell>
          <cell r="C777" t="str">
            <v>NUMERIC</v>
          </cell>
          <cell r="D777" t="str">
            <v>8, 0</v>
          </cell>
          <cell r="E777" t="str">
            <v>VR</v>
          </cell>
          <cell r="F777" t="str">
            <v>Attendance Date</v>
          </cell>
          <cell r="G777" t="str">
            <v>Attendance Date</v>
          </cell>
          <cell r="H777" t="str">
            <v>Attendance Date</v>
          </cell>
          <cell r="I777" t="str">
            <v>Attendance Date</v>
          </cell>
        </row>
        <row r="778">
          <cell r="B778" t="str">
            <v>CLNO</v>
          </cell>
          <cell r="C778" t="str">
            <v>VARCHAR</v>
          </cell>
          <cell r="D778" t="str">
            <v>30</v>
          </cell>
          <cell r="E778" t="str">
            <v>VR</v>
          </cell>
          <cell r="F778" t="str">
            <v>Color Code</v>
          </cell>
          <cell r="G778" t="str">
            <v>Color Code</v>
          </cell>
          <cell r="H778" t="str">
            <v>Color Code</v>
          </cell>
          <cell r="I778" t="str">
            <v>Color Code</v>
          </cell>
        </row>
        <row r="779">
          <cell r="B779" t="str">
            <v>CLNA</v>
          </cell>
          <cell r="C779" t="str">
            <v>VARCHAR</v>
          </cell>
          <cell r="D779" t="str">
            <v>100</v>
          </cell>
          <cell r="E779" t="str">
            <v>VR</v>
          </cell>
          <cell r="F779" t="str">
            <v>Color Name</v>
          </cell>
          <cell r="G779" t="str">
            <v>Color Name</v>
          </cell>
          <cell r="H779" t="str">
            <v>Color Name</v>
          </cell>
          <cell r="I779" t="str">
            <v>Color Name</v>
          </cell>
        </row>
        <row r="780">
          <cell r="B780" t="str">
            <v>STFL</v>
          </cell>
          <cell r="C780" t="str">
            <v>NUMERIC</v>
          </cell>
          <cell r="D780" t="str">
            <v>1, 0</v>
          </cell>
          <cell r="E780" t="str">
            <v>VR</v>
          </cell>
          <cell r="F780" t="str">
            <v>Stock Taking Flag</v>
          </cell>
          <cell r="G780" t="str">
            <v>Stock Taking Flag</v>
          </cell>
          <cell r="H780" t="str">
            <v>Stock Taking Flag</v>
          </cell>
          <cell r="I780" t="str">
            <v>Stock Taking Flag</v>
          </cell>
        </row>
        <row r="781">
          <cell r="B781" t="str">
            <v>AWAM</v>
          </cell>
          <cell r="C781" t="str">
            <v>NUMERIC</v>
          </cell>
          <cell r="D781" t="str">
            <v>19, 6</v>
          </cell>
          <cell r="E781" t="str">
            <v>VR</v>
          </cell>
          <cell r="F781" t="str">
            <v>Allowance Amount</v>
          </cell>
          <cell r="G781" t="str">
            <v>Allowance Amount</v>
          </cell>
          <cell r="H781" t="str">
            <v>Allowance Amount</v>
          </cell>
          <cell r="I781" t="str">
            <v>Allowance Amount</v>
          </cell>
        </row>
        <row r="782">
          <cell r="B782" t="str">
            <v>AWTY</v>
          </cell>
          <cell r="C782" t="str">
            <v>VARCHAR</v>
          </cell>
          <cell r="D782" t="str">
            <v>10</v>
          </cell>
          <cell r="E782" t="str">
            <v>VR</v>
          </cell>
          <cell r="F782" t="str">
            <v>Allowance Type</v>
          </cell>
          <cell r="G782" t="str">
            <v>Allowance Type</v>
          </cell>
          <cell r="H782" t="str">
            <v>Allowance Type</v>
          </cell>
          <cell r="I782" t="str">
            <v>Allowance Type</v>
          </cell>
        </row>
        <row r="783">
          <cell r="B783" t="str">
            <v>AWGR</v>
          </cell>
          <cell r="C783" t="str">
            <v>VARCHAR</v>
          </cell>
          <cell r="D783" t="str">
            <v>10</v>
          </cell>
          <cell r="E783" t="str">
            <v>VR</v>
          </cell>
          <cell r="F783" t="str">
            <v>Allowance Group</v>
          </cell>
          <cell r="G783" t="str">
            <v>Allowance Group</v>
          </cell>
          <cell r="H783" t="str">
            <v>Allowance Group</v>
          </cell>
          <cell r="I783" t="str">
            <v>Allowance Group</v>
          </cell>
        </row>
        <row r="784">
          <cell r="B784" t="str">
            <v>ERLN</v>
          </cell>
          <cell r="C784" t="str">
            <v>NUMERIC</v>
          </cell>
          <cell r="D784" t="str">
            <v>8, 0</v>
          </cell>
          <cell r="E784" t="str">
            <v>VR</v>
          </cell>
          <cell r="F784" t="str">
            <v>Error Line</v>
          </cell>
          <cell r="G784" t="str">
            <v>Error Line</v>
          </cell>
          <cell r="H784" t="str">
            <v>Error Line</v>
          </cell>
          <cell r="I784" t="str">
            <v>Error Line</v>
          </cell>
        </row>
        <row r="785">
          <cell r="B785" t="str">
            <v>ERDT</v>
          </cell>
          <cell r="C785" t="str">
            <v>NUMERIC</v>
          </cell>
          <cell r="D785" t="str">
            <v>8, 0</v>
          </cell>
          <cell r="E785" t="str">
            <v>VR</v>
          </cell>
          <cell r="F785" t="str">
            <v>Error Date</v>
          </cell>
          <cell r="G785" t="str">
            <v>Error Date</v>
          </cell>
          <cell r="H785" t="str">
            <v>Error Date</v>
          </cell>
          <cell r="I785" t="str">
            <v>Error Date</v>
          </cell>
        </row>
        <row r="786">
          <cell r="B786" t="str">
            <v>ERTY</v>
          </cell>
          <cell r="C786" t="str">
            <v>VARCHAR</v>
          </cell>
          <cell r="D786" t="str">
            <v>10</v>
          </cell>
          <cell r="E786" t="str">
            <v>VR</v>
          </cell>
          <cell r="F786" t="str">
            <v>Error Type</v>
          </cell>
          <cell r="G786" t="str">
            <v>Error Type</v>
          </cell>
          <cell r="H786" t="str">
            <v>Error Type</v>
          </cell>
          <cell r="I786" t="str">
            <v>Error Type</v>
          </cell>
        </row>
        <row r="787">
          <cell r="B787" t="str">
            <v>ERSC</v>
          </cell>
          <cell r="C787" t="str">
            <v>VARCHAR</v>
          </cell>
          <cell r="D787" t="str">
            <v>500</v>
          </cell>
          <cell r="E787" t="str">
            <v>VR</v>
          </cell>
          <cell r="F787" t="str">
            <v>Error Source</v>
          </cell>
          <cell r="G787" t="str">
            <v>Error Source</v>
          </cell>
          <cell r="H787" t="str">
            <v>Error Source</v>
          </cell>
          <cell r="I787" t="str">
            <v>Error Source</v>
          </cell>
        </row>
        <row r="788">
          <cell r="B788" t="str">
            <v>EREM</v>
          </cell>
          <cell r="C788" t="str">
            <v>VARCHAR</v>
          </cell>
          <cell r="D788" t="str">
            <v>1000</v>
          </cell>
          <cell r="E788" t="str">
            <v>VR</v>
          </cell>
          <cell r="F788" t="str">
            <v>Error Exception Message</v>
          </cell>
          <cell r="G788" t="str">
            <v>Error Exception Message</v>
          </cell>
          <cell r="H788" t="str">
            <v>Error Exception Message</v>
          </cell>
          <cell r="I788" t="str">
            <v>Error Exception Message</v>
          </cell>
        </row>
        <row r="789">
          <cell r="B789" t="str">
            <v>AVGT</v>
          </cell>
          <cell r="C789" t="str">
            <v>NUMERIC</v>
          </cell>
          <cell r="D789" t="str">
            <v>19, 6</v>
          </cell>
          <cell r="E789" t="str">
            <v>VR</v>
          </cell>
          <cell r="F789" t="str">
            <v>Average Total</v>
          </cell>
          <cell r="G789" t="str">
            <v>Average Total</v>
          </cell>
          <cell r="H789" t="str">
            <v>Average Total</v>
          </cell>
          <cell r="I789" t="str">
            <v>Average Total</v>
          </cell>
        </row>
        <row r="790">
          <cell r="B790" t="str">
            <v>PRCH</v>
          </cell>
          <cell r="C790" t="str">
            <v>VARCHAR</v>
          </cell>
          <cell r="D790" t="str">
            <v>100</v>
          </cell>
          <cell r="E790" t="str">
            <v>VR</v>
          </cell>
          <cell r="F790" t="str">
            <v>Person In Charge</v>
          </cell>
          <cell r="G790" t="str">
            <v>Person In Charge</v>
          </cell>
          <cell r="H790" t="str">
            <v>Person In Charge</v>
          </cell>
          <cell r="I790" t="str">
            <v>Person In Charge</v>
          </cell>
        </row>
        <row r="791">
          <cell r="B791" t="str">
            <v>SCDN</v>
          </cell>
          <cell r="C791" t="str">
            <v>VARCHAR</v>
          </cell>
          <cell r="D791" t="str">
            <v>30</v>
          </cell>
          <cell r="E791" t="str">
            <v>VR</v>
          </cell>
          <cell r="F791" t="str">
            <v>Stock Taking Doc. No.</v>
          </cell>
          <cell r="G791" t="str">
            <v>Stock Taking Doc. No.</v>
          </cell>
          <cell r="H791" t="str">
            <v>Stock Taking Doc. No.</v>
          </cell>
          <cell r="I791" t="str">
            <v>Stock Taking Doc. No.</v>
          </cell>
        </row>
        <row r="792">
          <cell r="B792" t="str">
            <v>SCDT</v>
          </cell>
          <cell r="C792" t="str">
            <v>NUMERIC</v>
          </cell>
          <cell r="D792" t="str">
            <v>8, 0</v>
          </cell>
          <cell r="E792" t="str">
            <v>VR</v>
          </cell>
          <cell r="F792" t="str">
            <v>Stock Taking Date</v>
          </cell>
          <cell r="G792" t="str">
            <v>Stock Taking Date</v>
          </cell>
          <cell r="H792" t="str">
            <v>Stock Taking Date</v>
          </cell>
          <cell r="I792" t="str">
            <v>Stock Taking Date</v>
          </cell>
        </row>
        <row r="793">
          <cell r="B793" t="str">
            <v>SCLN</v>
          </cell>
          <cell r="C793" t="str">
            <v>NUMERIC</v>
          </cell>
          <cell r="D793" t="str">
            <v>5, 0</v>
          </cell>
          <cell r="E793" t="str">
            <v>VR</v>
          </cell>
          <cell r="F793" t="str">
            <v>Stock Taking Line</v>
          </cell>
          <cell r="G793" t="str">
            <v>Stock Taking Line</v>
          </cell>
          <cell r="H793" t="str">
            <v>Stock Taking Line</v>
          </cell>
          <cell r="I793" t="str">
            <v>Stock Taking Line</v>
          </cell>
        </row>
        <row r="794">
          <cell r="B794" t="str">
            <v>QTTT</v>
          </cell>
          <cell r="C794" t="str">
            <v>NUMERIC</v>
          </cell>
          <cell r="D794" t="str">
            <v>19, 6</v>
          </cell>
          <cell r="E794" t="str">
            <v>VR</v>
          </cell>
          <cell r="F794" t="str">
            <v>Quantity Total</v>
          </cell>
          <cell r="G794" t="str">
            <v>Quantity Total</v>
          </cell>
          <cell r="H794" t="str">
            <v>Quantity Total</v>
          </cell>
          <cell r="I794" t="str">
            <v>Quantity Total</v>
          </cell>
        </row>
        <row r="795">
          <cell r="B795" t="str">
            <v>NOQT</v>
          </cell>
          <cell r="C795" t="str">
            <v>NUMERIC</v>
          </cell>
          <cell r="D795" t="str">
            <v>19, 6</v>
          </cell>
          <cell r="E795" t="str">
            <v>VR</v>
          </cell>
          <cell r="F795" t="str">
            <v>New Order Quantity</v>
          </cell>
          <cell r="G795" t="str">
            <v>New Order Quantity</v>
          </cell>
          <cell r="H795" t="str">
            <v>New Order Quantity</v>
          </cell>
          <cell r="I795" t="str">
            <v>New Order Quantity</v>
          </cell>
        </row>
        <row r="796">
          <cell r="B796" t="str">
            <v>ITVN</v>
          </cell>
          <cell r="C796" t="str">
            <v>VARCHAR</v>
          </cell>
          <cell r="D796" t="str">
            <v>30</v>
          </cell>
          <cell r="E796" t="str">
            <v>VR</v>
          </cell>
          <cell r="F796" t="str">
            <v>Material Code Supplier</v>
          </cell>
          <cell r="G796" t="str">
            <v>Material Code Supplier</v>
          </cell>
          <cell r="H796" t="str">
            <v>Material Code Supplier</v>
          </cell>
          <cell r="I796" t="str">
            <v>Material Code Supplier</v>
          </cell>
        </row>
        <row r="797">
          <cell r="B797" t="str">
            <v>ITVA</v>
          </cell>
          <cell r="C797" t="str">
            <v>VARCHAR</v>
          </cell>
          <cell r="D797" t="str">
            <v>100</v>
          </cell>
          <cell r="E797" t="str">
            <v>VR</v>
          </cell>
          <cell r="F797" t="str">
            <v>Material Name Supplier</v>
          </cell>
          <cell r="G797" t="str">
            <v>Material Name Supplier</v>
          </cell>
          <cell r="H797" t="str">
            <v>Material Name Supplier</v>
          </cell>
          <cell r="I797" t="str">
            <v>Material Name Supplier</v>
          </cell>
        </row>
        <row r="798">
          <cell r="B798" t="str">
            <v>GSQT</v>
          </cell>
          <cell r="C798" t="str">
            <v>NUMERIC</v>
          </cell>
          <cell r="D798" t="str">
            <v>19, 6</v>
          </cell>
          <cell r="E798" t="str">
            <v>VR</v>
          </cell>
          <cell r="F798" t="str">
            <v>Gross Quantity</v>
          </cell>
          <cell r="G798" t="str">
            <v>Gross Quantity</v>
          </cell>
          <cell r="H798" t="str">
            <v>Gross Quantity</v>
          </cell>
          <cell r="I798" t="str">
            <v>Gross Quantity</v>
          </cell>
        </row>
        <row r="799">
          <cell r="B799" t="str">
            <v>ALQT</v>
          </cell>
          <cell r="C799" t="str">
            <v>NUMERIC</v>
          </cell>
          <cell r="D799" t="str">
            <v>19, 6</v>
          </cell>
          <cell r="E799" t="str">
            <v>VR</v>
          </cell>
          <cell r="F799" t="str">
            <v>Available Quantity</v>
          </cell>
          <cell r="G799" t="str">
            <v>Available Quantity</v>
          </cell>
          <cell r="H799" t="str">
            <v>Available Quantity</v>
          </cell>
          <cell r="I799" t="str">
            <v>Available Quantity</v>
          </cell>
        </row>
        <row r="800">
          <cell r="B800" t="str">
            <v>PDAN</v>
          </cell>
          <cell r="C800" t="str">
            <v>VARCHAR</v>
          </cell>
          <cell r="D800">
            <v>30</v>
          </cell>
          <cell r="E800" t="str">
            <v>VR</v>
          </cell>
          <cell r="F800" t="str">
            <v>Available Product No.</v>
          </cell>
          <cell r="G800" t="str">
            <v>Available Product No.</v>
          </cell>
          <cell r="H800" t="str">
            <v>Available Product No.</v>
          </cell>
          <cell r="I800" t="str">
            <v>Available Product No.</v>
          </cell>
        </row>
        <row r="801">
          <cell r="B801" t="str">
            <v>SZFL</v>
          </cell>
          <cell r="C801" t="str">
            <v>NUMERIC</v>
          </cell>
          <cell r="D801" t="str">
            <v>1, 0</v>
          </cell>
          <cell r="E801" t="str">
            <v>VR</v>
          </cell>
          <cell r="F801" t="str">
            <v>Size Flag</v>
          </cell>
          <cell r="G801" t="str">
            <v>Size Flag</v>
          </cell>
          <cell r="H801" t="str">
            <v>Size Flag</v>
          </cell>
          <cell r="I801" t="str">
            <v>Size Flag</v>
          </cell>
        </row>
        <row r="802">
          <cell r="B802" t="str">
            <v>WHGR</v>
          </cell>
          <cell r="C802" t="str">
            <v>VARCHAR</v>
          </cell>
          <cell r="D802" t="str">
            <v>10</v>
          </cell>
          <cell r="E802" t="str">
            <v>VR</v>
          </cell>
          <cell r="F802" t="str">
            <v>Warehouse Group</v>
          </cell>
          <cell r="G802" t="str">
            <v>Warehouse Group</v>
          </cell>
          <cell r="H802" t="str">
            <v>Warehouse Group</v>
          </cell>
          <cell r="I802" t="str">
            <v>Warehouse Group</v>
          </cell>
        </row>
        <row r="803">
          <cell r="B803" t="str">
            <v>PDFR</v>
          </cell>
          <cell r="C803" t="str">
            <v>VARCHAR</v>
          </cell>
          <cell r="D803">
            <v>30</v>
          </cell>
          <cell r="E803" t="str">
            <v>VR</v>
          </cell>
          <cell r="F803" t="str">
            <v>Production No. From</v>
          </cell>
          <cell r="G803" t="str">
            <v>Production No. From</v>
          </cell>
          <cell r="H803" t="str">
            <v>Production No. From</v>
          </cell>
          <cell r="I803" t="str">
            <v>Production No. From</v>
          </cell>
        </row>
        <row r="804">
          <cell r="B804" t="str">
            <v>PDTO</v>
          </cell>
          <cell r="C804" t="str">
            <v>VARCHAR</v>
          </cell>
          <cell r="D804">
            <v>30</v>
          </cell>
          <cell r="E804" t="str">
            <v>VR</v>
          </cell>
          <cell r="F804" t="str">
            <v>Production No. To</v>
          </cell>
          <cell r="G804" t="str">
            <v>Production No. To</v>
          </cell>
          <cell r="H804" t="str">
            <v>Production No. To</v>
          </cell>
          <cell r="I804" t="str">
            <v>Production No. To</v>
          </cell>
        </row>
        <row r="805">
          <cell r="B805" t="str">
            <v>LCFR</v>
          </cell>
          <cell r="C805" t="str">
            <v>NUMERIC</v>
          </cell>
          <cell r="D805" t="str">
            <v>8, 0</v>
          </cell>
          <cell r="E805" t="str">
            <v>VR</v>
          </cell>
          <cell r="F805" t="str">
            <v>Locked Date From</v>
          </cell>
          <cell r="G805" t="str">
            <v>Locked Date From</v>
          </cell>
          <cell r="H805" t="str">
            <v>Locked Date From</v>
          </cell>
          <cell r="I805" t="str">
            <v>Locked Date From</v>
          </cell>
        </row>
        <row r="806">
          <cell r="B806" t="str">
            <v>LCTO</v>
          </cell>
          <cell r="C806" t="str">
            <v>NUMERIC</v>
          </cell>
          <cell r="D806" t="str">
            <v>8, 0</v>
          </cell>
          <cell r="E806" t="str">
            <v>VR</v>
          </cell>
          <cell r="F806" t="str">
            <v>Locked Date To</v>
          </cell>
          <cell r="G806" t="str">
            <v>Locked Date To</v>
          </cell>
          <cell r="H806" t="str">
            <v>Locked Date To</v>
          </cell>
          <cell r="I806" t="str">
            <v>Locked Date To</v>
          </cell>
        </row>
        <row r="807">
          <cell r="B807" t="str">
            <v>PLDN</v>
          </cell>
          <cell r="C807" t="str">
            <v>VARCHAR</v>
          </cell>
          <cell r="D807" t="str">
            <v>30</v>
          </cell>
          <cell r="E807" t="str">
            <v>VR</v>
          </cell>
          <cell r="F807" t="str">
            <v>Packing List Doc. No.</v>
          </cell>
          <cell r="G807" t="str">
            <v>Packing List Doc. No.</v>
          </cell>
          <cell r="H807" t="str">
            <v>Packing List Doc. No.</v>
          </cell>
          <cell r="I807" t="str">
            <v>Packing List Doc. No.</v>
          </cell>
        </row>
        <row r="808">
          <cell r="B808" t="str">
            <v>PLDT</v>
          </cell>
          <cell r="C808" t="str">
            <v>NUMERIC</v>
          </cell>
          <cell r="D808" t="str">
            <v>8, 0</v>
          </cell>
          <cell r="E808" t="str">
            <v>VR</v>
          </cell>
          <cell r="F808" t="str">
            <v>Packing List Date</v>
          </cell>
          <cell r="G808" t="str">
            <v>Packing List Date</v>
          </cell>
          <cell r="H808" t="str">
            <v>Packing List Date</v>
          </cell>
          <cell r="I808" t="str">
            <v>Packing List Date</v>
          </cell>
        </row>
        <row r="809">
          <cell r="B809" t="str">
            <v>PLLN</v>
          </cell>
          <cell r="C809" t="str">
            <v>NUMERIC</v>
          </cell>
          <cell r="D809" t="str">
            <v>5, 0</v>
          </cell>
          <cell r="E809" t="str">
            <v>VR</v>
          </cell>
          <cell r="F809" t="str">
            <v>Packing List Line</v>
          </cell>
          <cell r="G809" t="str">
            <v>Packing List Line</v>
          </cell>
          <cell r="H809" t="str">
            <v>Packing List Line</v>
          </cell>
          <cell r="I809" t="str">
            <v>Packing List Line</v>
          </cell>
        </row>
        <row r="810">
          <cell r="B810" t="str">
            <v>SHVI</v>
          </cell>
          <cell r="C810" t="str">
            <v>VARCHAR</v>
          </cell>
          <cell r="D810" t="str">
            <v>10</v>
          </cell>
          <cell r="E810" t="str">
            <v>VR</v>
          </cell>
          <cell r="F810" t="str">
            <v>Shipment Via</v>
          </cell>
          <cell r="G810" t="str">
            <v>Shipment Via</v>
          </cell>
          <cell r="H810" t="str">
            <v>Shipment Via</v>
          </cell>
          <cell r="I810" t="str">
            <v>Shipment Via</v>
          </cell>
        </row>
        <row r="811">
          <cell r="B811" t="str">
            <v>CRTT</v>
          </cell>
          <cell r="C811" t="str">
            <v>NUMERIC</v>
          </cell>
          <cell r="D811" t="str">
            <v>19, 6</v>
          </cell>
          <cell r="E811" t="str">
            <v>VR</v>
          </cell>
          <cell r="F811" t="str">
            <v>Carton Total</v>
          </cell>
          <cell r="G811" t="str">
            <v>Carton Total</v>
          </cell>
          <cell r="H811" t="str">
            <v>Carton Total</v>
          </cell>
          <cell r="I811" t="str">
            <v>Carton Total</v>
          </cell>
        </row>
        <row r="812">
          <cell r="B812" t="str">
            <v>CRDM</v>
          </cell>
          <cell r="C812" t="str">
            <v>VARCHAR</v>
          </cell>
          <cell r="D812" t="str">
            <v>100</v>
          </cell>
          <cell r="E812" t="str">
            <v>VR</v>
          </cell>
          <cell r="F812" t="str">
            <v>Carton Dimension</v>
          </cell>
          <cell r="G812" t="str">
            <v>Carton Dimension</v>
          </cell>
          <cell r="H812" t="str">
            <v>Carton Dimension</v>
          </cell>
          <cell r="I812" t="str">
            <v>Carton Dimension</v>
          </cell>
        </row>
        <row r="813">
          <cell r="B813" t="str">
            <v>CRFR</v>
          </cell>
          <cell r="C813" t="str">
            <v>NUMERIC</v>
          </cell>
          <cell r="D813" t="str">
            <v>19, 6</v>
          </cell>
          <cell r="E813" t="str">
            <v>VR</v>
          </cell>
          <cell r="F813" t="str">
            <v>Carton No. From</v>
          </cell>
          <cell r="G813" t="str">
            <v>Carton No. From</v>
          </cell>
          <cell r="H813" t="str">
            <v>Carton No. From</v>
          </cell>
          <cell r="I813" t="str">
            <v>Carton No. From</v>
          </cell>
        </row>
        <row r="814">
          <cell r="B814" t="str">
            <v>CRTO</v>
          </cell>
          <cell r="C814" t="str">
            <v>NUMERIC</v>
          </cell>
          <cell r="D814" t="str">
            <v>19, 6</v>
          </cell>
          <cell r="E814" t="str">
            <v>VR</v>
          </cell>
          <cell r="F814" t="str">
            <v>Carton No. To</v>
          </cell>
          <cell r="G814" t="str">
            <v>Carton No. To</v>
          </cell>
          <cell r="H814" t="str">
            <v>Carton No. To</v>
          </cell>
          <cell r="I814" t="str">
            <v>Carton No. To</v>
          </cell>
        </row>
        <row r="815">
          <cell r="B815" t="str">
            <v>PKQT</v>
          </cell>
          <cell r="C815" t="str">
            <v>NUMERIC</v>
          </cell>
          <cell r="D815" t="str">
            <v>19, 6</v>
          </cell>
          <cell r="E815" t="str">
            <v>VR</v>
          </cell>
          <cell r="F815" t="str">
            <v>Packing Quantity</v>
          </cell>
          <cell r="G815" t="str">
            <v>Packing Quantity</v>
          </cell>
          <cell r="H815" t="str">
            <v>Packing Quantity</v>
          </cell>
          <cell r="I815" t="str">
            <v>Packing Quantity</v>
          </cell>
        </row>
        <row r="816">
          <cell r="B816" t="str">
            <v>CRNO</v>
          </cell>
          <cell r="C816" t="str">
            <v>NUMERIC</v>
          </cell>
          <cell r="D816" t="str">
            <v>19, 6</v>
          </cell>
          <cell r="E816" t="str">
            <v>VR</v>
          </cell>
          <cell r="F816" t="str">
            <v>Carton No.</v>
          </cell>
          <cell r="G816" t="str">
            <v>Carton No.</v>
          </cell>
          <cell r="H816" t="str">
            <v>Carton No.</v>
          </cell>
          <cell r="I816" t="str">
            <v>Carton No.</v>
          </cell>
        </row>
        <row r="817">
          <cell r="B817" t="str">
            <v>PLTT</v>
          </cell>
          <cell r="C817" t="str">
            <v>NUMERIC</v>
          </cell>
          <cell r="D817" t="str">
            <v>19, 6</v>
          </cell>
          <cell r="E817" t="str">
            <v>VR</v>
          </cell>
          <cell r="F817" t="str">
            <v>Packing List Total</v>
          </cell>
          <cell r="G817" t="str">
            <v>Packing List Total</v>
          </cell>
          <cell r="H817" t="str">
            <v>Packing List Total</v>
          </cell>
          <cell r="I817" t="str">
            <v>Packing List Total</v>
          </cell>
        </row>
        <row r="818">
          <cell r="B818" t="str">
            <v>PKTT</v>
          </cell>
          <cell r="C818" t="str">
            <v>NUMERIC</v>
          </cell>
          <cell r="D818" t="str">
            <v>19, 6</v>
          </cell>
          <cell r="E818" t="str">
            <v>VR</v>
          </cell>
          <cell r="F818" t="str">
            <v>Packing Total</v>
          </cell>
          <cell r="G818" t="str">
            <v>Packing Total</v>
          </cell>
          <cell r="H818" t="str">
            <v>Packing Total</v>
          </cell>
          <cell r="I818" t="str">
            <v>Packing Total</v>
          </cell>
        </row>
        <row r="819">
          <cell r="B819" t="str">
            <v>TINF</v>
          </cell>
          <cell r="C819" t="str">
            <v>NUMERIC</v>
          </cell>
          <cell r="D819" t="str">
            <v>1, 0</v>
          </cell>
          <cell r="E819" t="str">
            <v>VR</v>
          </cell>
          <cell r="F819" t="str">
            <v>Tax Include</v>
          </cell>
          <cell r="G819" t="str">
            <v>Tax Include</v>
          </cell>
          <cell r="H819" t="str">
            <v>Tax Include</v>
          </cell>
          <cell r="I819" t="str">
            <v>Tax Include</v>
          </cell>
        </row>
        <row r="820">
          <cell r="B820" t="str">
            <v>GLDN</v>
          </cell>
          <cell r="C820" t="str">
            <v>VARCHAR</v>
          </cell>
          <cell r="D820">
            <v>30</v>
          </cell>
          <cell r="E820" t="str">
            <v>WK</v>
          </cell>
          <cell r="F820" t="str">
            <v>General Ledger No.</v>
          </cell>
          <cell r="G820" t="str">
            <v>General Ledger No.</v>
          </cell>
          <cell r="H820" t="str">
            <v>General Ledger No.</v>
          </cell>
          <cell r="I820" t="str">
            <v>General Ledger No.</v>
          </cell>
        </row>
        <row r="821">
          <cell r="B821" t="str">
            <v>GLDT</v>
          </cell>
          <cell r="C821" t="str">
            <v>NUMERIC</v>
          </cell>
          <cell r="D821" t="str">
            <v>8, 0</v>
          </cell>
          <cell r="E821" t="str">
            <v>WK</v>
          </cell>
          <cell r="F821" t="str">
            <v>Date</v>
          </cell>
          <cell r="G821" t="str">
            <v>Date</v>
          </cell>
          <cell r="H821" t="str">
            <v>Date</v>
          </cell>
          <cell r="I821" t="str">
            <v>Date</v>
          </cell>
        </row>
        <row r="822">
          <cell r="B822" t="str">
            <v>GLLN</v>
          </cell>
          <cell r="C822" t="str">
            <v>NUMERIC</v>
          </cell>
          <cell r="D822" t="str">
            <v>5, 0</v>
          </cell>
          <cell r="E822" t="str">
            <v>WK</v>
          </cell>
          <cell r="F822" t="str">
            <v>General Ledger Line</v>
          </cell>
          <cell r="G822" t="str">
            <v>General Ledger Line</v>
          </cell>
          <cell r="H822" t="str">
            <v>General Ledger Line</v>
          </cell>
          <cell r="I822" t="str">
            <v>General Ledger Line</v>
          </cell>
        </row>
        <row r="823">
          <cell r="B823" t="str">
            <v>DRAM</v>
          </cell>
          <cell r="C823" t="str">
            <v>NUMERIC</v>
          </cell>
          <cell r="D823" t="str">
            <v>19,0</v>
          </cell>
          <cell r="E823" t="str">
            <v>WK</v>
          </cell>
          <cell r="F823" t="str">
            <v>Debit Amount</v>
          </cell>
          <cell r="G823" t="str">
            <v>Debit Amount</v>
          </cell>
          <cell r="H823" t="str">
            <v>Debit Amount</v>
          </cell>
          <cell r="I823" t="str">
            <v>Debit Amount</v>
          </cell>
        </row>
        <row r="824">
          <cell r="B824" t="str">
            <v>CRAM</v>
          </cell>
          <cell r="C824" t="str">
            <v>NUMERIC</v>
          </cell>
          <cell r="D824" t="str">
            <v>19,0</v>
          </cell>
          <cell r="E824" t="str">
            <v>WK</v>
          </cell>
          <cell r="F824" t="str">
            <v>Credit Amount</v>
          </cell>
          <cell r="G824" t="str">
            <v>Credit Amount</v>
          </cell>
          <cell r="H824" t="str">
            <v>Credit Amount</v>
          </cell>
          <cell r="I824" t="str">
            <v>Credit Amount</v>
          </cell>
        </row>
        <row r="825">
          <cell r="B825" t="str">
            <v>DATE</v>
          </cell>
          <cell r="C825" t="str">
            <v>NUMERIC</v>
          </cell>
          <cell r="D825" t="str">
            <v>8, 0</v>
          </cell>
          <cell r="E825" t="str">
            <v>WK</v>
          </cell>
          <cell r="F825" t="str">
            <v>Date</v>
          </cell>
          <cell r="G825" t="str">
            <v>Date</v>
          </cell>
          <cell r="H825" t="str">
            <v>Date</v>
          </cell>
          <cell r="I825" t="str">
            <v>Date</v>
          </cell>
        </row>
      </sheetData>
      <sheetData sheetId="2">
        <row r="2">
          <cell r="B2" t="str">
            <v>GCT1</v>
          </cell>
          <cell r="C2" t="str">
            <v>CA</v>
          </cell>
          <cell r="D2" t="str">
            <v>Common Table Header</v>
          </cell>
        </row>
        <row r="3">
          <cell r="B3" t="str">
            <v>GCT2</v>
          </cell>
          <cell r="C3" t="str">
            <v>CB</v>
          </cell>
          <cell r="D3" t="str">
            <v>Common Table Line</v>
          </cell>
        </row>
        <row r="4">
          <cell r="B4" t="str">
            <v>ICC1</v>
          </cell>
          <cell r="C4" t="str">
            <v>CC</v>
          </cell>
          <cell r="D4" t="str">
            <v>Inventory Stock Taking Header</v>
          </cell>
        </row>
        <row r="5">
          <cell r="B5" t="str">
            <v>ICC2</v>
          </cell>
          <cell r="C5" t="str">
            <v>CD</v>
          </cell>
          <cell r="D5" t="str">
            <v>Inventory Stock Taking Line</v>
          </cell>
        </row>
        <row r="6">
          <cell r="B6" t="str">
            <v>SCMA</v>
          </cell>
          <cell r="C6" t="str">
            <v>CM</v>
          </cell>
          <cell r="D6" t="str">
            <v>Customer Master Header</v>
          </cell>
        </row>
        <row r="7">
          <cell r="B7" t="str">
            <v>SCMB</v>
          </cell>
          <cell r="C7" t="str">
            <v>CN</v>
          </cell>
          <cell r="D7" t="str">
            <v>Customer Master Line</v>
          </cell>
        </row>
        <row r="8">
          <cell r="B8" t="str">
            <v>GDM1</v>
          </cell>
          <cell r="C8" t="str">
            <v>D1</v>
          </cell>
          <cell r="D8" t="str">
            <v>Document Master Header</v>
          </cell>
        </row>
        <row r="9">
          <cell r="B9" t="str">
            <v>GDM2</v>
          </cell>
          <cell r="C9" t="str">
            <v>D2</v>
          </cell>
          <cell r="D9" t="str">
            <v>Document Master Line</v>
          </cell>
        </row>
        <row r="10">
          <cell r="B10" t="str">
            <v>GDM2</v>
          </cell>
          <cell r="C10" t="str">
            <v>D2</v>
          </cell>
          <cell r="D10" t="str">
            <v>Document Master Line</v>
          </cell>
        </row>
        <row r="11">
          <cell r="B11" t="str">
            <v>GDM3</v>
          </cell>
          <cell r="C11" t="str">
            <v>D3</v>
          </cell>
          <cell r="D11" t="str">
            <v>Document Parameter</v>
          </cell>
        </row>
        <row r="12">
          <cell r="B12" t="str">
            <v>MDF1</v>
          </cell>
          <cell r="C12" t="str">
            <v>DE</v>
          </cell>
          <cell r="D12" t="str">
            <v>Defect</v>
          </cell>
        </row>
        <row r="13">
          <cell r="B13" t="str">
            <v>MDF2</v>
          </cell>
          <cell r="C13" t="str">
            <v>DF</v>
          </cell>
          <cell r="D13" t="str">
            <v>Subdefect</v>
          </cell>
        </row>
        <row r="14">
          <cell r="B14" t="str">
            <v>MDGR</v>
          </cell>
          <cell r="C14" t="str">
            <v>DG</v>
          </cell>
          <cell r="D14" t="str">
            <v>Defect Position Group</v>
          </cell>
        </row>
        <row r="15">
          <cell r="B15" t="str">
            <v>MDPO</v>
          </cell>
          <cell r="C15" t="str">
            <v>DP</v>
          </cell>
          <cell r="D15" t="str">
            <v>Defect Position</v>
          </cell>
        </row>
        <row r="16">
          <cell r="B16" t="str">
            <v>MDSU</v>
          </cell>
          <cell r="C16" t="str">
            <v>DS</v>
          </cell>
          <cell r="D16" t="str">
            <v>Defect Surface</v>
          </cell>
        </row>
        <row r="17">
          <cell r="B17" t="str">
            <v>FACA</v>
          </cell>
          <cell r="C17" t="str">
            <v>FA</v>
          </cell>
          <cell r="D17" t="str">
            <v>Account Master</v>
          </cell>
        </row>
        <row r="18">
          <cell r="B18" t="str">
            <v>FGL1</v>
          </cell>
          <cell r="C18" t="str">
            <v>FG</v>
          </cell>
          <cell r="D18" t="str">
            <v>General Ledger Header</v>
          </cell>
        </row>
        <row r="19">
          <cell r="B19" t="str">
            <v>FGL2</v>
          </cell>
          <cell r="C19" t="str">
            <v>FH</v>
          </cell>
          <cell r="D19" t="str">
            <v>General Ledger Line</v>
          </cell>
        </row>
        <row r="20">
          <cell r="B20" t="str">
            <v>GCOU</v>
          </cell>
          <cell r="C20" t="str">
            <v>GA</v>
          </cell>
          <cell r="D20" t="str">
            <v>Country Master</v>
          </cell>
        </row>
        <row r="21">
          <cell r="B21" t="str">
            <v>GCIT</v>
          </cell>
          <cell r="C21" t="str">
            <v>GB</v>
          </cell>
          <cell r="D21" t="str">
            <v>City Master</v>
          </cell>
        </row>
        <row r="22">
          <cell r="B22" t="str">
            <v>GDIV</v>
          </cell>
          <cell r="C22" t="str">
            <v>GC</v>
          </cell>
          <cell r="D22" t="str">
            <v>Division Master</v>
          </cell>
        </row>
        <row r="23">
          <cell r="B23" t="str">
            <v>GDEP</v>
          </cell>
          <cell r="C23" t="str">
            <v>GD</v>
          </cell>
          <cell r="D23" t="str">
            <v>Department Master</v>
          </cell>
        </row>
        <row r="24">
          <cell r="B24" t="str">
            <v>GEMP</v>
          </cell>
          <cell r="C24" t="str">
            <v>GE</v>
          </cell>
          <cell r="D24" t="str">
            <v>Employee Master</v>
          </cell>
        </row>
        <row r="25">
          <cell r="B25" t="str">
            <v>GCCA</v>
          </cell>
          <cell r="C25" t="str">
            <v>GF</v>
          </cell>
          <cell r="D25" t="str">
            <v>Cost Center Master</v>
          </cell>
        </row>
        <row r="26">
          <cell r="B26" t="str">
            <v>GCUR</v>
          </cell>
          <cell r="C26" t="str">
            <v>GG</v>
          </cell>
          <cell r="D26" t="str">
            <v>Currency Master</v>
          </cell>
        </row>
        <row r="27">
          <cell r="B27" t="str">
            <v>GCUC</v>
          </cell>
          <cell r="C27" t="str">
            <v>GH</v>
          </cell>
          <cell r="D27" t="str">
            <v>Currency Conversion</v>
          </cell>
        </row>
        <row r="28">
          <cell r="B28" t="str">
            <v>GOG1</v>
          </cell>
          <cell r="C28" t="str">
            <v>GO</v>
          </cell>
          <cell r="D28" t="str">
            <v>Organization Structure</v>
          </cell>
        </row>
        <row r="29">
          <cell r="B29" t="str">
            <v>GOG2</v>
          </cell>
          <cell r="C29" t="str">
            <v>GP</v>
          </cell>
          <cell r="D29" t="str">
            <v>Organization Leader</v>
          </cell>
        </row>
        <row r="30">
          <cell r="B30" t="str">
            <v>GEXR</v>
          </cell>
          <cell r="C30" t="str">
            <v>GR</v>
          </cell>
          <cell r="D30" t="str">
            <v>Exchange Rate</v>
          </cell>
        </row>
        <row r="31">
          <cell r="B31" t="str">
            <v>GRES</v>
          </cell>
          <cell r="C31" t="str">
            <v>GS</v>
          </cell>
          <cell r="D31" t="str">
            <v>General Reason</v>
          </cell>
        </row>
        <row r="32">
          <cell r="B32" t="str">
            <v>GTOP</v>
          </cell>
          <cell r="C32" t="str">
            <v>GT</v>
          </cell>
          <cell r="D32" t="str">
            <v>Terms of Payment</v>
          </cell>
        </row>
        <row r="33">
          <cell r="B33" t="str">
            <v>GBUD</v>
          </cell>
          <cell r="C33" t="str">
            <v>GU</v>
          </cell>
          <cell r="D33" t="str">
            <v>Budget</v>
          </cell>
        </row>
        <row r="34">
          <cell r="B34" t="str">
            <v>GSGM</v>
          </cell>
          <cell r="C34" t="str">
            <v>GZ</v>
          </cell>
          <cell r="D34" t="str">
            <v>Group Size Master</v>
          </cell>
        </row>
        <row r="35">
          <cell r="B35" t="str">
            <v>ICAT</v>
          </cell>
          <cell r="C35" t="str">
            <v>HA</v>
          </cell>
          <cell r="D35" t="str">
            <v>Item Category</v>
          </cell>
        </row>
        <row r="36">
          <cell r="B36" t="str">
            <v>ICLS</v>
          </cell>
          <cell r="C36" t="str">
            <v>HC</v>
          </cell>
          <cell r="D36" t="str">
            <v>Item Class</v>
          </cell>
        </row>
        <row r="37">
          <cell r="B37" t="str">
            <v>IGRP</v>
          </cell>
          <cell r="C37" t="str">
            <v>HG</v>
          </cell>
          <cell r="D37" t="str">
            <v>Item Group</v>
          </cell>
        </row>
        <row r="38">
          <cell r="B38" t="str">
            <v>ILOC</v>
          </cell>
          <cell r="C38" t="str">
            <v>HL</v>
          </cell>
          <cell r="D38" t="str">
            <v>Location Master</v>
          </cell>
        </row>
        <row r="39">
          <cell r="B39" t="str">
            <v>IIMA</v>
          </cell>
          <cell r="C39" t="str">
            <v>HM</v>
          </cell>
          <cell r="D39" t="str">
            <v>Item Master Header</v>
          </cell>
        </row>
        <row r="40">
          <cell r="B40" t="str">
            <v>IIMB</v>
          </cell>
          <cell r="C40" t="str">
            <v>HN</v>
          </cell>
          <cell r="D40" t="str">
            <v>Item Master Line</v>
          </cell>
        </row>
        <row r="41">
          <cell r="B41" t="str">
            <v>IIMC</v>
          </cell>
          <cell r="C41" t="str">
            <v>HO</v>
          </cell>
          <cell r="D41" t="str">
            <v>Production Color Combo</v>
          </cell>
        </row>
        <row r="42">
          <cell r="B42" t="str">
            <v>IIMD</v>
          </cell>
          <cell r="C42" t="str">
            <v>HP</v>
          </cell>
          <cell r="D42" t="str">
            <v>Production Material</v>
          </cell>
        </row>
        <row r="43">
          <cell r="B43" t="str">
            <v>ITYP</v>
          </cell>
          <cell r="C43" t="str">
            <v>HT</v>
          </cell>
          <cell r="D43" t="str">
            <v>Material Type</v>
          </cell>
        </row>
        <row r="44">
          <cell r="B44" t="str">
            <v>IUOM</v>
          </cell>
          <cell r="C44" t="str">
            <v>HU</v>
          </cell>
          <cell r="D44" t="str">
            <v>UOM Master</v>
          </cell>
        </row>
        <row r="45">
          <cell r="B45" t="str">
            <v>IWHS</v>
          </cell>
          <cell r="C45" t="str">
            <v>HW</v>
          </cell>
          <cell r="D45" t="str">
            <v>Warehouse Master</v>
          </cell>
        </row>
        <row r="46">
          <cell r="B46" t="str">
            <v>IAJ1</v>
          </cell>
          <cell r="C46" t="str">
            <v>IA</v>
          </cell>
          <cell r="D46" t="str">
            <v>Inventory Adjustment Heder</v>
          </cell>
        </row>
        <row r="47">
          <cell r="B47" t="str">
            <v>IAJ2</v>
          </cell>
          <cell r="C47" t="str">
            <v>IB</v>
          </cell>
          <cell r="D47" t="str">
            <v>Inventory Adjustment Line</v>
          </cell>
        </row>
        <row r="48">
          <cell r="B48" t="str">
            <v>IAJ3</v>
          </cell>
          <cell r="C48" t="str">
            <v>IC</v>
          </cell>
          <cell r="D48" t="str">
            <v>reserve</v>
          </cell>
        </row>
        <row r="49">
          <cell r="B49" t="str">
            <v>IRD1</v>
          </cell>
          <cell r="C49" t="str">
            <v>ID</v>
          </cell>
          <cell r="D49" t="str">
            <v>Inventory Redesign Header</v>
          </cell>
        </row>
        <row r="50">
          <cell r="B50" t="str">
            <v>IRD2</v>
          </cell>
          <cell r="C50" t="str">
            <v>IE</v>
          </cell>
          <cell r="D50" t="str">
            <v>Inventory Redesign Line</v>
          </cell>
        </row>
        <row r="51">
          <cell r="B51" t="str">
            <v>IRD3</v>
          </cell>
          <cell r="C51" t="str">
            <v>IF</v>
          </cell>
          <cell r="D51" t="str">
            <v>reserve</v>
          </cell>
        </row>
        <row r="52">
          <cell r="B52"/>
          <cell r="C52" t="str">
            <v>IG</v>
          </cell>
          <cell r="D52" t="str">
            <v>reserve</v>
          </cell>
        </row>
        <row r="53">
          <cell r="B53"/>
          <cell r="C53" t="str">
            <v>IH</v>
          </cell>
          <cell r="D53" t="str">
            <v>reserve</v>
          </cell>
        </row>
        <row r="54">
          <cell r="B54" t="str">
            <v>ITI1</v>
          </cell>
          <cell r="C54" t="str">
            <v>II</v>
          </cell>
          <cell r="D54" t="str">
            <v>Transfer In Header</v>
          </cell>
        </row>
        <row r="55">
          <cell r="B55" t="str">
            <v>ITI2</v>
          </cell>
          <cell r="C55" t="str">
            <v>IJ</v>
          </cell>
          <cell r="D55" t="str">
            <v>Transfer In Line</v>
          </cell>
        </row>
        <row r="56">
          <cell r="B56" t="str">
            <v>ITI3</v>
          </cell>
          <cell r="C56" t="str">
            <v>IK</v>
          </cell>
          <cell r="D56" t="str">
            <v>reserve</v>
          </cell>
        </row>
        <row r="57">
          <cell r="B57" t="str">
            <v>IUR1</v>
          </cell>
          <cell r="C57" t="str">
            <v>IL</v>
          </cell>
          <cell r="D57" t="str">
            <v>Usage Request Header</v>
          </cell>
        </row>
        <row r="58">
          <cell r="B58" t="str">
            <v>IUR2</v>
          </cell>
          <cell r="C58" t="str">
            <v>IM</v>
          </cell>
          <cell r="D58" t="str">
            <v>Usage Request Line</v>
          </cell>
        </row>
        <row r="59">
          <cell r="B59" t="str">
            <v>IUR3</v>
          </cell>
          <cell r="C59" t="str">
            <v>IN</v>
          </cell>
          <cell r="D59" t="str">
            <v>reserve</v>
          </cell>
        </row>
        <row r="60">
          <cell r="B60" t="str">
            <v>ITO1</v>
          </cell>
          <cell r="C60" t="str">
            <v>IO</v>
          </cell>
          <cell r="D60" t="str">
            <v>Transfer Out Header</v>
          </cell>
        </row>
        <row r="61">
          <cell r="B61" t="str">
            <v>ITO2</v>
          </cell>
          <cell r="C61" t="str">
            <v>IP</v>
          </cell>
          <cell r="D61" t="str">
            <v>Transfer Out Line</v>
          </cell>
        </row>
        <row r="62">
          <cell r="B62" t="str">
            <v>ITO3</v>
          </cell>
          <cell r="C62" t="str">
            <v>IQ</v>
          </cell>
          <cell r="D62" t="str">
            <v>reserve</v>
          </cell>
        </row>
        <row r="63">
          <cell r="B63" t="str">
            <v>ITR1</v>
          </cell>
          <cell r="C63" t="str">
            <v>IR</v>
          </cell>
          <cell r="D63" t="str">
            <v>Transfer Request Header</v>
          </cell>
        </row>
        <row r="64">
          <cell r="B64" t="str">
            <v>ITR2</v>
          </cell>
          <cell r="C64" t="str">
            <v>IS</v>
          </cell>
          <cell r="D64" t="str">
            <v>Transfer Request Line</v>
          </cell>
        </row>
        <row r="65">
          <cell r="B65" t="str">
            <v>ITR3</v>
          </cell>
          <cell r="C65" t="str">
            <v>IT</v>
          </cell>
          <cell r="D65" t="str">
            <v>reserve</v>
          </cell>
        </row>
        <row r="66">
          <cell r="B66" t="str">
            <v>IUS1</v>
          </cell>
          <cell r="C66" t="str">
            <v>IU</v>
          </cell>
          <cell r="D66" t="str">
            <v>Inventory Usage Header</v>
          </cell>
        </row>
        <row r="67">
          <cell r="B67" t="str">
            <v>IUS2</v>
          </cell>
          <cell r="C67" t="str">
            <v>IV</v>
          </cell>
          <cell r="D67" t="str">
            <v>Inventory Usage Line</v>
          </cell>
        </row>
        <row r="68">
          <cell r="B68" t="str">
            <v>IUS3</v>
          </cell>
          <cell r="C68" t="str">
            <v>IW</v>
          </cell>
          <cell r="D68" t="str">
            <v>reserve</v>
          </cell>
        </row>
        <row r="69">
          <cell r="B69" t="str">
            <v>IPL1</v>
          </cell>
          <cell r="C69" t="str">
            <v>IX</v>
          </cell>
          <cell r="D69" t="str">
            <v>Inventoy Packing List Header</v>
          </cell>
        </row>
        <row r="70">
          <cell r="B70" t="str">
            <v>IPL2</v>
          </cell>
          <cell r="C70" t="str">
            <v>IY</v>
          </cell>
          <cell r="D70" t="str">
            <v>Inventoy Packing List Line 1</v>
          </cell>
        </row>
        <row r="71">
          <cell r="B71" t="str">
            <v>IPL3</v>
          </cell>
          <cell r="C71" t="str">
            <v>IZ</v>
          </cell>
          <cell r="D71" t="str">
            <v>Inventoy Packing List Line 2</v>
          </cell>
        </row>
        <row r="72">
          <cell r="B72" t="str">
            <v>IBL1</v>
          </cell>
          <cell r="C72" t="str">
            <v>LA</v>
          </cell>
          <cell r="D72" t="str">
            <v>Inventory Balance Header</v>
          </cell>
        </row>
        <row r="73">
          <cell r="B73" t="str">
            <v>IBL2</v>
          </cell>
          <cell r="C73" t="str">
            <v>LB</v>
          </cell>
          <cell r="D73" t="str">
            <v>Inventory Balance Line 1</v>
          </cell>
        </row>
        <row r="74">
          <cell r="B74" t="str">
            <v>IBL3</v>
          </cell>
          <cell r="C74" t="str">
            <v>LC</v>
          </cell>
          <cell r="D74" t="str">
            <v>Inventory Balance Line 2</v>
          </cell>
        </row>
        <row r="75">
          <cell r="B75" t="str">
            <v>IBL4</v>
          </cell>
          <cell r="C75" t="str">
            <v>LD</v>
          </cell>
          <cell r="D75" t="str">
            <v>reserve</v>
          </cell>
        </row>
        <row r="76">
          <cell r="B76" t="str">
            <v>MPS1</v>
          </cell>
          <cell r="C76" t="str">
            <v>MA</v>
          </cell>
          <cell r="D76" t="str">
            <v>Process Setup</v>
          </cell>
        </row>
        <row r="77">
          <cell r="B77" t="str">
            <v>ZMP1</v>
          </cell>
          <cell r="C77" t="str">
            <v>MA</v>
          </cell>
          <cell r="D77" t="str">
            <v>General Mapping Header</v>
          </cell>
        </row>
        <row r="78">
          <cell r="B78" t="str">
            <v>MBM1</v>
          </cell>
          <cell r="C78" t="str">
            <v>MB</v>
          </cell>
          <cell r="D78" t="str">
            <v>Bill of Material Header</v>
          </cell>
        </row>
        <row r="79">
          <cell r="B79" t="str">
            <v>ZMP2</v>
          </cell>
          <cell r="C79" t="str">
            <v>MB</v>
          </cell>
          <cell r="D79" t="str">
            <v>General Mapping Line</v>
          </cell>
        </row>
        <row r="80">
          <cell r="B80" t="str">
            <v>MBM2</v>
          </cell>
          <cell r="C80" t="str">
            <v>MC</v>
          </cell>
          <cell r="D80" t="str">
            <v>Bill of Material Line</v>
          </cell>
        </row>
        <row r="81">
          <cell r="B81" t="str">
            <v>MLPR</v>
          </cell>
          <cell r="C81" t="str">
            <v>MD</v>
          </cell>
          <cell r="D81" t="str">
            <v>Line Process</v>
          </cell>
        </row>
        <row r="82">
          <cell r="B82" t="str">
            <v>MRT1</v>
          </cell>
          <cell r="C82" t="str">
            <v>ME</v>
          </cell>
          <cell r="D82" t="str">
            <v>Route Header</v>
          </cell>
        </row>
        <row r="83">
          <cell r="B83" t="str">
            <v>MRT2</v>
          </cell>
          <cell r="C83" t="str">
            <v>MF</v>
          </cell>
          <cell r="D83" t="str">
            <v>Route Line</v>
          </cell>
        </row>
        <row r="84">
          <cell r="B84" t="str">
            <v>MINR</v>
          </cell>
          <cell r="C84" t="str">
            <v>MI</v>
          </cell>
          <cell r="D84" t="str">
            <v>Inspection Result</v>
          </cell>
        </row>
        <row r="85">
          <cell r="B85" t="str">
            <v>MPMU</v>
          </cell>
          <cell r="C85" t="str">
            <v>MM</v>
          </cell>
          <cell r="D85" t="str">
            <v>Production MarkUp</v>
          </cell>
        </row>
        <row r="86">
          <cell r="B86" t="str">
            <v>MSO1</v>
          </cell>
          <cell r="C86" t="str">
            <v>MO</v>
          </cell>
          <cell r="D86" t="str">
            <v>Shop Order Header</v>
          </cell>
        </row>
        <row r="87">
          <cell r="B87" t="str">
            <v>MSO2</v>
          </cell>
          <cell r="C87" t="str">
            <v>MP</v>
          </cell>
          <cell r="D87" t="str">
            <v>Shop Order Line</v>
          </cell>
        </row>
        <row r="88">
          <cell r="B88" t="str">
            <v>MSO3</v>
          </cell>
          <cell r="C88" t="str">
            <v>MQ</v>
          </cell>
          <cell r="D88" t="str">
            <v>Shop Order PTC</v>
          </cell>
        </row>
        <row r="89">
          <cell r="B89" t="str">
            <v>MSR1</v>
          </cell>
          <cell r="C89" t="str">
            <v>MR</v>
          </cell>
          <cell r="D89" t="str">
            <v>Shop Order Receipt Header</v>
          </cell>
        </row>
        <row r="90">
          <cell r="B90" t="str">
            <v>MSR2</v>
          </cell>
          <cell r="C90" t="str">
            <v>MS</v>
          </cell>
          <cell r="D90" t="str">
            <v>Shop Order Receipt Line</v>
          </cell>
        </row>
        <row r="91">
          <cell r="B91" t="str">
            <v>MOI1</v>
          </cell>
          <cell r="C91" t="str">
            <v>OI</v>
          </cell>
          <cell r="D91" t="str">
            <v>Order Information Header</v>
          </cell>
        </row>
        <row r="92">
          <cell r="B92" t="str">
            <v>MOI2</v>
          </cell>
          <cell r="C92" t="str">
            <v>OJ</v>
          </cell>
          <cell r="D92" t="str">
            <v>Order Information Detail</v>
          </cell>
        </row>
        <row r="93">
          <cell r="B93" t="str">
            <v>PAP1</v>
          </cell>
          <cell r="C93" t="str">
            <v>PA</v>
          </cell>
          <cell r="D93" t="str">
            <v>AP Header</v>
          </cell>
        </row>
        <row r="94">
          <cell r="B94" t="str">
            <v>PAP2</v>
          </cell>
          <cell r="C94" t="str">
            <v>PB</v>
          </cell>
          <cell r="D94" t="str">
            <v>AP Line</v>
          </cell>
        </row>
        <row r="95">
          <cell r="B95" t="str">
            <v>PAP3</v>
          </cell>
          <cell r="C95" t="str">
            <v>PC</v>
          </cell>
          <cell r="D95" t="str">
            <v>reserve</v>
          </cell>
        </row>
        <row r="96">
          <cell r="B96" t="str">
            <v>PRC1</v>
          </cell>
          <cell r="C96" t="str">
            <v>PD</v>
          </cell>
          <cell r="D96" t="str">
            <v>Purchase Receipt Header</v>
          </cell>
        </row>
        <row r="97">
          <cell r="B97" t="str">
            <v>PRC2</v>
          </cell>
          <cell r="C97" t="str">
            <v>PE</v>
          </cell>
          <cell r="D97" t="str">
            <v>Purchase Receipt Line</v>
          </cell>
        </row>
        <row r="98">
          <cell r="B98" t="str">
            <v>PRC3</v>
          </cell>
          <cell r="C98" t="str">
            <v>PF</v>
          </cell>
          <cell r="D98" t="str">
            <v>reserve</v>
          </cell>
        </row>
        <row r="99">
          <cell r="B99" t="str">
            <v>PRC4</v>
          </cell>
          <cell r="C99" t="str">
            <v>PG</v>
          </cell>
          <cell r="D99" t="str">
            <v>reserve</v>
          </cell>
        </row>
        <row r="100">
          <cell r="B100" t="str">
            <v>PPRH</v>
          </cell>
          <cell r="C100" t="str">
            <v>PH</v>
          </cell>
          <cell r="D100" t="str">
            <v>Purchase Price History</v>
          </cell>
        </row>
        <row r="101">
          <cell r="B101" t="str">
            <v>PPR1</v>
          </cell>
          <cell r="C101" t="str">
            <v>PI</v>
          </cell>
          <cell r="D101" t="str">
            <v>Purchase Request Header</v>
          </cell>
        </row>
        <row r="102">
          <cell r="B102" t="str">
            <v>PPR2</v>
          </cell>
          <cell r="C102" t="str">
            <v>PJ</v>
          </cell>
          <cell r="D102" t="str">
            <v>Purchase Request Line</v>
          </cell>
        </row>
        <row r="103">
          <cell r="B103" t="str">
            <v>PPR3</v>
          </cell>
          <cell r="C103" t="str">
            <v>PK</v>
          </cell>
          <cell r="D103" t="str">
            <v>reserve</v>
          </cell>
        </row>
        <row r="104">
          <cell r="B104"/>
          <cell r="C104" t="str">
            <v>PL</v>
          </cell>
          <cell r="D104" t="str">
            <v>reserve</v>
          </cell>
        </row>
        <row r="105">
          <cell r="B105"/>
          <cell r="C105" t="str">
            <v>PM</v>
          </cell>
          <cell r="D105" t="str">
            <v>reserve</v>
          </cell>
        </row>
        <row r="106">
          <cell r="B106"/>
          <cell r="C106" t="str">
            <v>PN</v>
          </cell>
          <cell r="D106" t="str">
            <v>reserve</v>
          </cell>
        </row>
        <row r="107">
          <cell r="B107" t="str">
            <v>PPO1</v>
          </cell>
          <cell r="C107" t="str">
            <v>PO</v>
          </cell>
          <cell r="D107" t="str">
            <v>Purchase Order Header</v>
          </cell>
        </row>
        <row r="108">
          <cell r="B108" t="str">
            <v>PPO2</v>
          </cell>
          <cell r="C108" t="str">
            <v>PP</v>
          </cell>
          <cell r="D108" t="str">
            <v>Purchase Order Line</v>
          </cell>
        </row>
        <row r="109">
          <cell r="B109" t="str">
            <v>PPO3</v>
          </cell>
          <cell r="C109" t="str">
            <v>PQ</v>
          </cell>
          <cell r="D109" t="str">
            <v>Purchase Order Quotation</v>
          </cell>
        </row>
        <row r="110">
          <cell r="B110" t="str">
            <v>PPO4</v>
          </cell>
          <cell r="C110" t="str">
            <v>PR</v>
          </cell>
          <cell r="D110" t="str">
            <v>reserve</v>
          </cell>
        </row>
        <row r="111">
          <cell r="B111" t="str">
            <v>PRN1</v>
          </cell>
          <cell r="C111" t="str">
            <v>PS</v>
          </cell>
          <cell r="D111" t="str">
            <v>Purchase Return Header</v>
          </cell>
        </row>
        <row r="112">
          <cell r="B112" t="str">
            <v>PRN2</v>
          </cell>
          <cell r="C112" t="str">
            <v>PT</v>
          </cell>
          <cell r="D112" t="str">
            <v>Purchase Return Line</v>
          </cell>
        </row>
        <row r="113">
          <cell r="B113"/>
          <cell r="C113" t="str">
            <v>PU</v>
          </cell>
          <cell r="D113" t="str">
            <v>reserve</v>
          </cell>
        </row>
        <row r="114">
          <cell r="B114"/>
          <cell r="C114" t="str">
            <v>PV</v>
          </cell>
          <cell r="D114" t="str">
            <v>reserve</v>
          </cell>
        </row>
        <row r="115">
          <cell r="B115"/>
          <cell r="C115" t="str">
            <v>PW</v>
          </cell>
          <cell r="D115" t="str">
            <v>reserve</v>
          </cell>
        </row>
        <row r="116">
          <cell r="B116" t="str">
            <v>PQR1</v>
          </cell>
          <cell r="C116" t="str">
            <v>PX</v>
          </cell>
          <cell r="D116" t="str">
            <v>Quotation Request Header</v>
          </cell>
        </row>
        <row r="117">
          <cell r="B117" t="str">
            <v>PQR2</v>
          </cell>
          <cell r="C117" t="str">
            <v>PY</v>
          </cell>
          <cell r="D117" t="str">
            <v>Quotation Request Line</v>
          </cell>
        </row>
        <row r="118">
          <cell r="B118" t="str">
            <v>PQR3</v>
          </cell>
          <cell r="C118" t="str">
            <v>PZ</v>
          </cell>
          <cell r="D118" t="str">
            <v>Quotation Request Vendor</v>
          </cell>
        </row>
        <row r="119">
          <cell r="B119" t="str">
            <v>HRR1</v>
          </cell>
          <cell r="C119" t="str">
            <v>R1</v>
          </cell>
          <cell r="D119" t="str">
            <v>HR Report - Attendance</v>
          </cell>
        </row>
        <row r="120">
          <cell r="B120" t="str">
            <v>HRR2</v>
          </cell>
          <cell r="C120" t="str">
            <v>R2</v>
          </cell>
          <cell r="D120" t="str">
            <v>HR Report - Allowance</v>
          </cell>
        </row>
        <row r="121">
          <cell r="B121" t="str">
            <v>HAWM</v>
          </cell>
          <cell r="C121" t="str">
            <v>RA</v>
          </cell>
          <cell r="D121" t="str">
            <v>Allowance Master</v>
          </cell>
        </row>
        <row r="122">
          <cell r="B122" t="str">
            <v>SAR1</v>
          </cell>
          <cell r="C122" t="str">
            <v>SA</v>
          </cell>
          <cell r="D122" t="str">
            <v>AR Invoice Header</v>
          </cell>
        </row>
        <row r="123">
          <cell r="B123" t="str">
            <v>SAR2</v>
          </cell>
          <cell r="C123" t="str">
            <v>SB</v>
          </cell>
          <cell r="D123" t="str">
            <v>AR Invoice Line</v>
          </cell>
        </row>
        <row r="124">
          <cell r="B124" t="str">
            <v>SAR3</v>
          </cell>
          <cell r="C124" t="str">
            <v>SC</v>
          </cell>
          <cell r="D124" t="str">
            <v>reserve</v>
          </cell>
        </row>
        <row r="125">
          <cell r="B125" t="str">
            <v>SSP1</v>
          </cell>
          <cell r="C125" t="str">
            <v>SD</v>
          </cell>
          <cell r="D125" t="str">
            <v>Sales Price Header</v>
          </cell>
        </row>
        <row r="126">
          <cell r="B126" t="str">
            <v>SSP2</v>
          </cell>
          <cell r="C126" t="str">
            <v>SE</v>
          </cell>
          <cell r="D126" t="str">
            <v>Sales Price Branch</v>
          </cell>
        </row>
        <row r="127">
          <cell r="B127" t="str">
            <v>SSP3</v>
          </cell>
          <cell r="C127" t="str">
            <v>SF</v>
          </cell>
          <cell r="D127" t="str">
            <v>Sales Price Line</v>
          </cell>
        </row>
        <row r="128">
          <cell r="B128" t="str">
            <v>SCO1</v>
          </cell>
          <cell r="C128" t="str">
            <v>SO</v>
          </cell>
          <cell r="D128" t="str">
            <v>Sales Order Header</v>
          </cell>
        </row>
        <row r="129">
          <cell r="B129" t="str">
            <v>SCO2</v>
          </cell>
          <cell r="C129" t="str">
            <v>SP</v>
          </cell>
          <cell r="D129" t="str">
            <v>Sales Order Line</v>
          </cell>
        </row>
        <row r="130">
          <cell r="B130" t="str">
            <v>SCO3</v>
          </cell>
          <cell r="C130" t="str">
            <v>SQ</v>
          </cell>
          <cell r="D130" t="str">
            <v>reserve</v>
          </cell>
        </row>
        <row r="131">
          <cell r="B131" t="str">
            <v>SCO4</v>
          </cell>
          <cell r="C131" t="str">
            <v>SR</v>
          </cell>
          <cell r="D131" t="str">
            <v>reserve</v>
          </cell>
        </row>
        <row r="132">
          <cell r="B132" t="str">
            <v>TAP1</v>
          </cell>
          <cell r="C132" t="str">
            <v>TA</v>
          </cell>
          <cell r="D132" t="str">
            <v>Kode Akun Pajak</v>
          </cell>
        </row>
        <row r="133">
          <cell r="B133" t="str">
            <v>TAP2</v>
          </cell>
          <cell r="C133" t="str">
            <v>TB</v>
          </cell>
          <cell r="D133" t="str">
            <v>Tax Service</v>
          </cell>
        </row>
        <row r="134">
          <cell r="B134" t="str">
            <v>TTAX</v>
          </cell>
          <cell r="C134" t="str">
            <v>TM</v>
          </cell>
          <cell r="D134" t="str">
            <v>Tax Master</v>
          </cell>
        </row>
        <row r="135">
          <cell r="B135" t="str">
            <v>TRAT</v>
          </cell>
          <cell r="C135" t="str">
            <v>TR</v>
          </cell>
          <cell r="D135" t="str">
            <v>Tax Rate</v>
          </cell>
        </row>
        <row r="136">
          <cell r="B136" t="str">
            <v>PVTY</v>
          </cell>
          <cell r="C136" t="str">
            <v>VA</v>
          </cell>
          <cell r="D136" t="str">
            <v>Vendor Type</v>
          </cell>
        </row>
        <row r="137">
          <cell r="B137" t="str">
            <v>PVCL</v>
          </cell>
          <cell r="C137" t="str">
            <v>VB</v>
          </cell>
          <cell r="D137" t="str">
            <v>Vendor Class</v>
          </cell>
        </row>
        <row r="138">
          <cell r="B138" t="str">
            <v>PVGR</v>
          </cell>
          <cell r="C138" t="str">
            <v>VC</v>
          </cell>
          <cell r="D138" t="str">
            <v>Vendor Group</v>
          </cell>
        </row>
        <row r="139">
          <cell r="B139" t="str">
            <v>PBUY</v>
          </cell>
          <cell r="C139" t="str">
            <v>VD</v>
          </cell>
          <cell r="D139" t="str">
            <v>Buyer</v>
          </cell>
        </row>
        <row r="140">
          <cell r="B140" t="str">
            <v>PIVC</v>
          </cell>
          <cell r="C140" t="str">
            <v>VE</v>
          </cell>
          <cell r="D140" t="str">
            <v>AP Invoice Class</v>
          </cell>
        </row>
        <row r="141">
          <cell r="B141" t="str">
            <v>PVMA</v>
          </cell>
          <cell r="C141" t="str">
            <v>VM</v>
          </cell>
          <cell r="D141" t="str">
            <v>Vendor Master Header</v>
          </cell>
        </row>
        <row r="142">
          <cell r="B142" t="str">
            <v>PVMB</v>
          </cell>
          <cell r="C142" t="str">
            <v>VN</v>
          </cell>
          <cell r="D142" t="str">
            <v>Vendor Master Line</v>
          </cell>
        </row>
        <row r="143">
          <cell r="B143" t="str">
            <v>WDC1</v>
          </cell>
          <cell r="C143" t="str">
            <v>WD</v>
          </cell>
          <cell r="D143" t="str">
            <v>Document Master</v>
          </cell>
        </row>
        <row r="144">
          <cell r="B144" t="str">
            <v>WDC2</v>
          </cell>
          <cell r="C144" t="str">
            <v>WE</v>
          </cell>
          <cell r="D144" t="str">
            <v>Document Approval Level</v>
          </cell>
        </row>
        <row r="145">
          <cell r="B145" t="str">
            <v>WGR1</v>
          </cell>
          <cell r="C145" t="str">
            <v>WG</v>
          </cell>
          <cell r="D145" t="str">
            <v>Workflow Group</v>
          </cell>
        </row>
        <row r="146">
          <cell r="B146" t="str">
            <v>WGR2</v>
          </cell>
          <cell r="C146" t="str">
            <v>WH</v>
          </cell>
          <cell r="D146" t="str">
            <v>Workflow Group Member</v>
          </cell>
        </row>
        <row r="147">
          <cell r="B147" t="str">
            <v>WAR1</v>
          </cell>
          <cell r="C147" t="str">
            <v>WR</v>
          </cell>
          <cell r="D147" t="str">
            <v>Approval Request</v>
          </cell>
        </row>
        <row r="148">
          <cell r="B148" t="str">
            <v>WAR2</v>
          </cell>
          <cell r="C148" t="str">
            <v>WS</v>
          </cell>
          <cell r="D148" t="str">
            <v>Approval Result</v>
          </cell>
        </row>
        <row r="149">
          <cell r="B149" t="str">
            <v>YCO1</v>
          </cell>
          <cell r="C149" t="str">
            <v>YC</v>
          </cell>
          <cell r="D149" t="str">
            <v>Yarn Consumption Header</v>
          </cell>
        </row>
        <row r="150">
          <cell r="B150" t="str">
            <v>YCO2</v>
          </cell>
          <cell r="C150" t="str">
            <v>YD</v>
          </cell>
          <cell r="D150" t="str">
            <v>Yarn Consumption Line</v>
          </cell>
        </row>
        <row r="151">
          <cell r="B151" t="str">
            <v>ZAPP</v>
          </cell>
          <cell r="C151" t="str">
            <v>ZA</v>
          </cell>
          <cell r="D151" t="str">
            <v>Application Master</v>
          </cell>
        </row>
        <row r="152">
          <cell r="B152" t="str">
            <v>ZBRC</v>
          </cell>
          <cell r="C152" t="str">
            <v>ZB</v>
          </cell>
          <cell r="D152" t="str">
            <v>Branch</v>
          </cell>
        </row>
        <row r="153">
          <cell r="B153" t="str">
            <v>ZCMP</v>
          </cell>
          <cell r="C153" t="str">
            <v>ZC</v>
          </cell>
          <cell r="D153" t="str">
            <v>Company</v>
          </cell>
        </row>
        <row r="154">
          <cell r="B154" t="str">
            <v>ZDIC</v>
          </cell>
          <cell r="C154" t="str">
            <v>ZD</v>
          </cell>
          <cell r="D154" t="str">
            <v>Data Dictionary</v>
          </cell>
        </row>
        <row r="155">
          <cell r="B155" t="str">
            <v>ZCCM</v>
          </cell>
          <cell r="C155" t="str">
            <v>ZE</v>
          </cell>
          <cell r="D155" t="str">
            <v>Country - City Map</v>
          </cell>
        </row>
        <row r="156">
          <cell r="B156" t="str">
            <v>ZERR</v>
          </cell>
          <cell r="C156" t="str">
            <v>ZF</v>
          </cell>
          <cell r="D156" t="str">
            <v>Error Log</v>
          </cell>
        </row>
        <row r="157">
          <cell r="B157" t="str">
            <v>ZUG1</v>
          </cell>
          <cell r="C157" t="str">
            <v>ZG</v>
          </cell>
          <cell r="D157" t="str">
            <v>User Group Header</v>
          </cell>
        </row>
        <row r="158">
          <cell r="B158" t="str">
            <v>ZUG2</v>
          </cell>
          <cell r="C158" t="str">
            <v>ZH</v>
          </cell>
          <cell r="D158" t="str">
            <v>User Group Line</v>
          </cell>
        </row>
        <row r="159">
          <cell r="B159" t="str">
            <v>ZLOG</v>
          </cell>
          <cell r="C159" t="str">
            <v>ZL</v>
          </cell>
          <cell r="D159" t="str">
            <v>Log</v>
          </cell>
        </row>
        <row r="160">
          <cell r="B160" t="str">
            <v>ZMNU</v>
          </cell>
          <cell r="C160" t="str">
            <v>ZM</v>
          </cell>
          <cell r="D160" t="str">
            <v>Menu Master</v>
          </cell>
        </row>
        <row r="161">
          <cell r="B161" t="str">
            <v>ZWUM</v>
          </cell>
          <cell r="C161" t="str">
            <v>ZN</v>
          </cell>
          <cell r="D161" t="str">
            <v>Warehouse - User Map</v>
          </cell>
        </row>
        <row r="162">
          <cell r="B162" t="str">
            <v>ZPGM</v>
          </cell>
          <cell r="C162" t="str">
            <v>ZP</v>
          </cell>
          <cell r="D162" t="str">
            <v>Program Master</v>
          </cell>
        </row>
        <row r="163">
          <cell r="B163" t="str">
            <v>ZVAR</v>
          </cell>
          <cell r="C163" t="str">
            <v>ZR</v>
          </cell>
          <cell r="D163" t="str">
            <v>System Variable</v>
          </cell>
        </row>
        <row r="164">
          <cell r="B164" t="str">
            <v>ZAUT</v>
          </cell>
          <cell r="C164" t="str">
            <v>ZT</v>
          </cell>
          <cell r="D164" t="str">
            <v>User Group Authorization</v>
          </cell>
        </row>
        <row r="165">
          <cell r="B165" t="str">
            <v>ZUSR</v>
          </cell>
          <cell r="C165" t="str">
            <v>ZU</v>
          </cell>
          <cell r="D165" t="str">
            <v>User Master</v>
          </cell>
        </row>
        <row r="166">
          <cell r="B166" t="str">
            <v>ZBUM</v>
          </cell>
          <cell r="C166" t="str">
            <v>ZV</v>
          </cell>
          <cell r="D166" t="str">
            <v>User - Branch Map</v>
          </cell>
        </row>
        <row r="167">
          <cell r="B167" t="str">
            <v>ZVUM</v>
          </cell>
          <cell r="C167" t="str">
            <v>ZW</v>
          </cell>
          <cell r="D167" t="str">
            <v>User - Division Map</v>
          </cell>
        </row>
        <row r="168">
          <cell r="B168" t="str">
            <v>ZGUA</v>
          </cell>
          <cell r="C168" t="str">
            <v>ZX</v>
          </cell>
          <cell r="D168" t="str">
            <v>General User Authorization</v>
          </cell>
        </row>
        <row r="169">
          <cell r="B169" t="str">
            <v>ZDUM</v>
          </cell>
          <cell r="C169" t="str">
            <v>ZY</v>
          </cell>
          <cell r="D169" t="str">
            <v>User - Department Map</v>
          </cell>
        </row>
        <row r="170">
          <cell r="B170" t="str">
            <v>ZBIZ</v>
          </cell>
          <cell r="C170" t="str">
            <v>ZZ</v>
          </cell>
          <cell r="D170" t="str">
            <v>Business Unit</v>
          </cell>
        </row>
        <row r="171">
          <cell r="B171" t="str">
            <v>FBL1</v>
          </cell>
          <cell r="C171" t="str">
            <v>F1</v>
          </cell>
          <cell r="D171" t="str">
            <v>General Ledger History</v>
          </cell>
        </row>
        <row r="172">
          <cell r="B172" t="str">
            <v>FBL2</v>
          </cell>
          <cell r="C172" t="str">
            <v>F2</v>
          </cell>
          <cell r="D172" t="str">
            <v>General Ledger Summary</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election activeCell="Y8" sqref="Y8"/>
    </sheetView>
  </sheetViews>
  <sheetFormatPr defaultColWidth="3.42578125" defaultRowHeight="15" x14ac:dyDescent="0.25"/>
  <sheetData>
    <row r="1" spans="1:9" x14ac:dyDescent="0.25">
      <c r="A1" s="12" t="s">
        <v>68</v>
      </c>
      <c r="G1" t="s">
        <v>109</v>
      </c>
    </row>
    <row r="2" spans="1:9" x14ac:dyDescent="0.25">
      <c r="A2" s="12" t="s">
        <v>64</v>
      </c>
      <c r="G2" t="s">
        <v>77</v>
      </c>
    </row>
    <row r="3" spans="1:9" x14ac:dyDescent="0.25">
      <c r="A3" s="12" t="s">
        <v>65</v>
      </c>
      <c r="G3" t="s">
        <v>76</v>
      </c>
    </row>
    <row r="4" spans="1:9" x14ac:dyDescent="0.25">
      <c r="A4" s="12" t="s">
        <v>66</v>
      </c>
    </row>
    <row r="5" spans="1:9" x14ac:dyDescent="0.25">
      <c r="A5" s="12" t="s">
        <v>67</v>
      </c>
      <c r="I5" s="13"/>
    </row>
    <row r="6" spans="1:9" x14ac:dyDescent="0.25">
      <c r="A6" s="12"/>
    </row>
    <row r="7" spans="1:9" x14ac:dyDescent="0.25">
      <c r="A7" s="12"/>
    </row>
    <row r="8" spans="1:9" x14ac:dyDescent="0.25">
      <c r="A8" s="12"/>
    </row>
    <row r="9" spans="1:9" x14ac:dyDescent="0.25">
      <c r="A9"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7"/>
  <sheetViews>
    <sheetView topLeftCell="AP1" workbookViewId="0">
      <selection activeCell="AJ6" sqref="AJ6:BH6"/>
    </sheetView>
  </sheetViews>
  <sheetFormatPr defaultRowHeight="14.2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6" width="8" style="1" bestFit="1" customWidth="1"/>
    <col min="17" max="17" width="20.7109375" style="1" customWidth="1"/>
    <col min="18" max="18" width="11.85546875" style="1" customWidth="1"/>
    <col min="19" max="19" width="14.7109375" style="1" customWidth="1"/>
    <col min="20" max="20" width="8.140625" style="1" bestFit="1" customWidth="1"/>
    <col min="21" max="22" width="8.42578125" style="1" bestFit="1" customWidth="1"/>
    <col min="23" max="23" width="7.28515625" style="1" bestFit="1" customWidth="1"/>
    <col min="24" max="24" width="8.7109375" style="1" bestFit="1" customWidth="1"/>
    <col min="25" max="25" width="14.85546875" style="1" bestFit="1" customWidth="1"/>
    <col min="26" max="26" width="8.5703125" style="1" bestFit="1" customWidth="1"/>
    <col min="27" max="27" width="7.5703125" style="1" bestFit="1" customWidth="1"/>
    <col min="28" max="28" width="9" style="1" bestFit="1" customWidth="1"/>
    <col min="29" max="29" width="8.42578125" style="1" bestFit="1" customWidth="1"/>
    <col min="30" max="31" width="8" style="1" bestFit="1" customWidth="1"/>
    <col min="32" max="32" width="8.5703125" style="1" bestFit="1" customWidth="1"/>
    <col min="33" max="33" width="8.140625" style="1" bestFit="1" customWidth="1"/>
    <col min="34" max="38" width="9.140625" style="1"/>
    <col min="39" max="39" width="35.85546875" style="1" bestFit="1" customWidth="1"/>
    <col min="40" max="40" width="17.85546875" style="1" customWidth="1"/>
    <col min="41" max="41" width="24.85546875" style="1" bestFit="1" customWidth="1"/>
    <col min="42" max="42" width="12.42578125" style="1" customWidth="1"/>
    <col min="43" max="16384" width="9.140625" style="1"/>
  </cols>
  <sheetData>
    <row r="1" spans="1:61" s="5" customFormat="1" ht="14.2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SCMA</v>
      </c>
      <c r="O1" s="8" t="s">
        <v>34</v>
      </c>
      <c r="P1" s="5" t="s">
        <v>7</v>
      </c>
      <c r="Q1" s="5" t="s">
        <v>8</v>
      </c>
      <c r="R1" s="5" t="s">
        <v>51</v>
      </c>
      <c r="S1" s="5" t="s">
        <v>52</v>
      </c>
      <c r="T1" s="5" t="s">
        <v>35</v>
      </c>
      <c r="U1" s="5" t="s">
        <v>42</v>
      </c>
      <c r="V1" s="5" t="s">
        <v>36</v>
      </c>
      <c r="W1" s="5" t="s">
        <v>37</v>
      </c>
      <c r="X1" s="5" t="s">
        <v>38</v>
      </c>
      <c r="Y1" s="5" t="s">
        <v>39</v>
      </c>
      <c r="Z1" s="5" t="s">
        <v>40</v>
      </c>
      <c r="AA1" s="5" t="s">
        <v>43</v>
      </c>
      <c r="AB1" s="5" t="s">
        <v>44</v>
      </c>
      <c r="AC1" s="5" t="s">
        <v>45</v>
      </c>
      <c r="AD1" s="5" t="s">
        <v>46</v>
      </c>
      <c r="AE1" s="5" t="s">
        <v>47</v>
      </c>
      <c r="AF1" s="5" t="s">
        <v>48</v>
      </c>
      <c r="AG1" s="5" t="s">
        <v>49</v>
      </c>
      <c r="AH1" s="5" t="s">
        <v>6</v>
      </c>
      <c r="AJ1" s="5" t="s">
        <v>82</v>
      </c>
      <c r="AK1" s="5" t="s">
        <v>83</v>
      </c>
      <c r="AL1" s="5" t="s">
        <v>84</v>
      </c>
      <c r="AM1" s="5" t="s">
        <v>85</v>
      </c>
      <c r="AN1" s="5" t="s">
        <v>86</v>
      </c>
      <c r="AO1" s="5" t="s">
        <v>87</v>
      </c>
      <c r="AP1" s="5" t="s">
        <v>88</v>
      </c>
      <c r="AQ1" s="5" t="s">
        <v>89</v>
      </c>
      <c r="AR1" s="5" t="s">
        <v>90</v>
      </c>
      <c r="AS1" s="5" t="s">
        <v>91</v>
      </c>
      <c r="AT1" s="5" t="s">
        <v>92</v>
      </c>
      <c r="AU1" s="5" t="s">
        <v>139</v>
      </c>
      <c r="AV1" s="5" t="s">
        <v>93</v>
      </c>
      <c r="AW1" s="5" t="s">
        <v>94</v>
      </c>
      <c r="AX1" s="5" t="s">
        <v>95</v>
      </c>
      <c r="AY1" s="5" t="s">
        <v>96</v>
      </c>
      <c r="AZ1" s="5" t="s">
        <v>140</v>
      </c>
      <c r="BA1" s="5" t="s">
        <v>97</v>
      </c>
      <c r="BB1" s="5" t="s">
        <v>98</v>
      </c>
      <c r="BC1" s="5" t="s">
        <v>99</v>
      </c>
      <c r="BD1" s="5" t="s">
        <v>100</v>
      </c>
      <c r="BE1" s="5" t="s">
        <v>101</v>
      </c>
      <c r="BF1" s="5" t="s">
        <v>102</v>
      </c>
      <c r="BG1" s="5" t="s">
        <v>103</v>
      </c>
      <c r="BH1" s="5" t="s">
        <v>104</v>
      </c>
    </row>
    <row r="2" spans="1:61" ht="14.25" customHeight="1" x14ac:dyDescent="0.25">
      <c r="A2" s="4"/>
      <c r="D2" s="1" t="s">
        <v>69</v>
      </c>
      <c r="E2" s="1" t="str">
        <f>VLOOKUP($D$2,[1]Tables!$B$2:$D$1048576,3,FALSE)</f>
        <v>Customer Master Header</v>
      </c>
      <c r="K2" s="3"/>
      <c r="L2" s="3"/>
      <c r="M2" s="3"/>
      <c r="N2" s="3" t="str">
        <f>CONCATENATE("CREATE TABLE ", $D$2, " (")</f>
        <v>CREATE TABLE SCMA (</v>
      </c>
      <c r="O2" s="7" t="str">
        <f>CONCATENATE("CREATE TABLE ", $D$2, " (")</f>
        <v>CREATE TABLE SCMA (</v>
      </c>
      <c r="P2" s="1" t="s">
        <v>9</v>
      </c>
      <c r="R2" s="1" t="s">
        <v>9</v>
      </c>
      <c r="S2" s="1" t="s">
        <v>53</v>
      </c>
      <c r="AI2" s="5" t="s">
        <v>9</v>
      </c>
      <c r="AJ2" s="1" t="s">
        <v>105</v>
      </c>
      <c r="AK2" s="1" t="s">
        <v>105</v>
      </c>
      <c r="AL2" s="1" t="s">
        <v>105</v>
      </c>
      <c r="AM2" s="1" t="s">
        <v>105</v>
      </c>
      <c r="AN2" s="1" t="s">
        <v>105</v>
      </c>
      <c r="AO2" s="1" t="s">
        <v>105</v>
      </c>
      <c r="AP2" s="1" t="s">
        <v>105</v>
      </c>
      <c r="AQ2" s="3" t="s">
        <v>105</v>
      </c>
      <c r="AR2" s="6" t="s">
        <v>105</v>
      </c>
      <c r="AS2" s="3" t="s">
        <v>105</v>
      </c>
      <c r="AT2" s="3" t="s">
        <v>105</v>
      </c>
      <c r="AU2" s="1" t="s">
        <v>105</v>
      </c>
      <c r="AV2" s="1" t="s">
        <v>105</v>
      </c>
      <c r="AW2" s="1" t="s">
        <v>105</v>
      </c>
      <c r="AX2" s="1" t="s">
        <v>105</v>
      </c>
      <c r="AY2" s="1" t="s">
        <v>105</v>
      </c>
      <c r="AZ2" s="1" t="s">
        <v>105</v>
      </c>
      <c r="BA2" s="1" t="s">
        <v>105</v>
      </c>
      <c r="BB2" s="1" t="s">
        <v>106</v>
      </c>
      <c r="BC2" s="1" t="s">
        <v>106</v>
      </c>
      <c r="BD2" s="1" t="s">
        <v>106</v>
      </c>
      <c r="BE2" s="1" t="s">
        <v>105</v>
      </c>
      <c r="BF2" s="1" t="s">
        <v>106</v>
      </c>
      <c r="BG2" s="1" t="s">
        <v>106</v>
      </c>
      <c r="BH2" s="1" t="s">
        <v>105</v>
      </c>
    </row>
    <row r="3" spans="1:61" ht="14.25" customHeight="1" x14ac:dyDescent="0.25">
      <c r="A3" s="4"/>
      <c r="B3" s="1" t="str">
        <f>VLOOKUP($D$2,[1]Tables!$B$2:$D$1048576,2,FALSE)</f>
        <v>CM</v>
      </c>
      <c r="C3" s="1" t="s">
        <v>16</v>
      </c>
      <c r="D3" s="1" t="str">
        <f>B3 &amp; C3</f>
        <v>CMCONO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9" si="0">IF(K3="", " NULL ", " NOT NULL ")</f>
        <v xml:space="preserve"> NOT NULL </v>
      </c>
      <c r="M3" s="3" t="str">
        <f>IF(I3="NUMERIC", " DEFAULT(0) ", IF(I3="DATETIME", "", " DEFAULT('') "))</f>
        <v xml:space="preserve"> DEFAULT('') </v>
      </c>
      <c r="N3" s="1" t="str">
        <f t="shared" ref="N3:N9" si="1">CONCATENATE(D3, " ", I3, IF(I3="DATETIME", "",CONCATENATE("(", J3, ") ")), L3, M3,",")</f>
        <v>CMCONO VARCHAR(10)  NOT NULL  DEFAULT('') ,</v>
      </c>
      <c r="O3" s="1" t="str">
        <f>CONCATENATE(D3, " ",IF(I3="VARCHAR", "VARCHAR2",IF(I3="NUMERIC", "NUMBER", I3)), IF(I3="DATETIME", "",CONCATENATE("(", J3, ") ")), IF(TRIM(K3)&lt;&gt;"", L3,IF(TRIM(M3)="DEFAULT('')", "DEFAULT(' ')", M3)), ",")</f>
        <v>CMCONO VARCHAR2(10)  NOT NULL ,</v>
      </c>
      <c r="P3" s="1" t="s">
        <v>9</v>
      </c>
      <c r="Q3" s="1" t="str">
        <f t="shared" ref="Q3:Q9"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@level1type=N'TABLE',@level1name=N'SCMA', @level2type=N'COLUMN',@level2name=N'CMCONO'</v>
      </c>
      <c r="R3" s="1" t="str">
        <f>CONCATENATE("[DataMember] public ", IF(I3="VARCHAR", " string ", " decimal "), D3, " { get; set; }")</f>
        <v>[DataMember] public  string CMCONO { get; set; }</v>
      </c>
      <c r="S3" s="1" t="str">
        <f>CONCATENATE("+ ""  ",D3," """)</f>
        <v>+ "  CMCONO "</v>
      </c>
      <c r="T3" s="1" t="s">
        <v>109</v>
      </c>
      <c r="V3" s="1" t="s">
        <v>15</v>
      </c>
      <c r="W3" s="1" t="s">
        <v>14</v>
      </c>
      <c r="X3" s="1" t="str">
        <f>D3</f>
        <v>CMCONO</v>
      </c>
      <c r="Y3" s="1" t="str">
        <f>IF(AND(V3="EN",W3="S"),E3, IF(AND(V3="ID", W3="S"),F3, IF(AND(V3="EN", W3="R"),G3,H3)))</f>
        <v>Company Code</v>
      </c>
      <c r="AA3" s="1">
        <v>1</v>
      </c>
      <c r="AB3" s="6">
        <f ca="1">YEAR(NOW())*10000+MONTH(NOW())*100+DAY(NOW())</f>
        <v>20141126</v>
      </c>
      <c r="AC3" s="3">
        <f ca="1">HOUR(NOW())*10000+MINUTE(NOW())*100+SECOND(NOW())</f>
        <v>93452</v>
      </c>
      <c r="AD3" s="3" t="s">
        <v>41</v>
      </c>
      <c r="AE3" s="1">
        <v>0</v>
      </c>
      <c r="AF3" s="1">
        <v>0</v>
      </c>
      <c r="AH3" s="1" t="str">
        <f t="shared" ref="AH3:AH9" ca="1" si="3">CONCATENATE("insert into ZDIC values('",T3, "', '",U3, "', '",V3, "', '",W3, "', '",X3, "', '",Y3, "', '",Z3, "', '",AA3, "', '",AB3, "', '",AC3, "', '",AD3, "', '",AE3, "', '",AF3, "', '",AG3, "')")</f>
        <v>insert into ZDIC values('DJB', '', 'EN', 'S', 'CMCONO', 'Company Code', '', '1', '20141126', '93452', 'SQL', '0', '0', '')</v>
      </c>
      <c r="AI3" s="5" t="s">
        <v>9</v>
      </c>
      <c r="AJ3" s="1" t="str">
        <f ca="1">IF(UPPER(AJ2)="VARCHAR",CONCATENATE(","",'"",",SUBSTITUTE(CELL("address",AJ6),"$",""),",""'"""),CONCATENATE(","","",",SUBSTITUTE(CELL("address",AJ6),"$",""),","))</f>
        <v>,",'",AJ6,"'"</v>
      </c>
      <c r="AK3" s="1" t="str">
        <f t="shared" ref="AK3:BH3" ca="1" si="4">IF(UPPER(AK2)="VARCHAR",CONCATENATE(","",'"",",SUBSTITUTE(CELL("address",AK6),"$",""),",""'"""),CONCATENATE(","","",",SUBSTITUTE(CELL("address",AK6),"$",""),","))</f>
        <v>,",'",AK6,"'"</v>
      </c>
      <c r="AL3" s="1" t="str">
        <f t="shared" ca="1" si="4"/>
        <v>,",'",AL6,"'"</v>
      </c>
      <c r="AM3" s="1" t="str">
        <f t="shared" ca="1" si="4"/>
        <v>,",'",AM6,"'"</v>
      </c>
      <c r="AN3" s="1" t="str">
        <f t="shared" ca="1" si="4"/>
        <v>,",'",AN6,"'"</v>
      </c>
      <c r="AO3" s="1" t="str">
        <f t="shared" ca="1" si="4"/>
        <v>,",'",AO6,"'"</v>
      </c>
      <c r="AP3" s="1" t="str">
        <f t="shared" ca="1" si="4"/>
        <v>,",'",AP6,"'"</v>
      </c>
      <c r="AQ3" s="1" t="str">
        <f t="shared" ca="1" si="4"/>
        <v>,",'",AQ6,"'"</v>
      </c>
      <c r="AR3" s="1" t="str">
        <f t="shared" ca="1" si="4"/>
        <v>,",'",AR6,"'"</v>
      </c>
      <c r="AS3" s="1" t="str">
        <f t="shared" ca="1" si="4"/>
        <v>,",'",AS6,"'"</v>
      </c>
      <c r="AT3" s="1" t="str">
        <f t="shared" ca="1" si="4"/>
        <v>,",'",AT6,"'"</v>
      </c>
      <c r="AU3" s="1" t="str">
        <f t="shared" ca="1" si="4"/>
        <v>,",'",AU6,"'"</v>
      </c>
      <c r="AV3" s="1" t="str">
        <f t="shared" ca="1" si="4"/>
        <v>,",'",AV6,"'"</v>
      </c>
      <c r="AW3" s="1" t="str">
        <f t="shared" ca="1" si="4"/>
        <v>,",'",AW6,"'"</v>
      </c>
      <c r="AX3" s="1" t="str">
        <f t="shared" ca="1" si="4"/>
        <v>,",'",AX6,"'"</v>
      </c>
      <c r="AY3" s="1" t="str">
        <f t="shared" ca="1" si="4"/>
        <v>,",'",AY6,"'"</v>
      </c>
      <c r="AZ3" s="1" t="str">
        <f t="shared" ca="1" si="4"/>
        <v>,",'",AZ6,"'"</v>
      </c>
      <c r="BA3" s="1" t="str">
        <f t="shared" ca="1" si="4"/>
        <v>,",'",BA6,"'"</v>
      </c>
      <c r="BB3" s="1" t="str">
        <f t="shared" ca="1" si="4"/>
        <v>,",",BB6,</v>
      </c>
      <c r="BC3" s="1" t="str">
        <f t="shared" ca="1" si="4"/>
        <v>,",",BC6,</v>
      </c>
      <c r="BD3" s="1" t="str">
        <f t="shared" ca="1" si="4"/>
        <v>,",",BD6,</v>
      </c>
      <c r="BE3" s="1" t="str">
        <f t="shared" ca="1" si="4"/>
        <v>,",'",BE6,"'"</v>
      </c>
      <c r="BF3" s="1" t="str">
        <f t="shared" ca="1" si="4"/>
        <v>,",",BF6,</v>
      </c>
      <c r="BG3" s="1" t="str">
        <f t="shared" ca="1" si="4"/>
        <v>,",",BG6,</v>
      </c>
      <c r="BH3" s="1" t="str">
        <f t="shared" ca="1" si="4"/>
        <v>,",'",BH6,"'"</v>
      </c>
    </row>
    <row r="4" spans="1:61" ht="14.25" customHeight="1" x14ac:dyDescent="0.25">
      <c r="A4" s="4"/>
      <c r="B4" s="1" t="str">
        <f>VLOOKUP($D$2,[1]Tables!$B$2:$D$1048576,2,FALSE)</f>
        <v>CM</v>
      </c>
      <c r="C4" s="1" t="s">
        <v>33</v>
      </c>
      <c r="D4" s="1" t="str">
        <f>B4 &amp; C4</f>
        <v>CMBRNO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9" si="5">IF(I4="NUMERIC", " DEFAULT(0) ", IF(I4="DATETIME", "", " DEFAULT('') "))</f>
        <v xml:space="preserve"> DEFAULT('') </v>
      </c>
      <c r="N4" s="1" t="str">
        <f>CONCATENATE(D4, " ", I4, IF(I4="DATETIME", "",CONCATENATE("(", J4, ") ")), L4, M4,",")</f>
        <v>CMBRNO VARCHAR(10)  NOT NULL  DEFAULT('') ,</v>
      </c>
      <c r="O4" s="1" t="str">
        <f t="shared" ref="O4:O9" si="6">CONCATENATE(D4, " ",IF(I4="VARCHAR", "VARCHAR2",IF(I4="NUMERIC", "NUMBER", I4)), IF(I4="DATETIME", "",CONCATENATE("(", J4, ") ")), IF(TRIM(K4)&lt;&gt;"", L4,IF(TRIM(M4)="DEFAULT('')", "DEFAULT(' ')", M4)), ",")</f>
        <v>CMBRNO VARCHAR2(10)  NOT NULL ,</v>
      </c>
      <c r="P4" s="1" t="s">
        <v>9</v>
      </c>
      <c r="Q4" s="1"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@level1type=N'TABLE',@level1name=N'SCMA', @level2type=N'COLUMN',@level2name=N'CMBRNO'</v>
      </c>
      <c r="R4" s="1" t="str">
        <f>CONCATENATE("[DataMember] public ", IF(I4="VARCHAR", " string ", " decimal "), D4, " { get; set; }")</f>
        <v>[DataMember] public  string CMBRNO { get; set; }</v>
      </c>
      <c r="S4" s="1" t="str">
        <f>CONCATENATE("+ "", ",D4," """)</f>
        <v>+ ", CMBRNO "</v>
      </c>
      <c r="T4" s="1" t="s">
        <v>109</v>
      </c>
      <c r="V4" s="1" t="s">
        <v>15</v>
      </c>
      <c r="W4" s="1" t="s">
        <v>14</v>
      </c>
      <c r="X4" s="1" t="str">
        <f t="shared" ref="X4:X9" si="7">D4</f>
        <v>CMBRNO</v>
      </c>
      <c r="Y4" s="1" t="str">
        <f t="shared" ref="Y4:Y9" si="8">IF(AND(V4="EN",W4="S"),E4, IF(AND(V4="ID", W4="S"),F4, IF(AND(V4="EN", W4="R"),G4,H4)))</f>
        <v>Branch Code</v>
      </c>
      <c r="AA4" s="1">
        <v>1</v>
      </c>
      <c r="AB4" s="6">
        <f t="shared" ref="AB4:AB27" ca="1" si="9">YEAR(NOW())*10000+MONTH(NOW())*100+DAY(NOW())</f>
        <v>20141126</v>
      </c>
      <c r="AC4" s="3">
        <f t="shared" ref="AC4:AC27" ca="1" si="10">HOUR(NOW())*10000+MINUTE(NOW())*100+SECOND(NOW())</f>
        <v>93452</v>
      </c>
      <c r="AD4" s="3" t="s">
        <v>41</v>
      </c>
      <c r="AE4" s="1">
        <v>0</v>
      </c>
      <c r="AF4" s="1">
        <v>0</v>
      </c>
      <c r="AH4" s="1" t="str">
        <f t="shared" ca="1" si="3"/>
        <v>insert into ZDIC values('DJB', '', 'EN', 'S', 'CMBRNO', 'Branch Code', '', '1', '20141126', '93452', 'SQL', '0', '0', '')</v>
      </c>
      <c r="AI4" s="5" t="s">
        <v>9</v>
      </c>
      <c r="AJ4" s="1" t="str">
        <f ca="1">IF(RIGHT(AJ1,4)="CHUS",CONCATENATE("=CONCATENATE(""INSERT INTO "",",CELL("address",$D$2),","" VALUES(""",CONCATENATE(AI4,AJ3),","")"")"),IF(RIGHT(AJ1,4)="CONO",CONCATENATE(AI4,SUBSTITUTE(AJ3,",'","'")),CONCATENATE(AI4,AJ3)))</f>
        <v xml:space="preserve"> ,"'",AJ6,"'"</v>
      </c>
      <c r="AK4" s="1" t="str">
        <f t="shared" ref="AK4:BH4" ca="1" si="11">IF(RIGHT(AK1,4)="CHUS",CONCATENATE("=CONCATENATE(""INSERT INTO "",",CELL("address",$D$2),","" VALUES(""",CONCATENATE(AJ4,AK3),","")"")"),IF(RIGHT(AK1,4)="CONO",CONCATENATE(AJ4,SUBSTITUTE(AK3,",'","'")),CONCATENATE(AJ4,AK3)))</f>
        <v xml:space="preserve"> ,"'",AJ6,"'",",'",AK6,"'"</v>
      </c>
      <c r="AL4" s="1" t="str">
        <f t="shared" ca="1" si="11"/>
        <v xml:space="preserve"> ,"'",AJ6,"'",",'",AK6,"'",",'",AL6,"'"</v>
      </c>
      <c r="AM4" s="1" t="str">
        <f t="shared" ca="1" si="11"/>
        <v xml:space="preserve"> ,"'",AJ6,"'",",'",AK6,"'",",'",AL6,"'",",'",AM6,"'"</v>
      </c>
      <c r="AN4" s="1" t="str">
        <f t="shared" ca="1" si="11"/>
        <v xml:space="preserve"> ,"'",AJ6,"'",",'",AK6,"'",",'",AL6,"'",",'",AM6,"'",",'",AN6,"'"</v>
      </c>
      <c r="AO4" s="1" t="str">
        <f t="shared" ca="1" si="11"/>
        <v xml:space="preserve"> ,"'",AJ6,"'",",'",AK6,"'",",'",AL6,"'",",'",AM6,"'",",'",AN6,"'",",'",AO6,"'"</v>
      </c>
      <c r="AP4" s="1" t="str">
        <f t="shared" ca="1" si="11"/>
        <v xml:space="preserve"> ,"'",AJ6,"'",",'",AK6,"'",",'",AL6,"'",",'",AM6,"'",",'",AN6,"'",",'",AO6,"'",",'",AP6,"'"</v>
      </c>
      <c r="AQ4" s="1" t="str">
        <f t="shared" ca="1" si="11"/>
        <v xml:space="preserve"> ,"'",AJ6,"'",",'",AK6,"'",",'",AL6,"'",",'",AM6,"'",",'",AN6,"'",",'",AO6,"'",",'",AP6,"'",",'",AQ6,"'"</v>
      </c>
      <c r="AR4" s="1" t="str">
        <f t="shared" ca="1" si="11"/>
        <v xml:space="preserve"> ,"'",AJ6,"'",",'",AK6,"'",",'",AL6,"'",",'",AM6,"'",",'",AN6,"'",",'",AO6,"'",",'",AP6,"'",",'",AQ6,"'",",'",AR6,"'"</v>
      </c>
      <c r="AS4" s="1" t="str">
        <f t="shared" ca="1" si="11"/>
        <v xml:space="preserve"> ,"'",AJ6,"'",",'",AK6,"'",",'",AL6,"'",",'",AM6,"'",",'",AN6,"'",",'",AO6,"'",",'",AP6,"'",",'",AQ6,"'",",'",AR6,"'",",'",AS6,"'"</v>
      </c>
      <c r="AT4" s="1" t="str">
        <f t="shared" ca="1" si="11"/>
        <v xml:space="preserve"> ,"'",AJ6,"'",",'",AK6,"'",",'",AL6,"'",",'",AM6,"'",",'",AN6,"'",",'",AO6,"'",",'",AP6,"'",",'",AQ6,"'",",'",AR6,"'",",'",AS6,"'",",'",AT6,"'"</v>
      </c>
      <c r="AU4" s="1" t="str">
        <f t="shared" ca="1" si="11"/>
        <v xml:space="preserve"> ,"'",AJ6,"'",",'",AK6,"'",",'",AL6,"'",",'",AM6,"'",",'",AN6,"'",",'",AO6,"'",",'",AP6,"'",",'",AQ6,"'",",'",AR6,"'",",'",AS6,"'",",'",AT6,"'",",'",AU6,"'"</v>
      </c>
      <c r="AV4" s="1" t="str">
        <f t="shared" ca="1" si="11"/>
        <v xml:space="preserve"> ,"'",AJ6,"'",",'",AK6,"'",",'",AL6,"'",",'",AM6,"'",",'",AN6,"'",",'",AO6,"'",",'",AP6,"'",",'",AQ6,"'",",'",AR6,"'",",'",AS6,"'",",'",AT6,"'",",'",AU6,"'",",'",AV6,"'"</v>
      </c>
      <c r="AW4" s="1" t="str">
        <f t="shared" ca="1" si="11"/>
        <v xml:space="preserve"> ,"'",AJ6,"'",",'",AK6,"'",",'",AL6,"'",",'",AM6,"'",",'",AN6,"'",",'",AO6,"'",",'",AP6,"'",",'",AQ6,"'",",'",AR6,"'",",'",AS6,"'",",'",AT6,"'",",'",AU6,"'",",'",AV6,"'",",'",AW6,"'"</v>
      </c>
      <c r="AX4" s="1" t="str">
        <f t="shared" ca="1" si="11"/>
        <v xml:space="preserve"> ,"'",AJ6,"'",",'",AK6,"'",",'",AL6,"'",",'",AM6,"'",",'",AN6,"'",",'",AO6,"'",",'",AP6,"'",",'",AQ6,"'",",'",AR6,"'",",'",AS6,"'",",'",AT6,"'",",'",AU6,"'",",'",AV6,"'",",'",AW6,"'",",'",AX6,"'"</v>
      </c>
      <c r="AY4" s="1" t="str">
        <f t="shared" ca="1" si="11"/>
        <v xml:space="preserve"> ,"'",AJ6,"'",",'",AK6,"'",",'",AL6,"'",",'",AM6,"'",",'",AN6,"'",",'",AO6,"'",",'",AP6,"'",",'",AQ6,"'",",'",AR6,"'",",'",AS6,"'",",'",AT6,"'",",'",AU6,"'",",'",AV6,"'",",'",AW6,"'",",'",AX6,"'",",'",AY6,"'"</v>
      </c>
      <c r="AZ4" s="1" t="str">
        <f t="shared" ca="1" si="11"/>
        <v xml:space="preserve"> ,"'",AJ6,"'",",'",AK6,"'",",'",AL6,"'",",'",AM6,"'",",'",AN6,"'",",'",AO6,"'",",'",AP6,"'",",'",AQ6,"'",",'",AR6,"'",",'",AS6,"'",",'",AT6,"'",",'",AU6,"'",",'",AV6,"'",",'",AW6,"'",",'",AX6,"'",",'",AY6,"'",",'",AZ6,"'"</v>
      </c>
      <c r="BA4" s="1" t="str">
        <f t="shared" ca="1" si="11"/>
        <v xml:space="preserve"> ,"'",AJ6,"'",",'",AK6,"'",",'",AL6,"'",",'",AM6,"'",",'",AN6,"'",",'",AO6,"'",",'",AP6,"'",",'",AQ6,"'",",'",AR6,"'",",'",AS6,"'",",'",AT6,"'",",'",AU6,"'",",'",AV6,"'",",'",AW6,"'",",'",AX6,"'",",'",AY6,"'",",'",AZ6,"'",",'",BA6,"'"</v>
      </c>
      <c r="BB4" s="1" t="str">
        <f t="shared" ca="1" si="11"/>
        <v xml:space="preserve"> ,"'",AJ6,"'",",'",AK6,"'",",'",AL6,"'",",'",AM6,"'",",'",AN6,"'",",'",AO6,"'",",'",AP6,"'",",'",AQ6,"'",",'",AR6,"'",",'",AS6,"'",",'",AT6,"'",",'",AU6,"'",",'",AV6,"'",",'",AW6,"'",",'",AX6,"'",",'",AY6,"'",",'",AZ6,"'",",'",BA6,"'",",",BB6,</v>
      </c>
      <c r="BC4" s="1" t="str">
        <f t="shared" ca="1" si="11"/>
        <v xml:space="preserve"> ,"'",AJ6,"'",",'",AK6,"'",",'",AL6,"'",",'",AM6,"'",",'",AN6,"'",",'",AO6,"'",",'",AP6,"'",",'",AQ6,"'",",'",AR6,"'",",'",AS6,"'",",'",AT6,"'",",'",AU6,"'",",'",AV6,"'",",'",AW6,"'",",'",AX6,"'",",'",AY6,"'",",'",AZ6,"'",",'",BA6,"'",",",BB6,,",",BC6,</v>
      </c>
      <c r="BD4" s="1" t="str">
        <f t="shared" ca="1" si="11"/>
        <v xml:space="preserve"> ,"'",AJ6,"'",",'",AK6,"'",",'",AL6,"'",",'",AM6,"'",",'",AN6,"'",",'",AO6,"'",",'",AP6,"'",",'",AQ6,"'",",'",AR6,"'",",'",AS6,"'",",'",AT6,"'",",'",AU6,"'",",'",AV6,"'",",'",AW6,"'",",'",AX6,"'",",'",AY6,"'",",'",AZ6,"'",",'",BA6,"'",",",BB6,,",",BC6,,",",BD6,</v>
      </c>
      <c r="BE4" s="1" t="str">
        <f t="shared" ca="1" si="11"/>
        <v xml:space="preserve"> ,"'",AJ6,"'",",'",AK6,"'",",'",AL6,"'",",'",AM6,"'",",'",AN6,"'",",'",AO6,"'",",'",AP6,"'",",'",AQ6,"'",",'",AR6,"'",",'",AS6,"'",",'",AT6,"'",",'",AU6,"'",",'",AV6,"'",",'",AW6,"'",",'",AX6,"'",",'",AY6,"'",",'",AZ6,"'",",'",BA6,"'",",",BB6,,",",BC6,,",",BD6,,",'",BE6,"'"</v>
      </c>
      <c r="BF4" s="1" t="str">
        <f t="shared" ca="1" si="11"/>
        <v xml:space="preserve"> ,"'",AJ6,"'",",'",AK6,"'",",'",AL6,"'",",'",AM6,"'",",'",AN6,"'",",'",AO6,"'",",'",AP6,"'",",'",AQ6,"'",",'",AR6,"'",",'",AS6,"'",",'",AT6,"'",",'",AU6,"'",",'",AV6,"'",",'",AW6,"'",",'",AX6,"'",",'",AY6,"'",",'",AZ6,"'",",'",BA6,"'",",",BB6,,",",BC6,,",",BD6,,",'",BE6,"'",",",BF6,</v>
      </c>
      <c r="BG4" s="1" t="str">
        <f t="shared" ca="1" si="11"/>
        <v xml:space="preserve"> ,"'",AJ6,"'",",'",AK6,"'",",'",AL6,"'",",'",AM6,"'",",'",AN6,"'",",'",AO6,"'",",'",AP6,"'",",'",AQ6,"'",",'",AR6,"'",",'",AS6,"'",",'",AT6,"'",",'",AU6,"'",",'",AV6,"'",",'",AW6,"'",",'",AX6,"'",",'",AY6,"'",",'",AZ6,"'",",'",BA6,"'",",",BB6,,",",BC6,,",",BD6,,",'",BE6,"'",",",BF6,,",",BG6,</v>
      </c>
      <c r="BH4" s="1" t="str">
        <f t="shared" ca="1" si="11"/>
        <v>=CONCATENATE("INSERT INTO ",$D$2," VALUES(" ,"'",AJ6,"'",",'",AK6,"'",",'",AL6,"'",",'",AM6,"'",",'",AN6,"'",",'",AO6,"'",",'",AP6,"'",",'",AQ6,"'",",'",AR6,"'",",'",AS6,"'",",'",AT6,"'",",'",AU6,"'",",'",AV6,"'",",'",AW6,"'",",'",AX6,"'",",'",AY6,"'",",'",AZ6,"'",",'",BA6,"'",",",BB6,,",",BC6,,",",BD6,,",'",BE6,"'",",",BF6,,",",BG6,,",'",BH6,"'",")")</v>
      </c>
    </row>
    <row r="5" spans="1:61" ht="14.25" customHeight="1" x14ac:dyDescent="0.25">
      <c r="A5" s="4"/>
      <c r="B5" s="1" t="str">
        <f>VLOOKUP($D$2,[1]Tables!$B$2:$D$1048576,2,FALSE)</f>
        <v>CM</v>
      </c>
      <c r="C5" s="1" t="s">
        <v>70</v>
      </c>
      <c r="D5" s="1" t="str">
        <f t="shared" ref="D5:D9" si="12">B5 &amp; C5</f>
        <v>CMCUNO</v>
      </c>
      <c r="E5" s="1" t="str">
        <f>VLOOKUP($C5,'[1]Data Dictionary'!$B$2:$I$1048576,5,FALSE)</f>
        <v>Customer Code</v>
      </c>
      <c r="F5" s="1" t="str">
        <f>VLOOKUP($C5,'[1]Data Dictionary'!$B$2:$I$1048576,6,FALSE)</f>
        <v>Customer Code</v>
      </c>
      <c r="G5" s="1" t="str">
        <f>VLOOKUP($C5,'[1]Data Dictionary'!$B$2:$I$1048576,7,FALSE)</f>
        <v>Customer Code</v>
      </c>
      <c r="H5" s="1" t="str">
        <f>VLOOKUP($C5,'[1]Data Dictionary'!$B$2:$I$1048576,8,FALSE)</f>
        <v>Customer Code</v>
      </c>
      <c r="I5" s="1" t="str">
        <f>VLOOKUP($C5,'[1]Data Dictionary'!$B$2:$I$1048576,2,FALSE)</f>
        <v>VARCHAR</v>
      </c>
      <c r="J5" s="2" t="str">
        <f>VLOOKUP($C5,'[1]Data Dictionary'!$B$2:$I$1048576,3,FALSE)</f>
        <v>10</v>
      </c>
      <c r="K5" s="3" t="s">
        <v>13</v>
      </c>
      <c r="L5" s="3" t="str">
        <f t="shared" si="0"/>
        <v xml:space="preserve"> NOT NULL </v>
      </c>
      <c r="M5" s="3" t="str">
        <f t="shared" si="5"/>
        <v xml:space="preserve"> DEFAULT('') </v>
      </c>
      <c r="N5" s="1" t="str">
        <f t="shared" si="1"/>
        <v>CMCUNO VARCHAR(10)  NOT NULL  DEFAULT('') ,</v>
      </c>
      <c r="O5" s="1" t="str">
        <f t="shared" si="6"/>
        <v>CMCUNO VARCHAR2(10)  NOT NULL ,</v>
      </c>
      <c r="P5" s="1" t="s">
        <v>9</v>
      </c>
      <c r="Q5" s="1" t="str">
        <f t="shared" si="2"/>
        <v>EXEC sys.sp_addextendedproperty @name=N'MS_Description', @value=N'Customer Code' , @level0type=N'SCHEMA',@level0name=N'dbo', @level1type=N'TABLE',@level1name=N'SCMA', @level2type=N'COLUMN',@level2name=N'CMCUNO'</v>
      </c>
      <c r="R5" s="1" t="str">
        <f t="shared" ref="R5:R9" si="13">CONCATENATE("[DataMember] public ", IF(I5="VARCHAR", " string ", " decimal "), D5, " { get; set; }")</f>
        <v>[DataMember] public  string CMCUNO { get; set; }</v>
      </c>
      <c r="S5" s="1" t="str">
        <f t="shared" ref="S5:S9" si="14">CONCATENATE("+ "", ",D5," """)</f>
        <v>+ ", CMCUNO "</v>
      </c>
      <c r="T5" s="1" t="s">
        <v>109</v>
      </c>
      <c r="V5" s="1" t="s">
        <v>15</v>
      </c>
      <c r="W5" s="1" t="s">
        <v>14</v>
      </c>
      <c r="X5" s="1" t="str">
        <f t="shared" si="7"/>
        <v>CMCUNO</v>
      </c>
      <c r="Y5" s="1" t="str">
        <f t="shared" si="8"/>
        <v>Customer Code</v>
      </c>
      <c r="AA5" s="1">
        <v>1</v>
      </c>
      <c r="AB5" s="6">
        <f t="shared" ca="1" si="9"/>
        <v>20141126</v>
      </c>
      <c r="AC5" s="3">
        <f t="shared" ca="1" si="10"/>
        <v>93452</v>
      </c>
      <c r="AD5" s="3" t="s">
        <v>41</v>
      </c>
      <c r="AE5" s="1">
        <v>0</v>
      </c>
      <c r="AF5" s="1">
        <v>0</v>
      </c>
      <c r="AH5" s="1" t="str">
        <f t="shared" ca="1" si="3"/>
        <v>insert into ZDIC values('DJB', '', 'EN', 'S', 'CMCUNO', 'Customer Code', '', '1', '20141126', '93452', 'SQL', '0', '0', '')</v>
      </c>
      <c r="AI5" s="5" t="s">
        <v>9</v>
      </c>
      <c r="AQ5" s="3"/>
    </row>
    <row r="6" spans="1:61" ht="14.25" customHeight="1" x14ac:dyDescent="0.25">
      <c r="A6" s="4"/>
      <c r="B6" s="1" t="str">
        <f>VLOOKUP($D$2,[1]Tables!$B$2:$D$1048576,2,FALSE)</f>
        <v>CM</v>
      </c>
      <c r="C6" s="1" t="s">
        <v>71</v>
      </c>
      <c r="D6" s="1" t="str">
        <f t="shared" si="12"/>
        <v>CMCUNA</v>
      </c>
      <c r="E6" s="1" t="str">
        <f>VLOOKUP($C6,'[1]Data Dictionary'!$B$2:$I$1048576,5,FALSE)</f>
        <v>Customer Name</v>
      </c>
      <c r="F6" s="1" t="str">
        <f>VLOOKUP($C6,'[1]Data Dictionary'!$B$2:$I$1048576,6,FALSE)</f>
        <v>Customer Name</v>
      </c>
      <c r="G6" s="1" t="str">
        <f>VLOOKUP($C6,'[1]Data Dictionary'!$B$2:$I$1048576,7,FALSE)</f>
        <v>Customer Name</v>
      </c>
      <c r="H6" s="1" t="str">
        <f>VLOOKUP($C6,'[1]Data Dictionary'!$B$2:$I$1048576,8,FALSE)</f>
        <v>Customer Name</v>
      </c>
      <c r="I6" s="1" t="str">
        <f>VLOOKUP($C6,'[1]Data Dictionary'!$B$2:$I$1048576,2,FALSE)</f>
        <v>VARCHAR</v>
      </c>
      <c r="J6" s="2" t="str">
        <f>VLOOKUP($C6,'[1]Data Dictionary'!$B$2:$I$1048576,3,FALSE)</f>
        <v>100</v>
      </c>
      <c r="K6" s="3"/>
      <c r="L6" s="3" t="str">
        <f t="shared" si="0"/>
        <v xml:space="preserve"> NULL </v>
      </c>
      <c r="M6" s="3" t="str">
        <f t="shared" si="5"/>
        <v xml:space="preserve"> DEFAULT('') </v>
      </c>
      <c r="N6" s="1" t="str">
        <f t="shared" si="1"/>
        <v>CMCUNA VARCHAR(100)  NULL  DEFAULT('') ,</v>
      </c>
      <c r="O6" s="1" t="str">
        <f t="shared" si="6"/>
        <v>CMCUNA VARCHAR2(100) DEFAULT(' '),</v>
      </c>
      <c r="P6" s="1" t="s">
        <v>9</v>
      </c>
      <c r="Q6" s="1" t="str">
        <f t="shared" si="2"/>
        <v>EXEC sys.sp_addextendedproperty @name=N'MS_Description', @value=N'Customer Name' , @level0type=N'SCHEMA',@level0name=N'dbo', @level1type=N'TABLE',@level1name=N'SCMA', @level2type=N'COLUMN',@level2name=N'CMCUNA'</v>
      </c>
      <c r="R6" s="1" t="str">
        <f t="shared" si="13"/>
        <v>[DataMember] public  string CMCUNA { get; set; }</v>
      </c>
      <c r="S6" s="1" t="str">
        <f t="shared" si="14"/>
        <v>+ ", CMCUNA "</v>
      </c>
      <c r="T6" s="1" t="s">
        <v>109</v>
      </c>
      <c r="V6" s="1" t="s">
        <v>15</v>
      </c>
      <c r="W6" s="1" t="s">
        <v>14</v>
      </c>
      <c r="X6" s="1" t="str">
        <f t="shared" si="7"/>
        <v>CMCUNA</v>
      </c>
      <c r="Y6" s="1" t="str">
        <f t="shared" si="8"/>
        <v>Customer Name</v>
      </c>
      <c r="AA6" s="1">
        <v>1</v>
      </c>
      <c r="AB6" s="6">
        <f t="shared" ca="1" si="9"/>
        <v>20141126</v>
      </c>
      <c r="AC6" s="3">
        <f t="shared" ca="1" si="10"/>
        <v>93452</v>
      </c>
      <c r="AD6" s="3" t="s">
        <v>41</v>
      </c>
      <c r="AE6" s="1">
        <v>0</v>
      </c>
      <c r="AF6" s="1">
        <v>0</v>
      </c>
      <c r="AH6" s="1" t="str">
        <f t="shared" ca="1" si="3"/>
        <v>insert into ZDIC values('DJB', '', 'EN', 'S', 'CMCUNA', 'Customer Name', '', '1', '20141126', '93452', 'SQL', '0', '0', '')</v>
      </c>
      <c r="AI6" s="5" t="s">
        <v>9</v>
      </c>
      <c r="AJ6" s="1" t="s">
        <v>109</v>
      </c>
      <c r="AL6" s="1" t="s">
        <v>142</v>
      </c>
      <c r="AM6" s="1" t="s">
        <v>144</v>
      </c>
      <c r="AN6" s="1" t="s">
        <v>146</v>
      </c>
      <c r="AO6" s="1" t="s">
        <v>146</v>
      </c>
      <c r="AP6" s="1" t="s">
        <v>146</v>
      </c>
      <c r="AQ6" s="3" t="s">
        <v>141</v>
      </c>
      <c r="AR6" s="1" t="s">
        <v>107</v>
      </c>
      <c r="AS6" s="1" t="s">
        <v>146</v>
      </c>
      <c r="AT6" s="1" t="s">
        <v>146</v>
      </c>
      <c r="AU6" s="1" t="s">
        <v>146</v>
      </c>
      <c r="AV6" s="1" t="s">
        <v>146</v>
      </c>
      <c r="AW6" s="1" t="s">
        <v>147</v>
      </c>
      <c r="AX6" s="1" t="s">
        <v>146</v>
      </c>
      <c r="AY6" s="1" t="s">
        <v>148</v>
      </c>
      <c r="AZ6" s="1" t="s">
        <v>149</v>
      </c>
      <c r="BB6" s="1">
        <v>1</v>
      </c>
      <c r="BC6" s="14" t="str">
        <f ca="1">TEXT(NOW(),"yyyyMMdd")</f>
        <v>20141126</v>
      </c>
      <c r="BD6" s="14" t="str">
        <f ca="1">TEXT(NOW(),"hhmmss")</f>
        <v>093452</v>
      </c>
      <c r="BE6" s="6" t="s">
        <v>41</v>
      </c>
      <c r="BF6" s="3">
        <v>0</v>
      </c>
      <c r="BG6" s="3">
        <v>0</v>
      </c>
      <c r="BI6" s="1" t="str">
        <f ca="1">CONCATENATE("INSERT INTO ",$D$2," VALUES(","'",AJ6,"'",",'",AK6,"'",",'",AL6,"'",",'",AM6,"'",",'",AN6,"'",",'",AO6,"'",",'",AP6,"'",",'",AQ6,"'",",'",AR6,"'",",'",AS6,"'",",'",AT6,"'",",'",AU6,"'",",'",AV6,"'",",'",AW6,"'",",'",AX6,"'",",'",AY6,"'",",'",AZ6,"'",",'",BA6,"'",",",BB6,,",",BC6,,",",BD6,,",'",BE6,"'",",",BF6,,",",BG6,,",'",BH6,"'",")")</f>
        <v>INSERT INTO SCMA VALUES('DJB','','CC00001','Retail Customer','-','-','-','JKT','ID','-','-','-','-','IDR','-','TP0001','CG01','',1,20141126,093452,'SQL',0,0,'')</v>
      </c>
    </row>
    <row r="7" spans="1:61" ht="14.25" customHeight="1" x14ac:dyDescent="0.25">
      <c r="A7" s="4"/>
      <c r="B7" s="1" t="str">
        <f>VLOOKUP($D$2,[1]Tables!$B$2:$D$1048576,2,FALSE)</f>
        <v>CM</v>
      </c>
      <c r="C7" s="1" t="s">
        <v>55</v>
      </c>
      <c r="D7" s="1" t="str">
        <f>B7 &amp; C7</f>
        <v>CMADR1</v>
      </c>
      <c r="E7" s="1" t="str">
        <f>VLOOKUP($C7,'[1]Data Dictionary'!$B$2:$I$1048576,5,FALSE)</f>
        <v>Address Line 1</v>
      </c>
      <c r="F7" s="1" t="str">
        <f>VLOOKUP($C7,'[1]Data Dictionary'!$B$2:$I$1048576,6,FALSE)</f>
        <v>Address Line 1</v>
      </c>
      <c r="G7" s="1" t="str">
        <f>VLOOKUP($C7,'[1]Data Dictionary'!$B$2:$I$1048576,7,FALSE)</f>
        <v>Address Line 1</v>
      </c>
      <c r="H7" s="1" t="str">
        <f>VLOOKUP($C7,'[1]Data Dictionary'!$B$2:$I$1048576,8,FALSE)</f>
        <v>Address Line 1</v>
      </c>
      <c r="I7" s="1" t="str">
        <f>VLOOKUP($C7,'[1]Data Dictionary'!$B$2:$I$1048576,2,FALSE)</f>
        <v>VARCHAR</v>
      </c>
      <c r="J7" s="2" t="str">
        <f>VLOOKUP($C7,'[1]Data Dictionary'!$B$2:$I$1048576,3,FALSE)</f>
        <v>100</v>
      </c>
      <c r="K7" s="3"/>
      <c r="L7" s="3" t="str">
        <f t="shared" si="0"/>
        <v xml:space="preserve"> NULL </v>
      </c>
      <c r="M7" s="3" t="str">
        <f>IF(I7="NUMERIC", " DEFAULT(0) ", IF(I7="DATETIME", "", " DEFAULT('') "))</f>
        <v xml:space="preserve"> DEFAULT('') </v>
      </c>
      <c r="N7" s="1" t="str">
        <f>CONCATENATE(D7, " ", I7, IF(I7="DATETIME", "",CONCATENATE("(", J7, ") ")), L7, M7,",")</f>
        <v>CMADR1 VARCHAR(100)  NULL  DEFAULT('') ,</v>
      </c>
      <c r="O7" s="1" t="str">
        <f>CONCATENATE(D7, " ",IF(I7="VARCHAR", "VARCHAR2",IF(I7="NUMERIC", "NUMBER", I7)), IF(I7="DATETIME", "",CONCATENATE("(", J7, ") ")), IF(TRIM(K7)&lt;&gt;"", L7,IF(TRIM(M7)="DEFAULT('')", "DEFAULT(' ')", M7)), ",")</f>
        <v>CMADR1 VARCHAR2(100) DEFAULT(' '),</v>
      </c>
      <c r="P7" s="1" t="s">
        <v>9</v>
      </c>
      <c r="Q7" s="1" t="str">
        <f>CONCATENATE("EXEC sys.sp_addextendedproperty @name=N'MS_Description', @value=N'", E7, "' , @level0type=N'SCHEMA',@level0name=N'dbo', @level1type=N'TABLE',@level1name=N'", $D$2, "', @level2type=N'COLUMN',@level2name=N'", D7, "'")</f>
        <v>EXEC sys.sp_addextendedproperty @name=N'MS_Description', @value=N'Address Line 1' , @level0type=N'SCHEMA',@level0name=N'dbo', @level1type=N'TABLE',@level1name=N'SCMA', @level2type=N'COLUMN',@level2name=N'CMADR1'</v>
      </c>
      <c r="R7" s="1" t="str">
        <f t="shared" si="13"/>
        <v>[DataMember] public  string CMADR1 { get; set; }</v>
      </c>
      <c r="S7" s="1" t="str">
        <f t="shared" si="14"/>
        <v>+ ", CMADR1 "</v>
      </c>
      <c r="T7" s="1" t="s">
        <v>109</v>
      </c>
      <c r="V7" s="1" t="s">
        <v>15</v>
      </c>
      <c r="W7" s="1" t="s">
        <v>14</v>
      </c>
      <c r="X7" s="1" t="str">
        <f>D7</f>
        <v>CMADR1</v>
      </c>
      <c r="Y7" s="1" t="str">
        <f>IF(AND(V7="EN",W7="S"),E7, IF(AND(V7="ID", W7="S"),F7, IF(AND(V7="EN", W7="R"),G7,H7)))</f>
        <v>Address Line 1</v>
      </c>
      <c r="AA7" s="1">
        <v>1</v>
      </c>
      <c r="AB7" s="6">
        <f t="shared" ca="1" si="9"/>
        <v>20141126</v>
      </c>
      <c r="AC7" s="3">
        <f t="shared" ca="1" si="10"/>
        <v>93452</v>
      </c>
      <c r="AD7" s="3" t="s">
        <v>41</v>
      </c>
      <c r="AE7" s="1">
        <v>0</v>
      </c>
      <c r="AF7" s="1">
        <v>0</v>
      </c>
      <c r="AH7" s="1" t="str">
        <f ca="1">CONCATENATE("insert into ZDIC values('",T7, "', '",U7, "', '",V7, "', '",W7, "', '",X7, "', '",Y7, "', '",Z7, "', '",AA7, "', '",AB7, "', '",AC7, "', '",AD7, "', '",AE7, "', '",AF7, "', '",AG7, "')")</f>
        <v>insert into ZDIC values('DJB', '', 'EN', 'S', 'CMADR1', 'Address Line 1', '', '1', '20141126', '93452', 'SQL', '0', '0', '')</v>
      </c>
      <c r="AI7" s="5" t="s">
        <v>9</v>
      </c>
      <c r="AJ7" s="1" t="s">
        <v>109</v>
      </c>
      <c r="AL7" s="1" t="s">
        <v>143</v>
      </c>
      <c r="AM7" s="1" t="s">
        <v>145</v>
      </c>
      <c r="AN7" s="1" t="s">
        <v>146</v>
      </c>
      <c r="AO7" s="1" t="s">
        <v>146</v>
      </c>
      <c r="AP7" s="1" t="s">
        <v>146</v>
      </c>
      <c r="AQ7" s="3" t="s">
        <v>141</v>
      </c>
      <c r="AR7" s="1" t="s">
        <v>107</v>
      </c>
      <c r="AS7" s="1" t="s">
        <v>146</v>
      </c>
      <c r="AT7" s="1" t="s">
        <v>146</v>
      </c>
      <c r="AU7" s="1" t="s">
        <v>146</v>
      </c>
      <c r="AV7" s="1" t="s">
        <v>146</v>
      </c>
      <c r="AW7" s="1" t="s">
        <v>147</v>
      </c>
      <c r="AX7" s="1" t="s">
        <v>146</v>
      </c>
      <c r="AY7" s="1" t="s">
        <v>148</v>
      </c>
      <c r="AZ7" s="1" t="s">
        <v>150</v>
      </c>
      <c r="BB7" s="1">
        <v>1</v>
      </c>
      <c r="BC7" s="14" t="str">
        <f ca="1">TEXT(NOW(),"yyyyMMdd")</f>
        <v>20141126</v>
      </c>
      <c r="BD7" s="14" t="str">
        <f ca="1">TEXT(NOW(),"hhmmss")</f>
        <v>093452</v>
      </c>
      <c r="BE7" s="6" t="s">
        <v>41</v>
      </c>
      <c r="BF7" s="3">
        <v>0</v>
      </c>
      <c r="BG7" s="3">
        <v>0</v>
      </c>
      <c r="BI7" s="1" t="str">
        <f ca="1">CONCATENATE("INSERT INTO ",$D$2," VALUES(","'",AJ7,"'",",'",AK7,"'",",'",AL7,"'",",'",AM7,"'",",'",AN7,"'",",'",AO7,"'",",'",AP7,"'",",'",AQ7,"'",",'",AR7,"'",",'",AS7,"'",",'",AT7,"'",",'",AU7,"'",",'",AV7,"'",",'",AW7,"'",",'",AX7,"'",",'",AY7,"'",",'",AZ7,"'",",'",BA7,"'",",",BB7,,",",BC7,,",",BD7,,",'",BE7,"'",",",BF7,,",",BG7,,",'",BH7,"'",")")</f>
        <v>INSERT INTO SCMA VALUES('DJB','','CC00002','Wholesaler Customer','-','-','-','JKT','ID','-','-','-','-','IDR','-','TP0001','CG02','',1,20141126,093452,'SQL',0,0,'')</v>
      </c>
    </row>
    <row r="8" spans="1:61" ht="14.25" customHeight="1" x14ac:dyDescent="0.25">
      <c r="A8" s="4"/>
      <c r="B8" s="1" t="str">
        <f>VLOOKUP($D$2,[1]Tables!$B$2:$D$1048576,2,FALSE)</f>
        <v>CM</v>
      </c>
      <c r="C8" s="1" t="s">
        <v>56</v>
      </c>
      <c r="D8" s="1" t="str">
        <f>B8 &amp; C8</f>
        <v>CMADR2</v>
      </c>
      <c r="E8" s="1" t="str">
        <f>VLOOKUP($C8,'[1]Data Dictionary'!$B$2:$I$1048576,5,FALSE)</f>
        <v>Address Line 2</v>
      </c>
      <c r="F8" s="1" t="str">
        <f>VLOOKUP($C8,'[1]Data Dictionary'!$B$2:$I$1048576,6,FALSE)</f>
        <v>Address Line 2</v>
      </c>
      <c r="G8" s="1" t="str">
        <f>VLOOKUP($C8,'[1]Data Dictionary'!$B$2:$I$1048576,7,FALSE)</f>
        <v>Address Line 2</v>
      </c>
      <c r="H8" s="1" t="str">
        <f>VLOOKUP($C8,'[1]Data Dictionary'!$B$2:$I$1048576,8,FALSE)</f>
        <v>Address Line 2</v>
      </c>
      <c r="I8" s="1" t="str">
        <f>VLOOKUP($C8,'[1]Data Dictionary'!$B$2:$I$1048576,2,FALSE)</f>
        <v>VARCHAR</v>
      </c>
      <c r="J8" s="2" t="str">
        <f>VLOOKUP($C8,'[1]Data Dictionary'!$B$2:$I$1048576,3,FALSE)</f>
        <v>100</v>
      </c>
      <c r="K8" s="3"/>
      <c r="L8" s="3" t="str">
        <f>IF(K8="", " NULL ", " NOT NULL ")</f>
        <v xml:space="preserve"> NULL </v>
      </c>
      <c r="M8" s="3" t="str">
        <f>IF(I8="NUMERIC", " DEFAULT(0) ", IF(I8="DATETIME", "", " DEFAULT('') "))</f>
        <v xml:space="preserve"> DEFAULT('') </v>
      </c>
      <c r="N8" s="1" t="str">
        <f>CONCATENATE(D8, " ", I8, IF(I8="DATETIME", "",CONCATENATE("(", J8, ") ")), L8, M8,",")</f>
        <v>CMADR2 VARCHAR(100)  NULL  DEFAULT('') ,</v>
      </c>
      <c r="O8" s="1" t="str">
        <f>CONCATENATE(D8, " ",IF(I8="VARCHAR", "VARCHAR2",IF(I8="NUMERIC", "NUMBER", I8)), IF(I8="DATETIME", "",CONCATENATE("(", J8, ") ")), IF(TRIM(K8)&lt;&gt;"", L8,IF(TRIM(M8)="DEFAULT('')", "DEFAULT(' ')", M8)), ",")</f>
        <v>CMADR2 VARCHAR2(100) DEFAULT(' '),</v>
      </c>
      <c r="P8" s="1" t="s">
        <v>9</v>
      </c>
      <c r="Q8" s="1" t="str">
        <f>CONCATENATE("EXEC sys.sp_addextendedproperty @name=N'MS_Description', @value=N'", E8, "' , @level0type=N'SCHEMA',@level0name=N'dbo', @level1type=N'TABLE',@level1name=N'", $D$2, "', @level2type=N'COLUMN',@level2name=N'", D8, "'")</f>
        <v>EXEC sys.sp_addextendedproperty @name=N'MS_Description', @value=N'Address Line 2' , @level0type=N'SCHEMA',@level0name=N'dbo', @level1type=N'TABLE',@level1name=N'SCMA', @level2type=N'COLUMN',@level2name=N'CMADR2'</v>
      </c>
      <c r="R8" s="1" t="str">
        <f>CONCATENATE("[DataMember] public ", IF(I8="VARCHAR", " string ", " decimal "), D8, " { get; set; }")</f>
        <v>[DataMember] public  string CMADR2 { get; set; }</v>
      </c>
      <c r="S8" s="1" t="str">
        <f>CONCATENATE("+ "", ",D8," """)</f>
        <v>+ ", CMADR2 "</v>
      </c>
      <c r="T8" s="1" t="s">
        <v>109</v>
      </c>
      <c r="V8" s="1" t="s">
        <v>15</v>
      </c>
      <c r="W8" s="1" t="s">
        <v>14</v>
      </c>
      <c r="X8" s="1" t="str">
        <f>D8</f>
        <v>CMADR2</v>
      </c>
      <c r="Y8" s="1" t="str">
        <f>IF(AND(V8="EN",W8="S"),E8, IF(AND(V8="ID", W8="S"),F8, IF(AND(V8="EN", W8="R"),G8,H8)))</f>
        <v>Address Line 2</v>
      </c>
      <c r="AA8" s="1">
        <v>1</v>
      </c>
      <c r="AB8" s="6">
        <f t="shared" ca="1" si="9"/>
        <v>20141126</v>
      </c>
      <c r="AC8" s="3">
        <f t="shared" ca="1" si="10"/>
        <v>93452</v>
      </c>
      <c r="AD8" s="3" t="s">
        <v>41</v>
      </c>
      <c r="AE8" s="1">
        <v>0</v>
      </c>
      <c r="AF8" s="1">
        <v>0</v>
      </c>
      <c r="AH8" s="1" t="str">
        <f ca="1">CONCATENATE("insert into ZDIC values('",T8, "', '",U8, "', '",V8, "', '",W8, "', '",X8, "', '",Y8, "', '",Z8, "', '",AA8, "', '",AB8, "', '",AC8, "', '",AD8, "', '",AE8, "', '",AF8, "', '",AG8, "')")</f>
        <v>insert into ZDIC values('DJB', '', 'EN', 'S', 'CMADR2', 'Address Line 2', '', '1', '20141126', '93452', 'SQL', '0', '0', '')</v>
      </c>
      <c r="AI8" s="5" t="s">
        <v>9</v>
      </c>
      <c r="AQ8" s="3"/>
      <c r="BA8" s="14"/>
      <c r="BB8" s="14"/>
      <c r="BC8" s="6"/>
      <c r="BD8" s="3"/>
      <c r="BE8" s="3"/>
    </row>
    <row r="9" spans="1:61" ht="14.25" customHeight="1" x14ac:dyDescent="0.25">
      <c r="A9" s="4"/>
      <c r="B9" s="1" t="str">
        <f>VLOOKUP($D$2,[1]Tables!$B$2:$D$1048576,2,FALSE)</f>
        <v>CM</v>
      </c>
      <c r="C9" s="1" t="s">
        <v>57</v>
      </c>
      <c r="D9" s="1" t="str">
        <f t="shared" si="12"/>
        <v>CMADR3</v>
      </c>
      <c r="E9" s="1" t="str">
        <f>VLOOKUP($C9,'[1]Data Dictionary'!$B$2:$I$1048576,5,FALSE)</f>
        <v>Address Line 3</v>
      </c>
      <c r="F9" s="1" t="str">
        <f>VLOOKUP($C9,'[1]Data Dictionary'!$B$2:$I$1048576,6,FALSE)</f>
        <v>Address Line 3</v>
      </c>
      <c r="G9" s="1" t="str">
        <f>VLOOKUP($C9,'[1]Data Dictionary'!$B$2:$I$1048576,7,FALSE)</f>
        <v>Address Line 3</v>
      </c>
      <c r="H9" s="1" t="str">
        <f>VLOOKUP($C9,'[1]Data Dictionary'!$B$2:$I$1048576,8,FALSE)</f>
        <v>Address Line 3</v>
      </c>
      <c r="I9" s="1" t="str">
        <f>VLOOKUP($C9,'[1]Data Dictionary'!$B$2:$I$1048576,2,FALSE)</f>
        <v>VARCHAR</v>
      </c>
      <c r="J9" s="2" t="str">
        <f>VLOOKUP($C9,'[1]Data Dictionary'!$B$2:$I$1048576,3,FALSE)</f>
        <v>100</v>
      </c>
      <c r="K9" s="3"/>
      <c r="L9" s="3" t="str">
        <f t="shared" si="0"/>
        <v xml:space="preserve"> NULL </v>
      </c>
      <c r="M9" s="3" t="str">
        <f t="shared" si="5"/>
        <v xml:space="preserve"> DEFAULT('') </v>
      </c>
      <c r="N9" s="1" t="str">
        <f t="shared" si="1"/>
        <v>CMADR3 VARCHAR(100)  NULL  DEFAULT('') ,</v>
      </c>
      <c r="O9" s="1" t="str">
        <f t="shared" si="6"/>
        <v>CMADR3 VARCHAR2(100) DEFAULT(' '),</v>
      </c>
      <c r="P9" s="1" t="s">
        <v>9</v>
      </c>
      <c r="Q9" s="1" t="str">
        <f t="shared" si="2"/>
        <v>EXEC sys.sp_addextendedproperty @name=N'MS_Description', @value=N'Address Line 3' , @level0type=N'SCHEMA',@level0name=N'dbo', @level1type=N'TABLE',@level1name=N'SCMA', @level2type=N'COLUMN',@level2name=N'CMADR3'</v>
      </c>
      <c r="R9" s="1" t="str">
        <f t="shared" si="13"/>
        <v>[DataMember] public  string CMADR3 { get; set; }</v>
      </c>
      <c r="S9" s="1" t="str">
        <f t="shared" si="14"/>
        <v>+ ", CMADR3 "</v>
      </c>
      <c r="T9" s="1" t="s">
        <v>109</v>
      </c>
      <c r="V9" s="1" t="s">
        <v>15</v>
      </c>
      <c r="W9" s="1" t="s">
        <v>14</v>
      </c>
      <c r="X9" s="1" t="str">
        <f t="shared" si="7"/>
        <v>CMADR3</v>
      </c>
      <c r="Y9" s="1" t="str">
        <f t="shared" si="8"/>
        <v>Address Line 3</v>
      </c>
      <c r="AA9" s="1">
        <v>1</v>
      </c>
      <c r="AB9" s="6">
        <f t="shared" ca="1" si="9"/>
        <v>20141126</v>
      </c>
      <c r="AC9" s="3">
        <f t="shared" ca="1" si="10"/>
        <v>93452</v>
      </c>
      <c r="AD9" s="3" t="s">
        <v>41</v>
      </c>
      <c r="AE9" s="1">
        <v>0</v>
      </c>
      <c r="AF9" s="1">
        <v>0</v>
      </c>
      <c r="AH9" s="1" t="str">
        <f t="shared" ca="1" si="3"/>
        <v>insert into ZDIC values('DJB', '', 'EN', 'S', 'CMADR3', 'Address Line 3', '', '1', '20141126', '93452', 'SQL', '0', '0', '')</v>
      </c>
      <c r="AI9" s="5" t="s">
        <v>9</v>
      </c>
      <c r="AQ9" s="3"/>
      <c r="BA9" s="14"/>
      <c r="BB9" s="14"/>
      <c r="BC9" s="6"/>
      <c r="BD9" s="3"/>
      <c r="BE9" s="3"/>
    </row>
    <row r="10" spans="1:61" ht="14.25" customHeight="1" x14ac:dyDescent="0.25">
      <c r="A10" s="4"/>
      <c r="B10" s="1" t="str">
        <f>VLOOKUP($D$2,[1]Tables!$B$2:$D$1048576,2,FALSE)</f>
        <v>CM</v>
      </c>
      <c r="C10" s="1" t="s">
        <v>21</v>
      </c>
      <c r="D10" s="1" t="str">
        <f t="shared" ref="D10:D14" si="15">B10 &amp; C10</f>
        <v>CMCTNO</v>
      </c>
      <c r="E10" s="1" t="str">
        <f>VLOOKUP($C10,'[1]Data Dictionary'!$B$2:$I$1048576,5,FALSE)</f>
        <v>City Code</v>
      </c>
      <c r="F10" s="1" t="str">
        <f>VLOOKUP($C10,'[1]Data Dictionary'!$B$2:$I$1048576,6,FALSE)</f>
        <v>City Code</v>
      </c>
      <c r="G10" s="1" t="str">
        <f>VLOOKUP($C10,'[1]Data Dictionary'!$B$2:$I$1048576,7,FALSE)</f>
        <v>City Code</v>
      </c>
      <c r="H10" s="1" t="str">
        <f>VLOOKUP($C10,'[1]Data Dictionary'!$B$2:$I$1048576,8,FALSE)</f>
        <v>City Code</v>
      </c>
      <c r="I10" s="1" t="str">
        <f>VLOOKUP($C10,'[1]Data Dictionary'!$B$2:$I$1048576,2,FALSE)</f>
        <v>VARCHAR</v>
      </c>
      <c r="J10" s="2" t="str">
        <f>VLOOKUP($C10,'[1]Data Dictionary'!$B$2:$I$1048576,3,FALSE)</f>
        <v>10</v>
      </c>
      <c r="K10" s="3"/>
      <c r="L10" s="3" t="str">
        <f t="shared" ref="L10:L14" si="16">IF(K10="", " NULL ", " NOT NULL ")</f>
        <v xml:space="preserve"> NULL </v>
      </c>
      <c r="M10" s="3" t="str">
        <f t="shared" ref="M10:M14" si="17">IF(I10="NUMERIC", " DEFAULT(0) ", IF(I10="DATETIME", "", " DEFAULT('') "))</f>
        <v xml:space="preserve"> DEFAULT('') </v>
      </c>
      <c r="N10" s="1" t="str">
        <f t="shared" ref="N10:N14" si="18">CONCATENATE(D10, " ", I10, IF(I10="DATETIME", "",CONCATENATE("(", J10, ") ")), L10, M10,",")</f>
        <v>CMCTNO VARCHAR(10)  NULL  DEFAULT('') ,</v>
      </c>
      <c r="O10" s="1" t="str">
        <f t="shared" ref="O10:O14" si="19">CONCATENATE(D10, " ",IF(I10="VARCHAR", "VARCHAR2",IF(I10="NUMERIC", "NUMBER", I10)), IF(I10="DATETIME", "",CONCATENATE("(", J10, ") ")), IF(TRIM(K10)&lt;&gt;"", L10,IF(TRIM(M10)="DEFAULT('')", "DEFAULT(' ')", M10)), ",")</f>
        <v>CMCTNO VARCHAR2(10) DEFAULT(' '),</v>
      </c>
      <c r="P10" s="1" t="s">
        <v>9</v>
      </c>
      <c r="Q10" s="1" t="str">
        <f t="shared" ref="Q10:Q14" si="20">CONCATENATE("EXEC sys.sp_addextendedproperty @name=N'MS_Description', @value=N'", E10, "' , @level0type=N'SCHEMA',@level0name=N'dbo', @level1type=N'TABLE',@level1name=N'", $D$2, "', @level2type=N'COLUMN',@level2name=N'", D10, "'")</f>
        <v>EXEC sys.sp_addextendedproperty @name=N'MS_Description', @value=N'City Code' , @level0type=N'SCHEMA',@level0name=N'dbo', @level1type=N'TABLE',@level1name=N'SCMA', @level2type=N'COLUMN',@level2name=N'CMCTNO'</v>
      </c>
      <c r="R10" s="1" t="str">
        <f t="shared" ref="R10:R14" si="21">CONCATENATE("[DataMember] public ", IF(I10="VARCHAR", " string ", " decimal "), D10, " { get; set; }")</f>
        <v>[DataMember] public  string CMCTNO { get; set; }</v>
      </c>
      <c r="S10" s="1" t="str">
        <f t="shared" ref="S10:S14" si="22">CONCATENATE("+ "", ",D10," """)</f>
        <v>+ ", CMCTNO "</v>
      </c>
      <c r="T10" s="1" t="s">
        <v>109</v>
      </c>
      <c r="V10" s="1" t="s">
        <v>15</v>
      </c>
      <c r="W10" s="1" t="s">
        <v>14</v>
      </c>
      <c r="X10" s="1" t="str">
        <f t="shared" ref="X10:X14" si="23">D10</f>
        <v>CMCTNO</v>
      </c>
      <c r="Y10" s="1" t="str">
        <f t="shared" ref="Y10:Y14" si="24">IF(AND(V10="EN",W10="S"),E10, IF(AND(V10="ID", W10="S"),F10, IF(AND(V10="EN", W10="R"),G10,H10)))</f>
        <v>City Code</v>
      </c>
      <c r="AA10" s="1">
        <v>1</v>
      </c>
      <c r="AB10" s="6">
        <f t="shared" ca="1" si="9"/>
        <v>20141126</v>
      </c>
      <c r="AC10" s="3">
        <f t="shared" ca="1" si="10"/>
        <v>93452</v>
      </c>
      <c r="AD10" s="3" t="s">
        <v>41</v>
      </c>
      <c r="AE10" s="1">
        <v>0</v>
      </c>
      <c r="AF10" s="1">
        <v>0</v>
      </c>
      <c r="AH10" s="1" t="str">
        <f t="shared" ref="AH10:AH14" ca="1" si="25">CONCATENATE("insert into ZDIC values('",T10, "', '",U10, "', '",V10, "', '",W10, "', '",X10, "', '",Y10, "', '",Z10, "', '",AA10, "', '",AB10, "', '",AC10, "', '",AD10, "', '",AE10, "', '",AF10, "', '",AG10, "')")</f>
        <v>insert into ZDIC values('DJB', '', 'EN', 'S', 'CMCTNO', 'City Code', '', '1', '20141126', '93452', 'SQL', '0', '0', '')</v>
      </c>
      <c r="AI10" s="5" t="s">
        <v>9</v>
      </c>
      <c r="AQ10" s="3"/>
      <c r="BA10" s="14"/>
      <c r="BB10" s="14"/>
      <c r="BC10" s="6"/>
      <c r="BD10" s="3"/>
      <c r="BE10" s="3"/>
    </row>
    <row r="11" spans="1:61" ht="14.25" customHeight="1" x14ac:dyDescent="0.25">
      <c r="A11" s="4"/>
      <c r="B11" s="1" t="str">
        <f>VLOOKUP($D$2,[1]Tables!$B$2:$D$1048576,2,FALSE)</f>
        <v>CM</v>
      </c>
      <c r="C11" s="1" t="s">
        <v>50</v>
      </c>
      <c r="D11" s="1" t="str">
        <f t="shared" si="15"/>
        <v>CMCNNO</v>
      </c>
      <c r="E11" s="1" t="str">
        <f>VLOOKUP($C11,'[1]Data Dictionary'!$B$2:$I$1048576,5,FALSE)</f>
        <v>Country Code</v>
      </c>
      <c r="F11" s="1" t="str">
        <f>VLOOKUP($C11,'[1]Data Dictionary'!$B$2:$I$1048576,6,FALSE)</f>
        <v>Country Code</v>
      </c>
      <c r="G11" s="1" t="str">
        <f>VLOOKUP($C11,'[1]Data Dictionary'!$B$2:$I$1048576,7,FALSE)</f>
        <v>Country Code</v>
      </c>
      <c r="H11" s="1" t="str">
        <f>VLOOKUP($C11,'[1]Data Dictionary'!$B$2:$I$1048576,8,FALSE)</f>
        <v>Country Code</v>
      </c>
      <c r="I11" s="1" t="str">
        <f>VLOOKUP($C11,'[1]Data Dictionary'!$B$2:$I$1048576,2,FALSE)</f>
        <v>VARCHAR</v>
      </c>
      <c r="J11" s="2" t="str">
        <f>VLOOKUP($C11,'[1]Data Dictionary'!$B$2:$I$1048576,3,FALSE)</f>
        <v>10</v>
      </c>
      <c r="K11" s="3"/>
      <c r="L11" s="3" t="str">
        <f t="shared" si="16"/>
        <v xml:space="preserve"> NULL </v>
      </c>
      <c r="M11" s="3" t="str">
        <f t="shared" si="17"/>
        <v xml:space="preserve"> DEFAULT('') </v>
      </c>
      <c r="N11" s="1" t="str">
        <f t="shared" si="18"/>
        <v>CMCNNO VARCHAR(10)  NULL  DEFAULT('') ,</v>
      </c>
      <c r="O11" s="1" t="str">
        <f t="shared" si="19"/>
        <v>CMCNNO VARCHAR2(10) DEFAULT(' '),</v>
      </c>
      <c r="P11" s="1" t="s">
        <v>9</v>
      </c>
      <c r="Q11" s="1" t="str">
        <f t="shared" si="20"/>
        <v>EXEC sys.sp_addextendedproperty @name=N'MS_Description', @value=N'Country Code' , @level0type=N'SCHEMA',@level0name=N'dbo', @level1type=N'TABLE',@level1name=N'SCMA', @level2type=N'COLUMN',@level2name=N'CMCNNO'</v>
      </c>
      <c r="R11" s="1" t="str">
        <f t="shared" si="21"/>
        <v>[DataMember] public  string CMCNNO { get; set; }</v>
      </c>
      <c r="S11" s="1" t="str">
        <f t="shared" si="22"/>
        <v>+ ", CMCNNO "</v>
      </c>
      <c r="T11" s="1" t="s">
        <v>109</v>
      </c>
      <c r="V11" s="1" t="s">
        <v>15</v>
      </c>
      <c r="W11" s="1" t="s">
        <v>14</v>
      </c>
      <c r="X11" s="1" t="str">
        <f t="shared" si="23"/>
        <v>CMCNNO</v>
      </c>
      <c r="Y11" s="1" t="str">
        <f t="shared" si="24"/>
        <v>Country Code</v>
      </c>
      <c r="AA11" s="1">
        <v>1</v>
      </c>
      <c r="AB11" s="6">
        <f t="shared" ca="1" si="9"/>
        <v>20141126</v>
      </c>
      <c r="AC11" s="3">
        <f t="shared" ca="1" si="10"/>
        <v>93452</v>
      </c>
      <c r="AD11" s="3" t="s">
        <v>41</v>
      </c>
      <c r="AE11" s="1">
        <v>0</v>
      </c>
      <c r="AF11" s="1">
        <v>0</v>
      </c>
      <c r="AH11" s="1" t="str">
        <f t="shared" ca="1" si="25"/>
        <v>insert into ZDIC values('DJB', '', 'EN', 'S', 'CMCNNO', 'Country Code', '', '1', '20141126', '93452', 'SQL', '0', '0', '')</v>
      </c>
      <c r="AI11" s="5" t="s">
        <v>9</v>
      </c>
      <c r="AQ11" s="3"/>
      <c r="BA11" s="14"/>
      <c r="BB11" s="14"/>
      <c r="BC11" s="6"/>
      <c r="BD11" s="3"/>
      <c r="BE11" s="3"/>
    </row>
    <row r="12" spans="1:61" ht="14.25" customHeight="1" x14ac:dyDescent="0.25">
      <c r="A12" s="4"/>
      <c r="B12" s="1" t="str">
        <f>VLOOKUP($D$2,[1]Tables!$B$2:$D$1048576,2,FALSE)</f>
        <v>CM</v>
      </c>
      <c r="C12" s="1" t="s">
        <v>59</v>
      </c>
      <c r="D12" s="1" t="str">
        <f>B12 &amp; C12</f>
        <v>CMPHN1</v>
      </c>
      <c r="E12" s="1" t="str">
        <f>VLOOKUP($C12,'[1]Data Dictionary'!$B$2:$I$1048576,5,FALSE)</f>
        <v>Phone 1</v>
      </c>
      <c r="F12" s="1" t="str">
        <f>VLOOKUP($C12,'[1]Data Dictionary'!$B$2:$I$1048576,6,FALSE)</f>
        <v>Phone 1</v>
      </c>
      <c r="G12" s="1" t="str">
        <f>VLOOKUP($C12,'[1]Data Dictionary'!$B$2:$I$1048576,7,FALSE)</f>
        <v>Phone 1</v>
      </c>
      <c r="H12" s="1" t="str">
        <f>VLOOKUP($C12,'[1]Data Dictionary'!$B$2:$I$1048576,8,FALSE)</f>
        <v>Phone 1</v>
      </c>
      <c r="I12" s="1" t="str">
        <f>VLOOKUP($C12,'[1]Data Dictionary'!$B$2:$I$1048576,2,FALSE)</f>
        <v>VARCHAR</v>
      </c>
      <c r="J12" s="2" t="str">
        <f>VLOOKUP($C12,'[1]Data Dictionary'!$B$2:$I$1048576,3,FALSE)</f>
        <v>100</v>
      </c>
      <c r="K12" s="3"/>
      <c r="L12" s="3" t="str">
        <f>IF(K12="", " NULL ", " NOT NULL ")</f>
        <v xml:space="preserve"> NULL </v>
      </c>
      <c r="M12" s="3" t="str">
        <f>IF(I12="NUMERIC", " DEFAULT(0) ", IF(I12="DATETIME", "", " DEFAULT('') "))</f>
        <v xml:space="preserve"> DEFAULT('') </v>
      </c>
      <c r="N12" s="1" t="str">
        <f>CONCATENATE(D12, " ", I12, IF(I12="DATETIME", "",CONCATENATE("(", J12, ") ")), L12, M12,",")</f>
        <v>CMPHN1 VARCHAR(100)  NULL  DEFAULT('') ,</v>
      </c>
      <c r="O12" s="1" t="str">
        <f>CONCATENATE(D12, " ",IF(I12="VARCHAR", "VARCHAR2",IF(I12="NUMERIC", "NUMBER", I12)), IF(I12="DATETIME", "",CONCATENATE("(", J12, ") ")), IF(TRIM(K12)&lt;&gt;"", L12,IF(TRIM(M12)="DEFAULT('')", "DEFAULT(' ')", M12)), ",")</f>
        <v>CMPHN1 VARCHAR2(100) DEFAULT(' '),</v>
      </c>
      <c r="P12" s="1" t="s">
        <v>9</v>
      </c>
      <c r="Q12" s="1" t="str">
        <f>CONCATENATE("EXEC sys.sp_addextendedproperty @name=N'MS_Description', @value=N'", E12, "' , @level0type=N'SCHEMA',@level0name=N'dbo', @level1type=N'TABLE',@level1name=N'", $D$2, "', @level2type=N'COLUMN',@level2name=N'", D12, "'")</f>
        <v>EXEC sys.sp_addextendedproperty @name=N'MS_Description', @value=N'Phone 1' , @level0type=N'SCHEMA',@level0name=N'dbo', @level1type=N'TABLE',@level1name=N'SCMA', @level2type=N'COLUMN',@level2name=N'CMPHN1'</v>
      </c>
      <c r="R12" s="1" t="str">
        <f>CONCATENATE("[DataMember] public ", IF(I12="VARCHAR", " string ", " decimal "), D12, " { get; set; }")</f>
        <v>[DataMember] public  string CMPHN1 { get; set; }</v>
      </c>
      <c r="S12" s="1" t="str">
        <f>CONCATENATE("+ "", ",D12," """)</f>
        <v>+ ", CMPHN1 "</v>
      </c>
      <c r="T12" s="1" t="s">
        <v>109</v>
      </c>
      <c r="V12" s="1" t="s">
        <v>15</v>
      </c>
      <c r="W12" s="1" t="s">
        <v>14</v>
      </c>
      <c r="X12" s="1" t="str">
        <f>D12</f>
        <v>CMPHN1</v>
      </c>
      <c r="Y12" s="1" t="str">
        <f>IF(AND(V12="EN",W12="S"),E12, IF(AND(V12="ID", W12="S"),F12, IF(AND(V12="EN", W12="R"),G12,H12)))</f>
        <v>Phone 1</v>
      </c>
      <c r="AA12" s="1">
        <v>1</v>
      </c>
      <c r="AB12" s="6">
        <f t="shared" ca="1" si="9"/>
        <v>20141126</v>
      </c>
      <c r="AC12" s="3">
        <f t="shared" ca="1" si="10"/>
        <v>93452</v>
      </c>
      <c r="AD12" s="3" t="s">
        <v>41</v>
      </c>
      <c r="AE12" s="1">
        <v>0</v>
      </c>
      <c r="AF12" s="1">
        <v>0</v>
      </c>
      <c r="AH12" s="1" t="str">
        <f ca="1">CONCATENATE("insert into ZDIC values('",T12, "', '",U12, "', '",V12, "', '",W12, "', '",X12, "', '",Y12, "', '",Z12, "', '",AA12, "', '",AB12, "', '",AC12, "', '",AD12, "', '",AE12, "', '",AF12, "', '",AG12, "')")</f>
        <v>insert into ZDIC values('DJB', '', 'EN', 'S', 'CMPHN1', 'Phone 1', '', '1', '20141126', '93452', 'SQL', '0', '0', '')</v>
      </c>
      <c r="AI12" s="5" t="s">
        <v>9</v>
      </c>
      <c r="AQ12" s="3"/>
      <c r="BA12" s="14"/>
      <c r="BB12" s="14"/>
      <c r="BC12" s="6"/>
      <c r="BD12" s="3"/>
      <c r="BE12" s="3"/>
    </row>
    <row r="13" spans="1:61" ht="14.25" customHeight="1" x14ac:dyDescent="0.25">
      <c r="A13" s="4"/>
      <c r="B13" s="1" t="str">
        <f>VLOOKUP($D$2,[1]Tables!$B$2:$D$1048576,2,FALSE)</f>
        <v>CM</v>
      </c>
      <c r="C13" s="1" t="s">
        <v>60</v>
      </c>
      <c r="D13" s="1" t="str">
        <f t="shared" si="15"/>
        <v>CMFAX1</v>
      </c>
      <c r="E13" s="1" t="str">
        <f>VLOOKUP($C13,'[1]Data Dictionary'!$B$2:$I$1048576,5,FALSE)</f>
        <v>Fax 1</v>
      </c>
      <c r="F13" s="1" t="str">
        <f>VLOOKUP($C13,'[1]Data Dictionary'!$B$2:$I$1048576,6,FALSE)</f>
        <v>Fax 1</v>
      </c>
      <c r="G13" s="1" t="str">
        <f>VLOOKUP($C13,'[1]Data Dictionary'!$B$2:$I$1048576,7,FALSE)</f>
        <v>Fax 1</v>
      </c>
      <c r="H13" s="1" t="str">
        <f>VLOOKUP($C13,'[1]Data Dictionary'!$B$2:$I$1048576,8,FALSE)</f>
        <v>Fax 1</v>
      </c>
      <c r="I13" s="1" t="str">
        <f>VLOOKUP($C13,'[1]Data Dictionary'!$B$2:$I$1048576,2,FALSE)</f>
        <v>VARCHAR</v>
      </c>
      <c r="J13" s="2" t="str">
        <f>VLOOKUP($C13,'[1]Data Dictionary'!$B$2:$I$1048576,3,FALSE)</f>
        <v>100</v>
      </c>
      <c r="K13" s="3"/>
      <c r="L13" s="3" t="str">
        <f t="shared" si="16"/>
        <v xml:space="preserve"> NULL </v>
      </c>
      <c r="M13" s="3" t="str">
        <f t="shared" si="17"/>
        <v xml:space="preserve"> DEFAULT('') </v>
      </c>
      <c r="N13" s="1" t="str">
        <f t="shared" si="18"/>
        <v>CMFAX1 VARCHAR(100)  NULL  DEFAULT('') ,</v>
      </c>
      <c r="O13" s="1" t="str">
        <f t="shared" si="19"/>
        <v>CMFAX1 VARCHAR2(100) DEFAULT(' '),</v>
      </c>
      <c r="P13" s="1" t="s">
        <v>9</v>
      </c>
      <c r="Q13" s="1" t="str">
        <f t="shared" si="20"/>
        <v>EXEC sys.sp_addextendedproperty @name=N'MS_Description', @value=N'Fax 1' , @level0type=N'SCHEMA',@level0name=N'dbo', @level1type=N'TABLE',@level1name=N'SCMA', @level2type=N'COLUMN',@level2name=N'CMFAX1'</v>
      </c>
      <c r="R13" s="1" t="str">
        <f t="shared" si="21"/>
        <v>[DataMember] public  string CMFAX1 { get; set; }</v>
      </c>
      <c r="S13" s="1" t="str">
        <f t="shared" si="22"/>
        <v>+ ", CMFAX1 "</v>
      </c>
      <c r="T13" s="1" t="s">
        <v>109</v>
      </c>
      <c r="V13" s="1" t="s">
        <v>15</v>
      </c>
      <c r="W13" s="1" t="s">
        <v>14</v>
      </c>
      <c r="X13" s="1" t="str">
        <f t="shared" si="23"/>
        <v>CMFAX1</v>
      </c>
      <c r="Y13" s="1" t="str">
        <f t="shared" si="24"/>
        <v>Fax 1</v>
      </c>
      <c r="AA13" s="1">
        <v>1</v>
      </c>
      <c r="AB13" s="6">
        <f t="shared" ca="1" si="9"/>
        <v>20141126</v>
      </c>
      <c r="AC13" s="3">
        <f t="shared" ca="1" si="10"/>
        <v>93452</v>
      </c>
      <c r="AD13" s="3" t="s">
        <v>41</v>
      </c>
      <c r="AE13" s="1">
        <v>0</v>
      </c>
      <c r="AF13" s="1">
        <v>0</v>
      </c>
      <c r="AH13" s="1" t="str">
        <f t="shared" ca="1" si="25"/>
        <v>insert into ZDIC values('DJB', '', 'EN', 'S', 'CMFAX1', 'Fax 1', '', '1', '20141126', '93452', 'SQL', '0', '0', '')</v>
      </c>
      <c r="AI13" s="5" t="s">
        <v>9</v>
      </c>
      <c r="BA13" s="14"/>
      <c r="BB13" s="14"/>
      <c r="BC13" s="6"/>
      <c r="BD13" s="3"/>
      <c r="BE13" s="3"/>
    </row>
    <row r="14" spans="1:61" ht="14.25" customHeight="1" x14ac:dyDescent="0.25">
      <c r="A14" s="4"/>
      <c r="B14" s="1" t="str">
        <f>VLOOKUP($D$2,[1]Tables!$B$2:$D$1048576,2,FALSE)</f>
        <v>CM</v>
      </c>
      <c r="C14" s="1" t="s">
        <v>108</v>
      </c>
      <c r="D14" s="1" t="str">
        <f t="shared" si="15"/>
        <v>CMEMA1</v>
      </c>
      <c r="E14" s="1" t="str">
        <f>VLOOKUP($C14,'[1]Data Dictionary'!$B$2:$I$1048576,5,FALSE)</f>
        <v>Email 1</v>
      </c>
      <c r="F14" s="1" t="str">
        <f>VLOOKUP($C14,'[1]Data Dictionary'!$B$2:$I$1048576,6,FALSE)</f>
        <v>Email 1</v>
      </c>
      <c r="G14" s="1" t="str">
        <f>VLOOKUP($C14,'[1]Data Dictionary'!$B$2:$I$1048576,7,FALSE)</f>
        <v>Email 1</v>
      </c>
      <c r="H14" s="1" t="str">
        <f>VLOOKUP($C14,'[1]Data Dictionary'!$B$2:$I$1048576,8,FALSE)</f>
        <v>Email 1</v>
      </c>
      <c r="I14" s="1" t="str">
        <f>VLOOKUP($C14,'[1]Data Dictionary'!$B$2:$I$1048576,2,FALSE)</f>
        <v>VARCHAR</v>
      </c>
      <c r="J14" s="2" t="str">
        <f>VLOOKUP($C14,'[1]Data Dictionary'!$B$2:$I$1048576,3,FALSE)</f>
        <v>200</v>
      </c>
      <c r="K14" s="3"/>
      <c r="L14" s="3" t="str">
        <f t="shared" si="16"/>
        <v xml:space="preserve"> NULL </v>
      </c>
      <c r="M14" s="3" t="str">
        <f t="shared" si="17"/>
        <v xml:space="preserve"> DEFAULT('') </v>
      </c>
      <c r="N14" s="1" t="str">
        <f t="shared" si="18"/>
        <v>CMEMA1 VARCHAR(200)  NULL  DEFAULT('') ,</v>
      </c>
      <c r="O14" s="1" t="str">
        <f t="shared" si="19"/>
        <v>CMEMA1 VARCHAR2(200) DEFAULT(' '),</v>
      </c>
      <c r="P14" s="1" t="s">
        <v>9</v>
      </c>
      <c r="Q14" s="1" t="str">
        <f t="shared" si="20"/>
        <v>EXEC sys.sp_addextendedproperty @name=N'MS_Description', @value=N'Email 1' , @level0type=N'SCHEMA',@level0name=N'dbo', @level1type=N'TABLE',@level1name=N'SCMA', @level2type=N'COLUMN',@level2name=N'CMEMA1'</v>
      </c>
      <c r="R14" s="1" t="str">
        <f t="shared" si="21"/>
        <v>[DataMember] public  string CMEMA1 { get; set; }</v>
      </c>
      <c r="S14" s="1" t="str">
        <f t="shared" si="22"/>
        <v>+ ", CMEMA1 "</v>
      </c>
      <c r="T14" s="1" t="s">
        <v>109</v>
      </c>
      <c r="V14" s="1" t="s">
        <v>15</v>
      </c>
      <c r="W14" s="1" t="s">
        <v>14</v>
      </c>
      <c r="X14" s="1" t="str">
        <f t="shared" si="23"/>
        <v>CMEMA1</v>
      </c>
      <c r="Y14" s="1" t="str">
        <f t="shared" si="24"/>
        <v>Email 1</v>
      </c>
      <c r="AA14" s="1">
        <v>1</v>
      </c>
      <c r="AB14" s="6">
        <f t="shared" ca="1" si="9"/>
        <v>20141126</v>
      </c>
      <c r="AC14" s="3">
        <f t="shared" ca="1" si="10"/>
        <v>93452</v>
      </c>
      <c r="AD14" s="3" t="s">
        <v>41</v>
      </c>
      <c r="AE14" s="1">
        <v>0</v>
      </c>
      <c r="AF14" s="1">
        <v>0</v>
      </c>
      <c r="AH14" s="1" t="str">
        <f t="shared" ca="1" si="25"/>
        <v>insert into ZDIC values('DJB', '', 'EN', 'S', 'CMEMA1', 'Email 1', '', '1', '20141126', '93452', 'SQL', '0', '0', '')</v>
      </c>
      <c r="AI14" s="5" t="s">
        <v>9</v>
      </c>
      <c r="BA14" s="14"/>
      <c r="BB14" s="14"/>
      <c r="BC14" s="6"/>
      <c r="BD14" s="3"/>
      <c r="BE14" s="3"/>
    </row>
    <row r="15" spans="1:61" ht="14.25" customHeight="1" x14ac:dyDescent="0.25">
      <c r="A15" s="4"/>
      <c r="B15" s="1" t="str">
        <f>VLOOKUP($D$2,[1]Tables!$B$2:$D$1048576,2,FALSE)</f>
        <v>CM</v>
      </c>
      <c r="C15" s="1" t="s">
        <v>62</v>
      </c>
      <c r="D15" s="1" t="str">
        <f t="shared" ref="D15:D27" si="26">B15 &amp; C15</f>
        <v>CMCPNA</v>
      </c>
      <c r="E15" s="1" t="str">
        <f>VLOOKUP($C15,'[1]Data Dictionary'!$B$2:$I$1048576,5,FALSE)</f>
        <v>Contact Person Name</v>
      </c>
      <c r="F15" s="1" t="str">
        <f>VLOOKUP($C15,'[1]Data Dictionary'!$B$2:$I$1048576,6,FALSE)</f>
        <v>Contact Person Name</v>
      </c>
      <c r="G15" s="1" t="str">
        <f>VLOOKUP($C15,'[1]Data Dictionary'!$B$2:$I$1048576,7,FALSE)</f>
        <v>Contact Person Name</v>
      </c>
      <c r="H15" s="1" t="str">
        <f>VLOOKUP($C15,'[1]Data Dictionary'!$B$2:$I$1048576,8,FALSE)</f>
        <v>Contact Person Name</v>
      </c>
      <c r="I15" s="1" t="str">
        <f>VLOOKUP($C15,'[1]Data Dictionary'!$B$2:$I$1048576,2,FALSE)</f>
        <v>VARCHAR</v>
      </c>
      <c r="J15" s="2" t="str">
        <f>VLOOKUP($C15,'[1]Data Dictionary'!$B$2:$I$1048576,3,FALSE)</f>
        <v>100</v>
      </c>
      <c r="K15" s="3"/>
      <c r="L15" s="3" t="str">
        <f t="shared" ref="L15:L27" si="27">IF(K15="", " NULL ", " NOT NULL ")</f>
        <v xml:space="preserve"> NULL </v>
      </c>
      <c r="M15" s="3" t="str">
        <f t="shared" ref="M15:M27" si="28">IF(I15="NUMERIC", " DEFAULT(0) ", IF(I15="DATETIME", "", " DEFAULT('') "))</f>
        <v xml:space="preserve"> DEFAULT('') </v>
      </c>
      <c r="N15" s="1" t="str">
        <f t="shared" ref="N15:N27" si="29">CONCATENATE(D15, " ", I15, IF(I15="DATETIME", "",CONCATENATE("(", J15, ") ")), L15, M15,",")</f>
        <v>CMCPNA VARCHAR(100)  NULL  DEFAULT('') ,</v>
      </c>
      <c r="O15" s="1" t="str">
        <f t="shared" ref="O15:O27" si="30">CONCATENATE(D15, " ",IF(I15="VARCHAR", "VARCHAR2",IF(I15="NUMERIC", "NUMBER", I15)), IF(I15="DATETIME", "",CONCATENATE("(", J15, ") ")), IF(TRIM(K15)&lt;&gt;"", L15,IF(TRIM(M15)="DEFAULT('')", "DEFAULT(' ')", M15)), ",")</f>
        <v>CMCPNA VARCHAR2(100) DEFAULT(' '),</v>
      </c>
      <c r="P15" s="1" t="s">
        <v>9</v>
      </c>
      <c r="Q15" s="1" t="str">
        <f t="shared" ref="Q15:Q27" si="31">CONCATENATE("EXEC sys.sp_addextendedproperty @name=N'MS_Description', @value=N'", E15, "' , @level0type=N'SCHEMA',@level0name=N'dbo', @level1type=N'TABLE',@level1name=N'", $D$2, "', @level2type=N'COLUMN',@level2name=N'", D15, "'")</f>
        <v>EXEC sys.sp_addextendedproperty @name=N'MS_Description', @value=N'Contact Person Name' , @level0type=N'SCHEMA',@level0name=N'dbo', @level1type=N'TABLE',@level1name=N'SCMA', @level2type=N'COLUMN',@level2name=N'CMCPNA'</v>
      </c>
      <c r="R15" s="1" t="str">
        <f t="shared" ref="R15:R27" si="32">CONCATENATE("[DataMember] public ", IF(I15="VARCHAR", " string ", " decimal "), D15, " { get; set; }")</f>
        <v>[DataMember] public  string CMCPNA { get; set; }</v>
      </c>
      <c r="S15" s="1" t="str">
        <f t="shared" ref="S15:S27" si="33">CONCATENATE("+ "", ",D15," """)</f>
        <v>+ ", CMCPNA "</v>
      </c>
      <c r="T15" s="1" t="s">
        <v>109</v>
      </c>
      <c r="V15" s="1" t="s">
        <v>15</v>
      </c>
      <c r="W15" s="1" t="s">
        <v>14</v>
      </c>
      <c r="X15" s="1" t="str">
        <f t="shared" ref="X15:X27" si="34">D15</f>
        <v>CMCPNA</v>
      </c>
      <c r="Y15" s="1" t="str">
        <f t="shared" ref="Y15:Y27" si="35">IF(AND(V15="EN",W15="S"),E15, IF(AND(V15="ID", W15="S"),F15, IF(AND(V15="EN", W15="R"),G15,H15)))</f>
        <v>Contact Person Name</v>
      </c>
      <c r="AA15" s="1">
        <v>1</v>
      </c>
      <c r="AB15" s="6">
        <f t="shared" ca="1" si="9"/>
        <v>20141126</v>
      </c>
      <c r="AC15" s="3">
        <f t="shared" ca="1" si="10"/>
        <v>93452</v>
      </c>
      <c r="AD15" s="3" t="s">
        <v>41</v>
      </c>
      <c r="AE15" s="1">
        <v>0</v>
      </c>
      <c r="AF15" s="1">
        <v>0</v>
      </c>
      <c r="AH15" s="1" t="str">
        <f t="shared" ref="AH15:AH27" ca="1" si="36">CONCATENATE("insert into ZDIC values('",T15, "', '",U15, "', '",V15, "', '",W15, "', '",X15, "', '",Y15, "', '",Z15, "', '",AA15, "', '",AB15, "', '",AC15, "', '",AD15, "', '",AE15, "', '",AF15, "', '",AG15, "')")</f>
        <v>insert into ZDIC values('DJB', '', 'EN', 'S', 'CMCPNA', 'Contact Person Name', '', '1', '20141126', '93452', 'SQL', '0', '0', '')</v>
      </c>
      <c r="AI15" s="5" t="s">
        <v>9</v>
      </c>
      <c r="BA15" s="14"/>
      <c r="BB15" s="14"/>
      <c r="BC15" s="6"/>
      <c r="BD15" s="3"/>
      <c r="BE15" s="3"/>
    </row>
    <row r="16" spans="1:61" ht="14.25" customHeight="1" x14ac:dyDescent="0.25">
      <c r="A16" s="4"/>
      <c r="B16" s="1" t="str">
        <f>VLOOKUP($D$2,[1]Tables!$B$2:$D$1048576,2,FALSE)</f>
        <v>CM</v>
      </c>
      <c r="C16" s="1" t="s">
        <v>61</v>
      </c>
      <c r="D16" s="1" t="str">
        <f t="shared" si="26"/>
        <v>CMCYNO</v>
      </c>
      <c r="E16" s="1" t="str">
        <f>VLOOKUP($C16,'[1]Data Dictionary'!$B$2:$I$1048576,5,FALSE)</f>
        <v>Currency Code</v>
      </c>
      <c r="F16" s="1" t="str">
        <f>VLOOKUP($C16,'[1]Data Dictionary'!$B$2:$I$1048576,6,FALSE)</f>
        <v>Currency Code</v>
      </c>
      <c r="G16" s="1" t="str">
        <f>VLOOKUP($C16,'[1]Data Dictionary'!$B$2:$I$1048576,7,FALSE)</f>
        <v>Currency Code</v>
      </c>
      <c r="H16" s="1" t="str">
        <f>VLOOKUP($C16,'[1]Data Dictionary'!$B$2:$I$1048576,8,FALSE)</f>
        <v>Currency Code</v>
      </c>
      <c r="I16" s="1" t="str">
        <f>VLOOKUP($C16,'[1]Data Dictionary'!$B$2:$I$1048576,2,FALSE)</f>
        <v>VARCHAR</v>
      </c>
      <c r="J16" s="2" t="str">
        <f>VLOOKUP($C16,'[1]Data Dictionary'!$B$2:$I$1048576,3,FALSE)</f>
        <v>10</v>
      </c>
      <c r="K16" s="3"/>
      <c r="L16" s="3" t="str">
        <f t="shared" si="27"/>
        <v xml:space="preserve"> NULL </v>
      </c>
      <c r="M16" s="3" t="str">
        <f t="shared" si="28"/>
        <v xml:space="preserve"> DEFAULT('') </v>
      </c>
      <c r="N16" s="1" t="str">
        <f t="shared" si="29"/>
        <v>CMCYNO VARCHAR(10)  NULL  DEFAULT('') ,</v>
      </c>
      <c r="O16" s="1" t="str">
        <f t="shared" si="30"/>
        <v>CMCYNO VARCHAR2(10) DEFAULT(' '),</v>
      </c>
      <c r="P16" s="1" t="s">
        <v>9</v>
      </c>
      <c r="Q16" s="1" t="str">
        <f t="shared" si="31"/>
        <v>EXEC sys.sp_addextendedproperty @name=N'MS_Description', @value=N'Currency Code' , @level0type=N'SCHEMA',@level0name=N'dbo', @level1type=N'TABLE',@level1name=N'SCMA', @level2type=N'COLUMN',@level2name=N'CMCYNO'</v>
      </c>
      <c r="R16" s="1" t="str">
        <f t="shared" si="32"/>
        <v>[DataMember] public  string CMCYNO { get; set; }</v>
      </c>
      <c r="S16" s="1" t="str">
        <f t="shared" si="33"/>
        <v>+ ", CMCYNO "</v>
      </c>
      <c r="T16" s="1" t="s">
        <v>109</v>
      </c>
      <c r="V16" s="1" t="s">
        <v>15</v>
      </c>
      <c r="W16" s="1" t="s">
        <v>14</v>
      </c>
      <c r="X16" s="1" t="str">
        <f t="shared" si="34"/>
        <v>CMCYNO</v>
      </c>
      <c r="Y16" s="1" t="str">
        <f t="shared" si="35"/>
        <v>Currency Code</v>
      </c>
      <c r="AA16" s="1">
        <v>1</v>
      </c>
      <c r="AB16" s="6">
        <f t="shared" ca="1" si="9"/>
        <v>20141126</v>
      </c>
      <c r="AC16" s="3">
        <f t="shared" ca="1" si="10"/>
        <v>93452</v>
      </c>
      <c r="AD16" s="3" t="s">
        <v>41</v>
      </c>
      <c r="AE16" s="1">
        <v>0</v>
      </c>
      <c r="AF16" s="1">
        <v>0</v>
      </c>
      <c r="AH16" s="1" t="str">
        <f t="shared" ca="1" si="36"/>
        <v>insert into ZDIC values('DJB', '', 'EN', 'S', 'CMCYNO', 'Currency Code', '', '1', '20141126', '93452', 'SQL', '0', '0', '')</v>
      </c>
      <c r="AI16" s="5" t="s">
        <v>9</v>
      </c>
      <c r="BA16" s="14"/>
      <c r="BB16" s="14"/>
      <c r="BC16" s="6"/>
      <c r="BD16" s="3"/>
      <c r="BE16" s="3"/>
    </row>
    <row r="17" spans="1:57" ht="14.25" customHeight="1" x14ac:dyDescent="0.25">
      <c r="A17" s="4"/>
      <c r="B17" s="1" t="str">
        <f>VLOOKUP($D$2,[1]Tables!$B$2:$D$1048576,2,FALSE)</f>
        <v>CM</v>
      </c>
      <c r="C17" s="1" t="s">
        <v>58</v>
      </c>
      <c r="D17" s="1" t="str">
        <f t="shared" si="26"/>
        <v>CMNPWP</v>
      </c>
      <c r="E17" s="1" t="str">
        <f>VLOOKUP($C17,'[1]Data Dictionary'!$B$2:$I$1048576,5,FALSE)</f>
        <v>NPWP</v>
      </c>
      <c r="F17" s="1" t="str">
        <f>VLOOKUP($C17,'[1]Data Dictionary'!$B$2:$I$1048576,6,FALSE)</f>
        <v>NPWP</v>
      </c>
      <c r="G17" s="1" t="str">
        <f>VLOOKUP($C17,'[1]Data Dictionary'!$B$2:$I$1048576,7,FALSE)</f>
        <v>NPWP</v>
      </c>
      <c r="H17" s="1" t="str">
        <f>VLOOKUP($C17,'[1]Data Dictionary'!$B$2:$I$1048576,8,FALSE)</f>
        <v>NPWP</v>
      </c>
      <c r="I17" s="1" t="str">
        <f>VLOOKUP($C17,'[1]Data Dictionary'!$B$2:$I$1048576,2,FALSE)</f>
        <v>VARCHAR</v>
      </c>
      <c r="J17" s="2" t="str">
        <f>VLOOKUP($C17,'[1]Data Dictionary'!$B$2:$I$1048576,3,FALSE)</f>
        <v>40</v>
      </c>
      <c r="K17" s="3"/>
      <c r="L17" s="3" t="str">
        <f t="shared" si="27"/>
        <v xml:space="preserve"> NULL </v>
      </c>
      <c r="M17" s="3" t="str">
        <f t="shared" si="28"/>
        <v xml:space="preserve"> DEFAULT('') </v>
      </c>
      <c r="N17" s="1" t="str">
        <f t="shared" si="29"/>
        <v>CMNPWP VARCHAR(40)  NULL  DEFAULT('') ,</v>
      </c>
      <c r="O17" s="1" t="str">
        <f t="shared" si="30"/>
        <v>CMNPWP VARCHAR2(40) DEFAULT(' '),</v>
      </c>
      <c r="P17" s="1" t="s">
        <v>9</v>
      </c>
      <c r="Q17" s="1" t="str">
        <f t="shared" si="31"/>
        <v>EXEC sys.sp_addextendedproperty @name=N'MS_Description', @value=N'NPWP' , @level0type=N'SCHEMA',@level0name=N'dbo', @level1type=N'TABLE',@level1name=N'SCMA', @level2type=N'COLUMN',@level2name=N'CMNPWP'</v>
      </c>
      <c r="R17" s="1" t="str">
        <f t="shared" si="32"/>
        <v>[DataMember] public  string CMNPWP { get; set; }</v>
      </c>
      <c r="S17" s="1" t="str">
        <f t="shared" si="33"/>
        <v>+ ", CMNPWP "</v>
      </c>
      <c r="T17" s="1" t="s">
        <v>109</v>
      </c>
      <c r="V17" s="1" t="s">
        <v>15</v>
      </c>
      <c r="W17" s="1" t="s">
        <v>14</v>
      </c>
      <c r="X17" s="1" t="str">
        <f t="shared" si="34"/>
        <v>CMNPWP</v>
      </c>
      <c r="Y17" s="1" t="str">
        <f t="shared" si="35"/>
        <v>NPWP</v>
      </c>
      <c r="AA17" s="1">
        <v>1</v>
      </c>
      <c r="AB17" s="6">
        <f t="shared" ca="1" si="9"/>
        <v>20141126</v>
      </c>
      <c r="AC17" s="3">
        <f t="shared" ca="1" si="10"/>
        <v>93452</v>
      </c>
      <c r="AD17" s="3" t="s">
        <v>41</v>
      </c>
      <c r="AE17" s="1">
        <v>0</v>
      </c>
      <c r="AF17" s="1">
        <v>0</v>
      </c>
      <c r="AH17" s="1" t="str">
        <f t="shared" ca="1" si="36"/>
        <v>insert into ZDIC values('DJB', '', 'EN', 'S', 'CMNPWP', 'NPWP', '', '1', '20141126', '93452', 'SQL', '0', '0', '')</v>
      </c>
      <c r="AI17" s="5" t="s">
        <v>9</v>
      </c>
      <c r="BA17" s="14"/>
      <c r="BB17" s="14"/>
      <c r="BC17" s="6"/>
      <c r="BD17" s="3"/>
      <c r="BE17" s="3"/>
    </row>
    <row r="18" spans="1:57" ht="14.25" customHeight="1" x14ac:dyDescent="0.25">
      <c r="A18" s="4"/>
      <c r="B18" s="1" t="str">
        <f>VLOOKUP($D$2,[1]Tables!$B$2:$D$1048576,2,FALSE)</f>
        <v>CM</v>
      </c>
      <c r="C18" s="1" t="s">
        <v>63</v>
      </c>
      <c r="D18" s="1" t="str">
        <f t="shared" si="26"/>
        <v>CMTPNO</v>
      </c>
      <c r="E18" s="1" t="str">
        <f>VLOOKUP($C18,'[1]Data Dictionary'!$B$2:$I$1048576,5,FALSE)</f>
        <v>TOP Code</v>
      </c>
      <c r="F18" s="1" t="str">
        <f>VLOOKUP($C18,'[1]Data Dictionary'!$B$2:$I$1048576,6,FALSE)</f>
        <v>TOP Code</v>
      </c>
      <c r="G18" s="1" t="str">
        <f>VLOOKUP($C18,'[1]Data Dictionary'!$B$2:$I$1048576,7,FALSE)</f>
        <v>TOP Code</v>
      </c>
      <c r="H18" s="1" t="str">
        <f>VLOOKUP($C18,'[1]Data Dictionary'!$B$2:$I$1048576,8,FALSE)</f>
        <v>TOP Code</v>
      </c>
      <c r="I18" s="1" t="str">
        <f>VLOOKUP($C18,'[1]Data Dictionary'!$B$2:$I$1048576,2,FALSE)</f>
        <v>VARCHAR</v>
      </c>
      <c r="J18" s="2" t="str">
        <f>VLOOKUP($C18,'[1]Data Dictionary'!$B$2:$I$1048576,3,FALSE)</f>
        <v>10</v>
      </c>
      <c r="K18" s="3"/>
      <c r="L18" s="3" t="str">
        <f t="shared" si="27"/>
        <v xml:space="preserve"> NULL </v>
      </c>
      <c r="M18" s="3" t="str">
        <f t="shared" si="28"/>
        <v xml:space="preserve"> DEFAULT('') </v>
      </c>
      <c r="N18" s="1" t="str">
        <f t="shared" si="29"/>
        <v>CMTPNO VARCHAR(10)  NULL  DEFAULT('') ,</v>
      </c>
      <c r="O18" s="1" t="str">
        <f t="shared" si="30"/>
        <v>CMTPNO VARCHAR2(10) DEFAULT(' '),</v>
      </c>
      <c r="P18" s="1" t="s">
        <v>9</v>
      </c>
      <c r="Q18" s="1" t="str">
        <f t="shared" si="31"/>
        <v>EXEC sys.sp_addextendedproperty @name=N'MS_Description', @value=N'TOP Code' , @level0type=N'SCHEMA',@level0name=N'dbo', @level1type=N'TABLE',@level1name=N'SCMA', @level2type=N'COLUMN',@level2name=N'CMTPNO'</v>
      </c>
      <c r="R18" s="1" t="str">
        <f t="shared" si="32"/>
        <v>[DataMember] public  string CMTPNO { get; set; }</v>
      </c>
      <c r="S18" s="1" t="str">
        <f t="shared" si="33"/>
        <v>+ ", CMTPNO "</v>
      </c>
      <c r="T18" s="1" t="s">
        <v>109</v>
      </c>
      <c r="V18" s="1" t="s">
        <v>15</v>
      </c>
      <c r="W18" s="1" t="s">
        <v>14</v>
      </c>
      <c r="X18" s="1" t="str">
        <f t="shared" si="34"/>
        <v>CMTPNO</v>
      </c>
      <c r="Y18" s="1" t="str">
        <f t="shared" si="35"/>
        <v>TOP Code</v>
      </c>
      <c r="AA18" s="1">
        <v>1</v>
      </c>
      <c r="AB18" s="6">
        <f t="shared" ca="1" si="9"/>
        <v>20141126</v>
      </c>
      <c r="AC18" s="3">
        <f t="shared" ca="1" si="10"/>
        <v>93452</v>
      </c>
      <c r="AD18" s="3" t="s">
        <v>41</v>
      </c>
      <c r="AE18" s="1">
        <v>0</v>
      </c>
      <c r="AF18" s="1">
        <v>0</v>
      </c>
      <c r="AH18" s="1" t="str">
        <f t="shared" ca="1" si="36"/>
        <v>insert into ZDIC values('DJB', '', 'EN', 'S', 'CMTPNO', 'TOP Code', '', '1', '20141126', '93452', 'SQL', '0', '0', '')</v>
      </c>
      <c r="AI18" s="5" t="s">
        <v>9</v>
      </c>
      <c r="BA18" s="14"/>
      <c r="BB18" s="14"/>
      <c r="BC18" s="6"/>
      <c r="BD18" s="3"/>
      <c r="BE18" s="3"/>
    </row>
    <row r="19" spans="1:57" ht="14.25" customHeight="1" x14ac:dyDescent="0.25">
      <c r="A19" s="4"/>
      <c r="B19" s="1" t="str">
        <f>VLOOKUP($D$2,[1]Tables!$B$2:$D$1048576,2,FALSE)</f>
        <v>CM</v>
      </c>
      <c r="C19" s="1" t="s">
        <v>138</v>
      </c>
      <c r="D19" s="1" t="str">
        <f t="shared" ref="D19" si="37">B19 &amp; C19</f>
        <v>CMCUGR</v>
      </c>
      <c r="E19" s="1" t="str">
        <f>VLOOKUP($C19,'[1]Data Dictionary'!$B$2:$I$1048576,5,FALSE)</f>
        <v>Customer Group</v>
      </c>
      <c r="F19" s="1" t="str">
        <f>VLOOKUP($C19,'[1]Data Dictionary'!$B$2:$I$1048576,6,FALSE)</f>
        <v>Customer Group</v>
      </c>
      <c r="G19" s="1" t="str">
        <f>VLOOKUP($C19,'[1]Data Dictionary'!$B$2:$I$1048576,7,FALSE)</f>
        <v>Customer Group</v>
      </c>
      <c r="H19" s="1" t="str">
        <f>VLOOKUP($C19,'[1]Data Dictionary'!$B$2:$I$1048576,8,FALSE)</f>
        <v>Customer Group</v>
      </c>
      <c r="I19" s="1" t="str">
        <f>VLOOKUP($C19,'[1]Data Dictionary'!$B$2:$I$1048576,2,FALSE)</f>
        <v>VARCHAR</v>
      </c>
      <c r="J19" s="2" t="str">
        <f>VLOOKUP($C19,'[1]Data Dictionary'!$B$2:$I$1048576,3,FALSE)</f>
        <v>10</v>
      </c>
      <c r="K19" s="3"/>
      <c r="L19" s="3" t="str">
        <f t="shared" ref="L19" si="38">IF(K19="", " NULL ", " NOT NULL ")</f>
        <v xml:space="preserve"> NULL </v>
      </c>
      <c r="M19" s="3" t="str">
        <f t="shared" ref="M19" si="39">IF(I19="NUMERIC", " DEFAULT(0) ", IF(I19="DATETIME", "", " DEFAULT('') "))</f>
        <v xml:space="preserve"> DEFAULT('') </v>
      </c>
      <c r="N19" s="1" t="str">
        <f t="shared" ref="N19" si="40">CONCATENATE(D19, " ", I19, IF(I19="DATETIME", "",CONCATENATE("(", J19, ") ")), L19, M19,",")</f>
        <v>CMCUGR VARCHAR(10)  NULL  DEFAULT('') ,</v>
      </c>
      <c r="O19" s="1" t="str">
        <f t="shared" ref="O19" si="41">CONCATENATE(D19, " ",IF(I19="VARCHAR", "VARCHAR2",IF(I19="NUMERIC", "NUMBER", I19)), IF(I19="DATETIME", "",CONCATENATE("(", J19, ") ")), IF(TRIM(K19)&lt;&gt;"", L19,IF(TRIM(M19)="DEFAULT('')", "DEFAULT(' ')", M19)), ",")</f>
        <v>CMCUGR VARCHAR2(10) DEFAULT(' '),</v>
      </c>
      <c r="P19" s="1" t="s">
        <v>9</v>
      </c>
      <c r="Q19" s="1" t="str">
        <f t="shared" ref="Q19" si="42">CONCATENATE("EXEC sys.sp_addextendedproperty @name=N'MS_Description', @value=N'", E19, "' , @level0type=N'SCHEMA',@level0name=N'dbo', @level1type=N'TABLE',@level1name=N'", $D$2, "', @level2type=N'COLUMN',@level2name=N'", D19, "'")</f>
        <v>EXEC sys.sp_addextendedproperty @name=N'MS_Description', @value=N'Customer Group' , @level0type=N'SCHEMA',@level0name=N'dbo', @level1type=N'TABLE',@level1name=N'SCMA', @level2type=N'COLUMN',@level2name=N'CMCUGR'</v>
      </c>
      <c r="R19" s="1" t="str">
        <f t="shared" ref="R19" si="43">CONCATENATE("[DataMember] public ", IF(I19="VARCHAR", " string ", " decimal "), D19, " { get; set; }")</f>
        <v>[DataMember] public  string CMCUGR { get; set; }</v>
      </c>
      <c r="S19" s="1" t="str">
        <f t="shared" ref="S19" si="44">CONCATENATE("+ "", ",D19," """)</f>
        <v>+ ", CMCUGR "</v>
      </c>
      <c r="T19" s="1" t="s">
        <v>109</v>
      </c>
      <c r="V19" s="1" t="s">
        <v>15</v>
      </c>
      <c r="W19" s="1" t="s">
        <v>14</v>
      </c>
      <c r="X19" s="1" t="str">
        <f t="shared" ref="X19" si="45">D19</f>
        <v>CMCUGR</v>
      </c>
      <c r="Y19" s="1" t="str">
        <f t="shared" ref="Y19" si="46">IF(AND(V19="EN",W19="S"),E19, IF(AND(V19="ID", W19="S"),F19, IF(AND(V19="EN", W19="R"),G19,H19)))</f>
        <v>Customer Group</v>
      </c>
      <c r="AA19" s="1">
        <v>1</v>
      </c>
      <c r="AB19" s="6">
        <f t="shared" ca="1" si="9"/>
        <v>20141126</v>
      </c>
      <c r="AC19" s="3">
        <f t="shared" ca="1" si="10"/>
        <v>93452</v>
      </c>
      <c r="AD19" s="3" t="s">
        <v>41</v>
      </c>
      <c r="AE19" s="1">
        <v>0</v>
      </c>
      <c r="AF19" s="1">
        <v>0</v>
      </c>
      <c r="AH19" s="1" t="str">
        <f t="shared" ref="AH19" ca="1" si="47">CONCATENATE("insert into ZDIC values('",T19, "', '",U19, "', '",V19, "', '",W19, "', '",X19, "', '",Y19, "', '",Z19, "', '",AA19, "', '",AB19, "', '",AC19, "', '",AD19, "', '",AE19, "', '",AF19, "', '",AG19, "')")</f>
        <v>insert into ZDIC values('DJB', '', 'EN', 'S', 'CMCUGR', 'Customer Group', '', '1', '20141126', '93452', 'SQL', '0', '0', '')</v>
      </c>
      <c r="AI19" s="5" t="s">
        <v>9</v>
      </c>
      <c r="BA19" s="14"/>
      <c r="BB19" s="14"/>
      <c r="BC19" s="6"/>
      <c r="BD19" s="3"/>
      <c r="BE19" s="3"/>
    </row>
    <row r="20" spans="1:57" ht="14.25" customHeight="1" x14ac:dyDescent="0.25">
      <c r="A20" s="4"/>
      <c r="B20" s="1" t="str">
        <f>VLOOKUP($D$2,[1]Tables!$B$2:$D$1048576,2,FALSE)</f>
        <v>CM</v>
      </c>
      <c r="C20" s="1" t="s">
        <v>28</v>
      </c>
      <c r="D20" s="1" t="str">
        <f t="shared" si="26"/>
        <v>CMREMA</v>
      </c>
      <c r="E20" s="1" t="str">
        <f>VLOOKUP($C20,'[1]Data Dictionary'!$B$2:$I$1048576,5,FALSE)</f>
        <v>Remark</v>
      </c>
      <c r="F20" s="1" t="str">
        <f>VLOOKUP($C20,'[1]Data Dictionary'!$B$2:$I$1048576,6,FALSE)</f>
        <v>Remark</v>
      </c>
      <c r="G20" s="1" t="str">
        <f>VLOOKUP($C20,'[1]Data Dictionary'!$B$2:$I$1048576,7,FALSE)</f>
        <v>Remark</v>
      </c>
      <c r="H20" s="1" t="str">
        <f>VLOOKUP($C20,'[1]Data Dictionary'!$B$2:$I$1048576,8,FALSE)</f>
        <v>Remark</v>
      </c>
      <c r="I20" s="1" t="str">
        <f>VLOOKUP($C20,'[1]Data Dictionary'!$B$2:$I$1048576,2,FALSE)</f>
        <v>VARCHAR</v>
      </c>
      <c r="J20" s="2" t="str">
        <f>VLOOKUP($C20,'[1]Data Dictionary'!$B$2:$I$1048576,3,FALSE)</f>
        <v>100</v>
      </c>
      <c r="K20" s="3"/>
      <c r="L20" s="3" t="str">
        <f t="shared" si="27"/>
        <v xml:space="preserve"> NULL </v>
      </c>
      <c r="M20" s="3" t="str">
        <f t="shared" si="28"/>
        <v xml:space="preserve"> DEFAULT('') </v>
      </c>
      <c r="N20" s="1" t="str">
        <f t="shared" si="29"/>
        <v>CMREMA VARCHAR(100)  NULL  DEFAULT('') ,</v>
      </c>
      <c r="O20" s="1" t="str">
        <f t="shared" si="30"/>
        <v>CMREMA VARCHAR2(100) DEFAULT(' '),</v>
      </c>
      <c r="P20" s="1" t="s">
        <v>9</v>
      </c>
      <c r="Q20" s="1" t="str">
        <f t="shared" si="31"/>
        <v>EXEC sys.sp_addextendedproperty @name=N'MS_Description', @value=N'Remark' , @level0type=N'SCHEMA',@level0name=N'dbo', @level1type=N'TABLE',@level1name=N'SCMA', @level2type=N'COLUMN',@level2name=N'CMREMA'</v>
      </c>
      <c r="R20" s="1" t="str">
        <f t="shared" si="32"/>
        <v>[DataMember] public  string CMREMA { get; set; }</v>
      </c>
      <c r="S20" s="1" t="str">
        <f t="shared" si="33"/>
        <v>+ ", CMREMA "</v>
      </c>
      <c r="T20" s="1" t="s">
        <v>109</v>
      </c>
      <c r="V20" s="1" t="s">
        <v>15</v>
      </c>
      <c r="W20" s="1" t="s">
        <v>14</v>
      </c>
      <c r="X20" s="1" t="str">
        <f t="shared" si="34"/>
        <v>CMREMA</v>
      </c>
      <c r="Y20" s="1" t="str">
        <f t="shared" si="35"/>
        <v>Remark</v>
      </c>
      <c r="AA20" s="1">
        <v>1</v>
      </c>
      <c r="AB20" s="6">
        <f t="shared" ca="1" si="9"/>
        <v>20141126</v>
      </c>
      <c r="AC20" s="3">
        <f t="shared" ca="1" si="10"/>
        <v>93452</v>
      </c>
      <c r="AD20" s="3" t="s">
        <v>41</v>
      </c>
      <c r="AE20" s="1">
        <v>0</v>
      </c>
      <c r="AF20" s="1">
        <v>0</v>
      </c>
      <c r="AH20" s="1" t="str">
        <f t="shared" ca="1" si="36"/>
        <v>insert into ZDIC values('DJB', '', 'EN', 'S', 'CMREMA', 'Remark', '', '1', '20141126', '93452', 'SQL', '0', '0', '')</v>
      </c>
      <c r="AI20" s="5" t="s">
        <v>9</v>
      </c>
      <c r="BA20" s="14"/>
      <c r="BB20" s="14"/>
      <c r="BC20" s="6"/>
      <c r="BD20" s="3"/>
      <c r="BE20" s="3"/>
    </row>
    <row r="21" spans="1:57" ht="14.25" customHeight="1" x14ac:dyDescent="0.25">
      <c r="A21" s="4"/>
      <c r="B21" s="1" t="str">
        <f>VLOOKUP($D$2,[1]Tables!$B$2:$D$1048576,2,FALSE)</f>
        <v>CM</v>
      </c>
      <c r="C21" s="1" t="s">
        <v>29</v>
      </c>
      <c r="D21" s="1" t="str">
        <f t="shared" si="26"/>
        <v>CMRCST</v>
      </c>
      <c r="E21" s="1" t="str">
        <f>VLOOKUP($C21,'[1]Data Dictionary'!$B$2:$I$1048576,5,FALSE)</f>
        <v>Record Status</v>
      </c>
      <c r="F21" s="1" t="str">
        <f>VLOOKUP($C21,'[1]Data Dictionary'!$B$2:$I$1048576,6,FALSE)</f>
        <v>Record Status</v>
      </c>
      <c r="G21" s="1" t="str">
        <f>VLOOKUP($C21,'[1]Data Dictionary'!$B$2:$I$1048576,7,FALSE)</f>
        <v>Record Status</v>
      </c>
      <c r="H21" s="1" t="str">
        <f>VLOOKUP($C21,'[1]Data Dictionary'!$B$2:$I$1048576,8,FALSE)</f>
        <v>Record Status</v>
      </c>
      <c r="I21" s="1" t="str">
        <f>VLOOKUP($C21,'[1]Data Dictionary'!$B$2:$I$1048576,2,FALSE)</f>
        <v>NUMERIC</v>
      </c>
      <c r="J21" s="2" t="str">
        <f>VLOOKUP($C21,'[1]Data Dictionary'!$B$2:$I$1048576,3,FALSE)</f>
        <v>1, 0</v>
      </c>
      <c r="K21" s="3"/>
      <c r="L21" s="3" t="str">
        <f t="shared" si="27"/>
        <v xml:space="preserve"> NULL </v>
      </c>
      <c r="M21" s="3" t="str">
        <f t="shared" si="28"/>
        <v xml:space="preserve"> DEFAULT(0) </v>
      </c>
      <c r="N21" s="1" t="str">
        <f t="shared" si="29"/>
        <v>CMRCST NUMERIC(1, 0)  NULL  DEFAULT(0) ,</v>
      </c>
      <c r="O21" s="1" t="str">
        <f t="shared" si="30"/>
        <v>CMRCST NUMBER(1, 0)  DEFAULT(0) ,</v>
      </c>
      <c r="P21" s="1" t="s">
        <v>9</v>
      </c>
      <c r="Q21" s="1" t="str">
        <f t="shared" si="31"/>
        <v>EXEC sys.sp_addextendedproperty @name=N'MS_Description', @value=N'Record Status' , @level0type=N'SCHEMA',@level0name=N'dbo', @level1type=N'TABLE',@level1name=N'SCMA', @level2type=N'COLUMN',@level2name=N'CMRCST'</v>
      </c>
      <c r="R21" s="1" t="str">
        <f t="shared" si="32"/>
        <v>[DataMember] public  decimal CMRCST { get; set; }</v>
      </c>
      <c r="S21" s="1" t="str">
        <f t="shared" si="33"/>
        <v>+ ", CMRCST "</v>
      </c>
      <c r="T21" s="1" t="s">
        <v>109</v>
      </c>
      <c r="V21" s="1" t="s">
        <v>15</v>
      </c>
      <c r="W21" s="1" t="s">
        <v>14</v>
      </c>
      <c r="X21" s="1" t="str">
        <f t="shared" si="34"/>
        <v>CMRCST</v>
      </c>
      <c r="Y21" s="1" t="str">
        <f t="shared" si="35"/>
        <v>Record Status</v>
      </c>
      <c r="AA21" s="1">
        <v>1</v>
      </c>
      <c r="AB21" s="6">
        <f t="shared" ca="1" si="9"/>
        <v>20141126</v>
      </c>
      <c r="AC21" s="3">
        <f t="shared" ca="1" si="10"/>
        <v>93452</v>
      </c>
      <c r="AD21" s="3" t="s">
        <v>41</v>
      </c>
      <c r="AE21" s="1">
        <v>0</v>
      </c>
      <c r="AF21" s="1">
        <v>0</v>
      </c>
      <c r="AH21" s="1" t="str">
        <f t="shared" ca="1" si="36"/>
        <v>insert into ZDIC values('DJB', '', 'EN', 'S', 'CMRCST', 'Record Status', '', '1', '20141126', '93452', 'SQL', '0', '0', '')</v>
      </c>
      <c r="AI21" s="5" t="s">
        <v>9</v>
      </c>
      <c r="BA21" s="14"/>
      <c r="BB21" s="14"/>
      <c r="BC21" s="6"/>
      <c r="BD21" s="3"/>
      <c r="BE21" s="3"/>
    </row>
    <row r="22" spans="1:57" ht="14.25" customHeight="1" x14ac:dyDescent="0.25">
      <c r="A22" s="4"/>
      <c r="B22" s="1" t="str">
        <f>VLOOKUP($D$2,[1]Tables!$B$2:$D$1048576,2,FALSE)</f>
        <v>CM</v>
      </c>
      <c r="C22" s="1" t="s">
        <v>22</v>
      </c>
      <c r="D22" s="1" t="str">
        <f t="shared" si="26"/>
        <v>CMCRDT</v>
      </c>
      <c r="E22" s="1" t="str">
        <f>VLOOKUP($C22,'[1]Data Dictionary'!$B$2:$I$1048576,5,FALSE)</f>
        <v>Create Date</v>
      </c>
      <c r="F22" s="1" t="str">
        <f>VLOOKUP($C22,'[1]Data Dictionary'!$B$2:$I$1048576,6,FALSE)</f>
        <v>Create Date</v>
      </c>
      <c r="G22" s="1" t="str">
        <f>VLOOKUP($C22,'[1]Data Dictionary'!$B$2:$I$1048576,7,FALSE)</f>
        <v>Create Date</v>
      </c>
      <c r="H22" s="1" t="str">
        <f>VLOOKUP($C22,'[1]Data Dictionary'!$B$2:$I$1048576,8,FALSE)</f>
        <v>Create Date</v>
      </c>
      <c r="I22" s="1" t="str">
        <f>VLOOKUP($C22,'[1]Data Dictionary'!$B$2:$I$1048576,2,FALSE)</f>
        <v>NUMERIC</v>
      </c>
      <c r="J22" s="2" t="str">
        <f>VLOOKUP($C22,'[1]Data Dictionary'!$B$2:$I$1048576,3,FALSE)</f>
        <v>8, 0</v>
      </c>
      <c r="K22" s="3"/>
      <c r="L22" s="3" t="str">
        <f t="shared" si="27"/>
        <v xml:space="preserve"> NULL </v>
      </c>
      <c r="M22" s="3" t="str">
        <f t="shared" si="28"/>
        <v xml:space="preserve"> DEFAULT(0) </v>
      </c>
      <c r="N22" s="1" t="str">
        <f t="shared" si="29"/>
        <v>CMCRDT NUMERIC(8, 0)  NULL  DEFAULT(0) ,</v>
      </c>
      <c r="O22" s="1" t="str">
        <f t="shared" si="30"/>
        <v>CMCRDT NUMBER(8, 0)  DEFAULT(0) ,</v>
      </c>
      <c r="P22" s="1" t="s">
        <v>9</v>
      </c>
      <c r="Q22" s="1" t="str">
        <f t="shared" si="31"/>
        <v>EXEC sys.sp_addextendedproperty @name=N'MS_Description', @value=N'Create Date' , @level0type=N'SCHEMA',@level0name=N'dbo', @level1type=N'TABLE',@level1name=N'SCMA', @level2type=N'COLUMN',@level2name=N'CMCRDT'</v>
      </c>
      <c r="R22" s="1" t="str">
        <f t="shared" si="32"/>
        <v>[DataMember] public  decimal CMCRDT { get; set; }</v>
      </c>
      <c r="S22" s="1" t="str">
        <f t="shared" si="33"/>
        <v>+ ", CMCRDT "</v>
      </c>
      <c r="T22" s="1" t="s">
        <v>109</v>
      </c>
      <c r="V22" s="1" t="s">
        <v>15</v>
      </c>
      <c r="W22" s="1" t="s">
        <v>14</v>
      </c>
      <c r="X22" s="1" t="str">
        <f t="shared" si="34"/>
        <v>CMCRDT</v>
      </c>
      <c r="Y22" s="1" t="str">
        <f t="shared" si="35"/>
        <v>Create Date</v>
      </c>
      <c r="AA22" s="1">
        <v>1</v>
      </c>
      <c r="AB22" s="6">
        <f t="shared" ca="1" si="9"/>
        <v>20141126</v>
      </c>
      <c r="AC22" s="3">
        <f t="shared" ca="1" si="10"/>
        <v>93452</v>
      </c>
      <c r="AD22" s="3" t="s">
        <v>41</v>
      </c>
      <c r="AE22" s="1">
        <v>0</v>
      </c>
      <c r="AF22" s="1">
        <v>0</v>
      </c>
      <c r="AH22" s="1" t="str">
        <f t="shared" ca="1" si="36"/>
        <v>insert into ZDIC values('DJB', '', 'EN', 'S', 'CMCRDT', 'Create Date', '', '1', '20141126', '93452', 'SQL', '0', '0', '')</v>
      </c>
      <c r="AI22" s="5" t="s">
        <v>9</v>
      </c>
      <c r="BA22" s="14"/>
      <c r="BB22" s="14"/>
      <c r="BC22" s="6"/>
      <c r="BD22" s="3"/>
      <c r="BE22" s="3"/>
    </row>
    <row r="23" spans="1:57" ht="14.25" customHeight="1" x14ac:dyDescent="0.25">
      <c r="A23" s="4"/>
      <c r="B23" s="1" t="str">
        <f>VLOOKUP($D$2,[1]Tables!$B$2:$D$1048576,2,FALSE)</f>
        <v>CM</v>
      </c>
      <c r="C23" s="1" t="s">
        <v>23</v>
      </c>
      <c r="D23" s="1" t="str">
        <f t="shared" si="26"/>
        <v>CMCRTM</v>
      </c>
      <c r="E23" s="1" t="str">
        <f>VLOOKUP($C23,'[1]Data Dictionary'!$B$2:$I$1048576,5,FALSE)</f>
        <v>Create Time</v>
      </c>
      <c r="F23" s="1" t="str">
        <f>VLOOKUP($C23,'[1]Data Dictionary'!$B$2:$I$1048576,6,FALSE)</f>
        <v>Create Time</v>
      </c>
      <c r="G23" s="1" t="str">
        <f>VLOOKUP($C23,'[1]Data Dictionary'!$B$2:$I$1048576,7,FALSE)</f>
        <v>Create Time</v>
      </c>
      <c r="H23" s="1" t="str">
        <f>VLOOKUP($C23,'[1]Data Dictionary'!$B$2:$I$1048576,8,FALSE)</f>
        <v>Create Time</v>
      </c>
      <c r="I23" s="1" t="str">
        <f>VLOOKUP($C23,'[1]Data Dictionary'!$B$2:$I$1048576,2,FALSE)</f>
        <v>NUMERIC</v>
      </c>
      <c r="J23" s="2" t="str">
        <f>VLOOKUP($C23,'[1]Data Dictionary'!$B$2:$I$1048576,3,FALSE)</f>
        <v>6, 0</v>
      </c>
      <c r="K23" s="3"/>
      <c r="L23" s="3" t="str">
        <f t="shared" si="27"/>
        <v xml:space="preserve"> NULL </v>
      </c>
      <c r="M23" s="3" t="str">
        <f t="shared" si="28"/>
        <v xml:space="preserve"> DEFAULT(0) </v>
      </c>
      <c r="N23" s="1" t="str">
        <f t="shared" si="29"/>
        <v>CMCRTM NUMERIC(6, 0)  NULL  DEFAULT(0) ,</v>
      </c>
      <c r="O23" s="1" t="str">
        <f t="shared" si="30"/>
        <v>CMCRTM NUMBER(6, 0)  DEFAULT(0) ,</v>
      </c>
      <c r="P23" s="1" t="s">
        <v>9</v>
      </c>
      <c r="Q23" s="1" t="str">
        <f t="shared" si="31"/>
        <v>EXEC sys.sp_addextendedproperty @name=N'MS_Description', @value=N'Create Time' , @level0type=N'SCHEMA',@level0name=N'dbo', @level1type=N'TABLE',@level1name=N'SCMA', @level2type=N'COLUMN',@level2name=N'CMCRTM'</v>
      </c>
      <c r="R23" s="1" t="str">
        <f t="shared" si="32"/>
        <v>[DataMember] public  decimal CMCRTM { get; set; }</v>
      </c>
      <c r="S23" s="1" t="str">
        <f t="shared" si="33"/>
        <v>+ ", CMCRTM "</v>
      </c>
      <c r="T23" s="1" t="s">
        <v>109</v>
      </c>
      <c r="V23" s="1" t="s">
        <v>15</v>
      </c>
      <c r="W23" s="1" t="s">
        <v>14</v>
      </c>
      <c r="X23" s="1" t="str">
        <f t="shared" si="34"/>
        <v>CMCRTM</v>
      </c>
      <c r="Y23" s="1" t="str">
        <f t="shared" si="35"/>
        <v>Create Time</v>
      </c>
      <c r="AA23" s="1">
        <v>1</v>
      </c>
      <c r="AB23" s="6">
        <f t="shared" ca="1" si="9"/>
        <v>20141126</v>
      </c>
      <c r="AC23" s="3">
        <f t="shared" ca="1" si="10"/>
        <v>93452</v>
      </c>
      <c r="AD23" s="3" t="s">
        <v>41</v>
      </c>
      <c r="AE23" s="1">
        <v>0</v>
      </c>
      <c r="AF23" s="1">
        <v>0</v>
      </c>
      <c r="AH23" s="1" t="str">
        <f t="shared" ca="1" si="36"/>
        <v>insert into ZDIC values('DJB', '', 'EN', 'S', 'CMCRTM', 'Create Time', '', '1', '20141126', '93452', 'SQL', '0', '0', '')</v>
      </c>
      <c r="AI23" s="5" t="s">
        <v>9</v>
      </c>
      <c r="BA23" s="14"/>
      <c r="BB23" s="14"/>
      <c r="BC23" s="6"/>
      <c r="BD23" s="3"/>
      <c r="BE23" s="3"/>
    </row>
    <row r="24" spans="1:57" ht="14.25" customHeight="1" x14ac:dyDescent="0.25">
      <c r="B24" s="1" t="str">
        <f>VLOOKUP($D$2,[1]Tables!$B$2:$D$1048576,2,FALSE)</f>
        <v>CM</v>
      </c>
      <c r="C24" s="1" t="s">
        <v>24</v>
      </c>
      <c r="D24" s="1" t="str">
        <f t="shared" si="26"/>
        <v>CMCRUS</v>
      </c>
      <c r="E24" s="1" t="str">
        <f>VLOOKUP($C24,'[1]Data Dictionary'!$B$2:$I$1048576,5,FALSE)</f>
        <v>Create User</v>
      </c>
      <c r="F24" s="1" t="str">
        <f>VLOOKUP($C24,'[1]Data Dictionary'!$B$2:$I$1048576,6,FALSE)</f>
        <v>Create User</v>
      </c>
      <c r="G24" s="1" t="str">
        <f>VLOOKUP($C24,'[1]Data Dictionary'!$B$2:$I$1048576,7,FALSE)</f>
        <v>Create User</v>
      </c>
      <c r="H24" s="1" t="str">
        <f>VLOOKUP($C24,'[1]Data Dictionary'!$B$2:$I$1048576,8,FALSE)</f>
        <v>Create User</v>
      </c>
      <c r="I24" s="1" t="str">
        <f>VLOOKUP($C24,'[1]Data Dictionary'!$B$2:$I$1048576,2,FALSE)</f>
        <v>VARCHAR</v>
      </c>
      <c r="J24" s="2" t="str">
        <f>VLOOKUP($C24,'[1]Data Dictionary'!$B$2:$I$1048576,3,FALSE)</f>
        <v>20</v>
      </c>
      <c r="K24" s="3"/>
      <c r="L24" s="3" t="str">
        <f t="shared" si="27"/>
        <v xml:space="preserve"> NULL </v>
      </c>
      <c r="M24" s="3" t="str">
        <f t="shared" si="28"/>
        <v xml:space="preserve"> DEFAULT('') </v>
      </c>
      <c r="N24" s="1" t="str">
        <f t="shared" si="29"/>
        <v>CMCRUS VARCHAR(20)  NULL  DEFAULT('') ,</v>
      </c>
      <c r="O24" s="1" t="str">
        <f t="shared" si="30"/>
        <v>CMCRUS VARCHAR2(20) DEFAULT(' '),</v>
      </c>
      <c r="P24" s="1" t="s">
        <v>9</v>
      </c>
      <c r="Q24" s="1" t="str">
        <f t="shared" si="31"/>
        <v>EXEC sys.sp_addextendedproperty @name=N'MS_Description', @value=N'Create User' , @level0type=N'SCHEMA',@level0name=N'dbo', @level1type=N'TABLE',@level1name=N'SCMA', @level2type=N'COLUMN',@level2name=N'CMCRUS'</v>
      </c>
      <c r="R24" s="1" t="str">
        <f t="shared" si="32"/>
        <v>[DataMember] public  string CMCRUS { get; set; }</v>
      </c>
      <c r="S24" s="1" t="str">
        <f t="shared" si="33"/>
        <v>+ ", CMCRUS "</v>
      </c>
      <c r="T24" s="1" t="s">
        <v>109</v>
      </c>
      <c r="V24" s="1" t="s">
        <v>15</v>
      </c>
      <c r="W24" s="1" t="s">
        <v>14</v>
      </c>
      <c r="X24" s="1" t="str">
        <f t="shared" si="34"/>
        <v>CMCRUS</v>
      </c>
      <c r="Y24" s="1" t="str">
        <f t="shared" si="35"/>
        <v>Create User</v>
      </c>
      <c r="AA24" s="1">
        <v>1</v>
      </c>
      <c r="AB24" s="6">
        <f t="shared" ca="1" si="9"/>
        <v>20141126</v>
      </c>
      <c r="AC24" s="3">
        <f t="shared" ca="1" si="10"/>
        <v>93452</v>
      </c>
      <c r="AD24" s="3" t="s">
        <v>41</v>
      </c>
      <c r="AE24" s="1">
        <v>0</v>
      </c>
      <c r="AF24" s="1">
        <v>0</v>
      </c>
      <c r="AH24" s="1" t="str">
        <f t="shared" ca="1" si="36"/>
        <v>insert into ZDIC values('DJB', '', 'EN', 'S', 'CMCRUS', 'Create User', '', '1', '20141126', '93452', 'SQL', '0', '0', '')</v>
      </c>
      <c r="AI24" s="5" t="s">
        <v>9</v>
      </c>
      <c r="BA24" s="14"/>
      <c r="BB24" s="14"/>
      <c r="BC24" s="6"/>
      <c r="BD24" s="3"/>
      <c r="BE24" s="3"/>
    </row>
    <row r="25" spans="1:57" ht="14.25" customHeight="1" x14ac:dyDescent="0.25">
      <c r="B25" s="1" t="str">
        <f>VLOOKUP($D$2,[1]Tables!$B$2:$D$1048576,2,FALSE)</f>
        <v>CM</v>
      </c>
      <c r="C25" s="1" t="s">
        <v>25</v>
      </c>
      <c r="D25" s="1" t="str">
        <f t="shared" si="26"/>
        <v>CMCHDT</v>
      </c>
      <c r="E25" s="1" t="str">
        <f>VLOOKUP($C25,'[1]Data Dictionary'!$B$2:$I$1048576,5,FALSE)</f>
        <v>Change Date</v>
      </c>
      <c r="F25" s="1" t="str">
        <f>VLOOKUP($C25,'[1]Data Dictionary'!$B$2:$I$1048576,6,FALSE)</f>
        <v>Change Date</v>
      </c>
      <c r="G25" s="1" t="str">
        <f>VLOOKUP($C25,'[1]Data Dictionary'!$B$2:$I$1048576,7,FALSE)</f>
        <v>Change Date</v>
      </c>
      <c r="H25" s="1" t="str">
        <f>VLOOKUP($C25,'[1]Data Dictionary'!$B$2:$I$1048576,8,FALSE)</f>
        <v>Change Date</v>
      </c>
      <c r="I25" s="1" t="str">
        <f>VLOOKUP($C25,'[1]Data Dictionary'!$B$2:$I$1048576,2,FALSE)</f>
        <v>NUMERIC</v>
      </c>
      <c r="J25" s="2" t="str">
        <f>VLOOKUP($C25,'[1]Data Dictionary'!$B$2:$I$1048576,3,FALSE)</f>
        <v>8, 0</v>
      </c>
      <c r="K25" s="3"/>
      <c r="L25" s="3" t="str">
        <f t="shared" si="27"/>
        <v xml:space="preserve"> NULL </v>
      </c>
      <c r="M25" s="3" t="str">
        <f t="shared" si="28"/>
        <v xml:space="preserve"> DEFAULT(0) </v>
      </c>
      <c r="N25" s="1" t="str">
        <f t="shared" si="29"/>
        <v>CMCHDT NUMERIC(8, 0)  NULL  DEFAULT(0) ,</v>
      </c>
      <c r="O25" s="1" t="str">
        <f t="shared" si="30"/>
        <v>CMCHDT NUMBER(8, 0)  DEFAULT(0) ,</v>
      </c>
      <c r="P25" s="1" t="s">
        <v>9</v>
      </c>
      <c r="Q25" s="1" t="str">
        <f t="shared" si="31"/>
        <v>EXEC sys.sp_addextendedproperty @name=N'MS_Description', @value=N'Change Date' , @level0type=N'SCHEMA',@level0name=N'dbo', @level1type=N'TABLE',@level1name=N'SCMA', @level2type=N'COLUMN',@level2name=N'CMCHDT'</v>
      </c>
      <c r="R25" s="1" t="str">
        <f t="shared" si="32"/>
        <v>[DataMember] public  decimal CMCHDT { get; set; }</v>
      </c>
      <c r="S25" s="1" t="str">
        <f t="shared" si="33"/>
        <v>+ ", CMCHDT "</v>
      </c>
      <c r="T25" s="1" t="s">
        <v>109</v>
      </c>
      <c r="V25" s="1" t="s">
        <v>15</v>
      </c>
      <c r="W25" s="1" t="s">
        <v>14</v>
      </c>
      <c r="X25" s="1" t="str">
        <f t="shared" si="34"/>
        <v>CMCHDT</v>
      </c>
      <c r="Y25" s="1" t="str">
        <f t="shared" si="35"/>
        <v>Change Date</v>
      </c>
      <c r="AA25" s="1">
        <v>1</v>
      </c>
      <c r="AB25" s="6">
        <f t="shared" ca="1" si="9"/>
        <v>20141126</v>
      </c>
      <c r="AC25" s="3">
        <f t="shared" ca="1" si="10"/>
        <v>93452</v>
      </c>
      <c r="AD25" s="3" t="s">
        <v>41</v>
      </c>
      <c r="AE25" s="1">
        <v>0</v>
      </c>
      <c r="AF25" s="1">
        <v>0</v>
      </c>
      <c r="AH25" s="1" t="str">
        <f t="shared" ca="1" si="36"/>
        <v>insert into ZDIC values('DJB', '', 'EN', 'S', 'CMCHDT', 'Change Date', '', '1', '20141126', '93452', 'SQL', '0', '0', '')</v>
      </c>
      <c r="AI25" s="5" t="s">
        <v>9</v>
      </c>
      <c r="BA25" s="14"/>
      <c r="BB25" s="14"/>
      <c r="BC25" s="6"/>
      <c r="BD25" s="3"/>
      <c r="BE25" s="3"/>
    </row>
    <row r="26" spans="1:57" ht="14.25" customHeight="1" x14ac:dyDescent="0.25">
      <c r="B26" s="1" t="str">
        <f>VLOOKUP($D$2,[1]Tables!$B$2:$D$1048576,2,FALSE)</f>
        <v>CM</v>
      </c>
      <c r="C26" s="1" t="s">
        <v>26</v>
      </c>
      <c r="D26" s="1" t="str">
        <f t="shared" si="26"/>
        <v>CMCHTM</v>
      </c>
      <c r="E26" s="1" t="str">
        <f>VLOOKUP($C26,'[1]Data Dictionary'!$B$2:$I$1048576,5,FALSE)</f>
        <v>Change Time</v>
      </c>
      <c r="F26" s="1" t="str">
        <f>VLOOKUP($C26,'[1]Data Dictionary'!$B$2:$I$1048576,6,FALSE)</f>
        <v>Change Time</v>
      </c>
      <c r="G26" s="1" t="str">
        <f>VLOOKUP($C26,'[1]Data Dictionary'!$B$2:$I$1048576,7,FALSE)</f>
        <v>Change Time</v>
      </c>
      <c r="H26" s="1" t="str">
        <f>VLOOKUP($C26,'[1]Data Dictionary'!$B$2:$I$1048576,8,FALSE)</f>
        <v>Change Time</v>
      </c>
      <c r="I26" s="1" t="str">
        <f>VLOOKUP($C26,'[1]Data Dictionary'!$B$2:$I$1048576,2,FALSE)</f>
        <v>NUMERIC</v>
      </c>
      <c r="J26" s="2" t="str">
        <f>VLOOKUP($C26,'[1]Data Dictionary'!$B$2:$I$1048576,3,FALSE)</f>
        <v>6, 0</v>
      </c>
      <c r="K26" s="3"/>
      <c r="L26" s="3" t="str">
        <f t="shared" si="27"/>
        <v xml:space="preserve"> NULL </v>
      </c>
      <c r="M26" s="3" t="str">
        <f t="shared" si="28"/>
        <v xml:space="preserve"> DEFAULT(0) </v>
      </c>
      <c r="N26" s="1" t="str">
        <f t="shared" si="29"/>
        <v>CMCHTM NUMERIC(6, 0)  NULL  DEFAULT(0) ,</v>
      </c>
      <c r="O26" s="1" t="str">
        <f t="shared" si="30"/>
        <v>CMCHTM NUMBER(6, 0)  DEFAULT(0) ,</v>
      </c>
      <c r="P26" s="1" t="s">
        <v>9</v>
      </c>
      <c r="Q26" s="1" t="str">
        <f t="shared" si="31"/>
        <v>EXEC sys.sp_addextendedproperty @name=N'MS_Description', @value=N'Change Time' , @level0type=N'SCHEMA',@level0name=N'dbo', @level1type=N'TABLE',@level1name=N'SCMA', @level2type=N'COLUMN',@level2name=N'CMCHTM'</v>
      </c>
      <c r="R26" s="1" t="str">
        <f t="shared" si="32"/>
        <v>[DataMember] public  decimal CMCHTM { get; set; }</v>
      </c>
      <c r="S26" s="1" t="str">
        <f t="shared" si="33"/>
        <v>+ ", CMCHTM "</v>
      </c>
      <c r="T26" s="1" t="s">
        <v>109</v>
      </c>
      <c r="V26" s="1" t="s">
        <v>15</v>
      </c>
      <c r="W26" s="1" t="s">
        <v>14</v>
      </c>
      <c r="X26" s="1" t="str">
        <f t="shared" si="34"/>
        <v>CMCHTM</v>
      </c>
      <c r="Y26" s="1" t="str">
        <f t="shared" si="35"/>
        <v>Change Time</v>
      </c>
      <c r="AA26" s="1">
        <v>1</v>
      </c>
      <c r="AB26" s="6">
        <f t="shared" ca="1" si="9"/>
        <v>20141126</v>
      </c>
      <c r="AC26" s="3">
        <f t="shared" ca="1" si="10"/>
        <v>93452</v>
      </c>
      <c r="AD26" s="3" t="s">
        <v>41</v>
      </c>
      <c r="AE26" s="1">
        <v>0</v>
      </c>
      <c r="AF26" s="1">
        <v>0</v>
      </c>
      <c r="AH26" s="1" t="str">
        <f t="shared" ca="1" si="36"/>
        <v>insert into ZDIC values('DJB', '', 'EN', 'S', 'CMCHTM', 'Change Time', '', '1', '20141126', '93452', 'SQL', '0', '0', '')</v>
      </c>
      <c r="AI26" s="5" t="s">
        <v>9</v>
      </c>
      <c r="BA26" s="14"/>
      <c r="BB26" s="14"/>
      <c r="BC26" s="6"/>
      <c r="BD26" s="3"/>
      <c r="BE26" s="3"/>
    </row>
    <row r="27" spans="1:57" ht="14.25" customHeight="1" x14ac:dyDescent="0.25">
      <c r="B27" s="1" t="str">
        <f>VLOOKUP($D$2,[1]Tables!$B$2:$D$1048576,2,FALSE)</f>
        <v>CM</v>
      </c>
      <c r="C27" s="1" t="s">
        <v>27</v>
      </c>
      <c r="D27" s="1" t="str">
        <f t="shared" si="26"/>
        <v>CMCHUS</v>
      </c>
      <c r="E27" s="1" t="str">
        <f>VLOOKUP($C27,'[1]Data Dictionary'!$B$2:$I$1048576,5,FALSE)</f>
        <v>Change User</v>
      </c>
      <c r="F27" s="1" t="str">
        <f>VLOOKUP($C27,'[1]Data Dictionary'!$B$2:$I$1048576,6,FALSE)</f>
        <v>Change User</v>
      </c>
      <c r="G27" s="1" t="str">
        <f>VLOOKUP($C27,'[1]Data Dictionary'!$B$2:$I$1048576,7,FALSE)</f>
        <v>Change User</v>
      </c>
      <c r="H27" s="1" t="str">
        <f>VLOOKUP($C27,'[1]Data Dictionary'!$B$2:$I$1048576,8,FALSE)</f>
        <v>Change User</v>
      </c>
      <c r="I27" s="1" t="str">
        <f>VLOOKUP($C27,'[1]Data Dictionary'!$B$2:$I$1048576,2,FALSE)</f>
        <v>VARCHAR</v>
      </c>
      <c r="J27" s="2" t="str">
        <f>VLOOKUP($C27,'[1]Data Dictionary'!$B$2:$I$1048576,3,FALSE)</f>
        <v>20</v>
      </c>
      <c r="K27" s="3"/>
      <c r="L27" s="3" t="str">
        <f t="shared" si="27"/>
        <v xml:space="preserve"> NULL </v>
      </c>
      <c r="M27" s="3" t="str">
        <f t="shared" si="28"/>
        <v xml:space="preserve"> DEFAULT('') </v>
      </c>
      <c r="N27" s="1" t="str">
        <f t="shared" si="29"/>
        <v>CMCHUS VARCHAR(20)  NULL  DEFAULT('') ,</v>
      </c>
      <c r="O27" s="1" t="str">
        <f t="shared" si="30"/>
        <v>CMCHUS VARCHAR2(20) DEFAULT(' '),</v>
      </c>
      <c r="P27" s="1" t="s">
        <v>9</v>
      </c>
      <c r="Q27" s="1" t="str">
        <f t="shared" si="31"/>
        <v>EXEC sys.sp_addextendedproperty @name=N'MS_Description', @value=N'Change User' , @level0type=N'SCHEMA',@level0name=N'dbo', @level1type=N'TABLE',@level1name=N'SCMA', @level2type=N'COLUMN',@level2name=N'CMCHUS'</v>
      </c>
      <c r="R27" s="1" t="str">
        <f t="shared" si="32"/>
        <v>[DataMember] public  string CMCHUS { get; set; }</v>
      </c>
      <c r="S27" s="1" t="str">
        <f t="shared" si="33"/>
        <v>+ ", CMCHUS "</v>
      </c>
      <c r="T27" s="1" t="s">
        <v>109</v>
      </c>
      <c r="V27" s="1" t="s">
        <v>15</v>
      </c>
      <c r="W27" s="1" t="s">
        <v>14</v>
      </c>
      <c r="X27" s="1" t="str">
        <f t="shared" si="34"/>
        <v>CMCHUS</v>
      </c>
      <c r="Y27" s="1" t="str">
        <f t="shared" si="35"/>
        <v>Change User</v>
      </c>
      <c r="AA27" s="1">
        <v>1</v>
      </c>
      <c r="AB27" s="6">
        <f t="shared" ca="1" si="9"/>
        <v>20141126</v>
      </c>
      <c r="AC27" s="3">
        <f t="shared" ca="1" si="10"/>
        <v>93452</v>
      </c>
      <c r="AD27" s="3" t="s">
        <v>41</v>
      </c>
      <c r="AE27" s="1">
        <v>0</v>
      </c>
      <c r="AF27" s="1">
        <v>0</v>
      </c>
      <c r="AH27" s="1" t="str">
        <f t="shared" ca="1" si="36"/>
        <v>insert into ZDIC values('DJB', '', 'EN', 'S', 'CMCHUS', 'Change User', '', '1', '20141126', '93452', 'SQL', '0', '0', '')</v>
      </c>
      <c r="AI27" s="5" t="s">
        <v>9</v>
      </c>
      <c r="BA27" s="14"/>
      <c r="BB27" s="14"/>
      <c r="BC27" s="6"/>
      <c r="BD27" s="3"/>
      <c r="BE27" s="3"/>
    </row>
    <row r="28" spans="1:57" ht="14.25" customHeight="1" x14ac:dyDescent="0.25">
      <c r="B28" s="4"/>
      <c r="C28" s="4"/>
      <c r="D28" s="5"/>
      <c r="K28" s="3"/>
      <c r="L28" s="3"/>
      <c r="M28" s="3"/>
      <c r="N28" s="1" t="str">
        <f>CONCATENATE(" CONSTRAINT PK_",$D$2, " PRIMARY KEY CLUSTERED (")</f>
        <v xml:space="preserve"> CONSTRAINT PK_SCMA PRIMARY KEY CLUSTERED (</v>
      </c>
      <c r="O28" s="1" t="str">
        <f>CONCATENATE(" CONSTRAINT PK_",$D$2, " PRIMARY KEY (")</f>
        <v xml:space="preserve"> CONSTRAINT PK_SCMA PRIMARY KEY (</v>
      </c>
      <c r="P28" s="1" t="s">
        <v>9</v>
      </c>
      <c r="S28" s="1" t="str">
        <f>CONCATENATE("+ ""from ",$D$2," where 1=1 """)</f>
        <v>+ "from SCMA where 1=1 "</v>
      </c>
      <c r="AB28" s="6"/>
      <c r="AC28" s="3"/>
      <c r="AD28" s="3"/>
      <c r="AI28" s="5" t="s">
        <v>9</v>
      </c>
      <c r="BA28" s="14"/>
      <c r="BB28" s="14"/>
      <c r="BC28" s="6"/>
      <c r="BD28" s="3"/>
      <c r="BE28" s="3"/>
    </row>
    <row r="29" spans="1:57" ht="14.25" customHeight="1" x14ac:dyDescent="0.25">
      <c r="B29" s="4"/>
      <c r="C29" s="4"/>
      <c r="K29" s="3"/>
      <c r="L29" s="3"/>
      <c r="M29" s="3"/>
      <c r="N29" s="1" t="str">
        <f>$D$3</f>
        <v>CMCONO</v>
      </c>
      <c r="O29" s="1" t="str">
        <f>$D$3</f>
        <v>CMCONO</v>
      </c>
      <c r="P29" s="1" t="s">
        <v>9</v>
      </c>
      <c r="S29" s="1" t="str">
        <f>CONCATENATE("+ ""AND ", D4, " = '"" + str", D4, ".Trim() + ""' """)</f>
        <v>+ "AND CMBRNO = '" + strCMBRNO.Trim() + "' "</v>
      </c>
      <c r="AB29" s="6"/>
      <c r="AC29" s="3"/>
      <c r="AD29" s="3"/>
      <c r="AI29" s="5" t="s">
        <v>9</v>
      </c>
      <c r="BA29" s="14"/>
      <c r="BB29" s="14"/>
      <c r="BC29" s="6"/>
      <c r="BD29" s="3"/>
      <c r="BE29" s="3"/>
    </row>
    <row r="30" spans="1:57" ht="14.25" customHeight="1" x14ac:dyDescent="0.25">
      <c r="B30" s="4"/>
      <c r="C30" s="4"/>
      <c r="K30" s="3"/>
      <c r="L30" s="3"/>
      <c r="M30" s="3"/>
      <c r="N30" s="1" t="str">
        <f xml:space="preserve"> ", " &amp; $D4</f>
        <v>, CMBRNO</v>
      </c>
      <c r="O30" s="1" t="str">
        <f xml:space="preserve"> ", " &amp; $D4</f>
        <v>, CMBRNO</v>
      </c>
      <c r="P30" s="1" t="s">
        <v>9</v>
      </c>
      <c r="S30" s="1" t="str">
        <f>CONCATENATE("+ ""AND ", D5, " = '"" + str", D5, ".Trim() + ""' """)</f>
        <v>+ "AND CMCUNO = '" + strCMCUNO.Trim() + "' "</v>
      </c>
      <c r="AI30" s="5" t="s">
        <v>9</v>
      </c>
      <c r="BA30" s="14"/>
      <c r="BB30" s="14"/>
      <c r="BC30" s="6"/>
      <c r="BD30" s="3"/>
      <c r="BE30" s="3"/>
    </row>
    <row r="31" spans="1:57" ht="14.25" customHeight="1" x14ac:dyDescent="0.25">
      <c r="B31" s="4"/>
      <c r="C31" s="4"/>
      <c r="K31" s="3"/>
      <c r="L31" s="3"/>
      <c r="M31" s="3"/>
      <c r="N31" s="1" t="str">
        <f t="shared" ref="N31:O31" si="48" xml:space="preserve"> ", " &amp; $D5</f>
        <v>, CMCUNO</v>
      </c>
      <c r="O31" s="1" t="str">
        <f t="shared" si="48"/>
        <v>, CMCUNO</v>
      </c>
      <c r="P31" s="1" t="s">
        <v>9</v>
      </c>
      <c r="R31" s="1" t="s">
        <v>9</v>
      </c>
      <c r="S31" s="1" t="str">
        <f>CONCATENATE("+ ""AND ", D6, " = '"" + str", D6, ".Trim() + ""' """)</f>
        <v>+ "AND CMCUNA = '" + strCMCUNA.Trim() + "' "</v>
      </c>
      <c r="AI31" s="5" t="s">
        <v>9</v>
      </c>
      <c r="BA31" s="14"/>
      <c r="BB31" s="14"/>
      <c r="BC31" s="6"/>
      <c r="BD31" s="3"/>
      <c r="BE31" s="3"/>
    </row>
    <row r="32" spans="1:57" ht="14.25" customHeight="1" x14ac:dyDescent="0.25">
      <c r="B32" s="4"/>
      <c r="C32" s="4"/>
      <c r="K32" s="3"/>
      <c r="L32" s="3"/>
      <c r="M32" s="3"/>
      <c r="N32" s="1" t="s">
        <v>11</v>
      </c>
      <c r="O32" s="1" t="s">
        <v>11</v>
      </c>
      <c r="P32" s="1" t="s">
        <v>9</v>
      </c>
      <c r="R32" s="1" t="s">
        <v>9</v>
      </c>
      <c r="S32" s="11" t="s">
        <v>54</v>
      </c>
      <c r="BA32" s="14"/>
      <c r="BB32" s="14"/>
      <c r="BC32" s="6"/>
      <c r="BD32" s="3"/>
      <c r="BE32" s="3"/>
    </row>
    <row r="33" spans="53:57" ht="14.25" customHeight="1" x14ac:dyDescent="0.25">
      <c r="BA33" s="14"/>
      <c r="BB33" s="14"/>
      <c r="BC33" s="6"/>
      <c r="BD33" s="3"/>
      <c r="BE33" s="3"/>
    </row>
    <row r="34" spans="53:57" ht="14.25" customHeight="1" x14ac:dyDescent="0.25">
      <c r="BA34" s="14"/>
      <c r="BB34" s="14"/>
      <c r="BC34" s="6"/>
      <c r="BD34" s="3"/>
      <c r="BE34" s="3"/>
    </row>
    <row r="35" spans="53:57" ht="14.25" customHeight="1" x14ac:dyDescent="0.25">
      <c r="BA35" s="14"/>
      <c r="BB35" s="14"/>
      <c r="BC35" s="6"/>
      <c r="BD35" s="3"/>
      <c r="BE35" s="3"/>
    </row>
    <row r="36" spans="53:57" ht="14.25" customHeight="1" x14ac:dyDescent="0.25">
      <c r="BA36" s="14"/>
      <c r="BB36" s="14"/>
      <c r="BC36" s="6"/>
      <c r="BD36" s="3"/>
      <c r="BE36" s="3"/>
    </row>
    <row r="37" spans="53:57" ht="14.25" customHeight="1" x14ac:dyDescent="0.25">
      <c r="BA37" s="14"/>
      <c r="BB37" s="14"/>
      <c r="BC37" s="6"/>
      <c r="BD37" s="3"/>
      <c r="BE37" s="3"/>
    </row>
    <row r="38" spans="53:57" ht="14.25" customHeight="1" x14ac:dyDescent="0.25">
      <c r="BA38" s="14"/>
      <c r="BB38" s="14"/>
      <c r="BC38" s="6"/>
      <c r="BD38" s="3"/>
      <c r="BE38" s="3"/>
    </row>
    <row r="39" spans="53:57" ht="14.25" customHeight="1" x14ac:dyDescent="0.25">
      <c r="BA39" s="14"/>
      <c r="BB39" s="14"/>
      <c r="BC39" s="6"/>
      <c r="BD39" s="3"/>
      <c r="BE39" s="3"/>
    </row>
    <row r="40" spans="53:57" ht="14.25" customHeight="1" x14ac:dyDescent="0.25">
      <c r="BA40" s="14"/>
      <c r="BB40" s="14"/>
      <c r="BC40" s="6"/>
      <c r="BD40" s="3"/>
      <c r="BE40" s="3"/>
    </row>
    <row r="41" spans="53:57" ht="14.25" customHeight="1" x14ac:dyDescent="0.25">
      <c r="BA41" s="14"/>
      <c r="BB41" s="14"/>
      <c r="BC41" s="6"/>
      <c r="BD41" s="3"/>
      <c r="BE41" s="3"/>
    </row>
    <row r="42" spans="53:57" ht="14.25" customHeight="1" x14ac:dyDescent="0.25">
      <c r="BA42" s="14"/>
      <c r="BB42" s="14"/>
      <c r="BC42" s="6"/>
      <c r="BD42" s="3"/>
      <c r="BE42" s="3"/>
    </row>
    <row r="43" spans="53:57" ht="14.25" customHeight="1" x14ac:dyDescent="0.25">
      <c r="BA43" s="14"/>
      <c r="BB43" s="14"/>
      <c r="BC43" s="6"/>
      <c r="BD43" s="3"/>
      <c r="BE43" s="3"/>
    </row>
    <row r="44" spans="53:57" ht="14.25" customHeight="1" x14ac:dyDescent="0.25">
      <c r="BA44" s="14"/>
      <c r="BB44" s="14"/>
      <c r="BC44" s="6"/>
      <c r="BD44" s="3"/>
      <c r="BE44" s="3"/>
    </row>
    <row r="45" spans="53:57" ht="14.25" customHeight="1" x14ac:dyDescent="0.25">
      <c r="BA45" s="14"/>
      <c r="BB45" s="14"/>
      <c r="BC45" s="6"/>
      <c r="BD45" s="3"/>
      <c r="BE45" s="3"/>
    </row>
    <row r="46" spans="53:57" ht="14.25" customHeight="1" x14ac:dyDescent="0.25">
      <c r="BA46" s="14"/>
      <c r="BB46" s="14"/>
      <c r="BC46" s="6"/>
      <c r="BD46" s="3"/>
      <c r="BE46" s="3"/>
    </row>
    <row r="47" spans="53:57" ht="14.25" customHeight="1" x14ac:dyDescent="0.25">
      <c r="BA47" s="14"/>
      <c r="BB47" s="14"/>
      <c r="BC47" s="6"/>
      <c r="BD47" s="3"/>
      <c r="BE47" s="3"/>
    </row>
    <row r="48" spans="53:57" ht="14.25" customHeight="1" x14ac:dyDescent="0.25">
      <c r="BA48" s="14"/>
      <c r="BB48" s="14"/>
      <c r="BC48" s="6"/>
      <c r="BD48" s="3"/>
      <c r="BE48" s="3"/>
    </row>
    <row r="49" spans="36:44" ht="14.25" customHeight="1" x14ac:dyDescent="0.25">
      <c r="AM49"/>
      <c r="AN49"/>
      <c r="AO49"/>
      <c r="AP49"/>
      <c r="AQ49"/>
      <c r="AR49"/>
    </row>
    <row r="50" spans="36:44" ht="14.25" customHeight="1" x14ac:dyDescent="0.25">
      <c r="AM50"/>
      <c r="AN50"/>
      <c r="AO50"/>
      <c r="AP50"/>
      <c r="AQ50"/>
      <c r="AR50"/>
    </row>
    <row r="51" spans="36:44" ht="14.25" customHeight="1" x14ac:dyDescent="0.25">
      <c r="AM51"/>
      <c r="AN51"/>
      <c r="AO51"/>
      <c r="AP51"/>
      <c r="AQ51"/>
      <c r="AR51"/>
    </row>
    <row r="52" spans="36:44" ht="14.25" customHeight="1" x14ac:dyDescent="0.25">
      <c r="AJ52"/>
      <c r="AK52"/>
      <c r="AL52"/>
      <c r="AM52"/>
      <c r="AN52"/>
      <c r="AO52"/>
      <c r="AP52"/>
      <c r="AQ52"/>
      <c r="AR52"/>
    </row>
    <row r="53" spans="36:44" ht="14.25" customHeight="1" x14ac:dyDescent="0.25">
      <c r="AJ53"/>
      <c r="AK53"/>
      <c r="AL53"/>
      <c r="AM53"/>
      <c r="AN53"/>
      <c r="AO53"/>
      <c r="AP53"/>
      <c r="AQ53"/>
      <c r="AR53"/>
    </row>
    <row r="54" spans="36:44" ht="14.25" customHeight="1" x14ac:dyDescent="0.25">
      <c r="AJ54"/>
      <c r="AK54"/>
      <c r="AL54"/>
      <c r="AM54"/>
      <c r="AN54"/>
      <c r="AO54"/>
      <c r="AP54"/>
      <c r="AQ54"/>
      <c r="AR54"/>
    </row>
    <row r="55" spans="36:44" ht="14.25" customHeight="1" x14ac:dyDescent="0.25">
      <c r="AJ55"/>
      <c r="AK55"/>
      <c r="AL55"/>
      <c r="AM55"/>
      <c r="AN55"/>
      <c r="AO55"/>
      <c r="AP55"/>
      <c r="AQ55"/>
      <c r="AR55"/>
    </row>
    <row r="56" spans="36:44" ht="14.25" customHeight="1" x14ac:dyDescent="0.25">
      <c r="AJ56"/>
      <c r="AK56"/>
      <c r="AL56"/>
      <c r="AM56"/>
      <c r="AN56"/>
      <c r="AO56"/>
      <c r="AP56"/>
      <c r="AQ56"/>
      <c r="AR56"/>
    </row>
    <row r="57" spans="36:44" ht="14.25" customHeight="1" x14ac:dyDescent="0.25">
      <c r="AJ57"/>
      <c r="AK57"/>
      <c r="AL57"/>
      <c r="AM57"/>
      <c r="AN57"/>
      <c r="AO57"/>
      <c r="AP57"/>
      <c r="AQ57"/>
      <c r="AR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9"/>
  <sheetViews>
    <sheetView workbookViewId="0">
      <pane xSplit="3" ySplit="2" topLeftCell="D6" activePane="bottomRight" state="frozen"/>
      <selection activeCell="C9" sqref="C9"/>
      <selection pane="topRight" activeCell="C9" sqref="C9"/>
      <selection pane="bottomLeft" activeCell="C9" sqref="C9"/>
      <selection pane="bottomRight" activeCell="G11" sqref="G11"/>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SCO1</v>
      </c>
      <c r="O1" s="8" t="s">
        <v>34</v>
      </c>
      <c r="P1" s="9" t="s">
        <v>30</v>
      </c>
      <c r="Q1" s="9" t="s">
        <v>110</v>
      </c>
      <c r="R1" s="8" t="s">
        <v>111</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79</v>
      </c>
      <c r="E2" s="1" t="str">
        <f>VLOOKUP($D$2,[1]Tables!$B$2:$D$1048576,3,FALSE)</f>
        <v>Sales Order Header</v>
      </c>
      <c r="K2" s="3"/>
      <c r="L2" s="3"/>
      <c r="M2" s="3"/>
      <c r="N2" s="3" t="str">
        <f>CONCATENATE("CREATE TABLE ", $D$2, " (")</f>
        <v>CREATE TABLE SCO1 (</v>
      </c>
      <c r="O2" s="7" t="str">
        <f>CONCATENATE("CREATE TABLE ", $D$2, " (")</f>
        <v>CREATE TABLE SCO1 (</v>
      </c>
      <c r="P2" s="15" t="s">
        <v>9</v>
      </c>
      <c r="Q2" s="15"/>
      <c r="R2" s="7" t="str">
        <f>CONCATENATE("     A          R ", D2, "R")</f>
        <v xml:space="preserve">     A          R SCO1R</v>
      </c>
      <c r="S2" s="1" t="s">
        <v>9</v>
      </c>
      <c r="AJ2" s="5" t="s">
        <v>9</v>
      </c>
      <c r="AQ2" s="3"/>
      <c r="AT2" s="3"/>
      <c r="AU2" s="3"/>
    </row>
    <row r="3" spans="1:51" ht="12.75" customHeight="1" x14ac:dyDescent="0.25">
      <c r="A3" s="4"/>
      <c r="B3" s="1" t="str">
        <f>VLOOKUP($D$2,[1]Tables!$B$2:$D$1048576,2,FALSE)</f>
        <v>SO</v>
      </c>
      <c r="C3" s="1" t="s">
        <v>16</v>
      </c>
      <c r="D3" s="1" t="str">
        <f>B3 &amp; C3</f>
        <v>SOCONO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37" si="0">IF(K3="", " NULL ", " NOT NULL ")</f>
        <v xml:space="preserve"> NOT NULL </v>
      </c>
      <c r="M3" s="3" t="str">
        <f>IF(I3="NUMERIC", " DEFAULT(0) ", IF(I3="DATETIME", "", " DEFAULT('') "))</f>
        <v xml:space="preserve"> DEFAULT('') </v>
      </c>
      <c r="N3" s="1" t="str">
        <f t="shared" ref="N3:N37" si="1">CONCATENATE(D3, " ", I3, IF(I3="DATETIME", "",CONCATENATE("(", J3, ") ")), L3, M3,",")</f>
        <v>SOCONO VARCHAR(10)  NOT NULL  DEFAULT('') ,</v>
      </c>
      <c r="O3" s="1" t="str">
        <f>CONCATENATE(D3, " ",IF(I3="VARCHAR", "VARCHAR2",IF(I3="NUMERIC", "NUMBER", I3)), IF(I3="DATETIME", "",CONCATENATE("(", J3, ") ")), IF(TRIM(K3)&lt;&gt;"", L3,IF(TRIM(M3)="DEFAULT('')", "DEFAULT(' ')", M3)), ",")</f>
        <v>SOCONO VARCHAR2(10)  NOT NULL ,</v>
      </c>
      <c r="P3" s="1" t="s">
        <v>9</v>
      </c>
      <c r="Q3" s="1" t="str">
        <f t="shared" ref="Q3:Q37"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@level1type=N'TABLE',@level1name=N'SCO1', @level2type=N'COLUMN',@level2name=N'SOCONO'</v>
      </c>
      <c r="R3" s="1" t="str">
        <f>CONCATENATE("[DataMember] public ", IF(I3="VARCHAR", " string ", " decimal "), D3, " { get; set; }")</f>
        <v>[DataMember] public  string SOCONO { get; set; }</v>
      </c>
      <c r="S3" s="1" t="str">
        <f>CONCATENATE("+ ""  ",D3," """)</f>
        <v>+ "  SOCONO "</v>
      </c>
      <c r="T3" s="1" t="s">
        <v>109</v>
      </c>
      <c r="V3" s="1" t="s">
        <v>15</v>
      </c>
      <c r="W3" s="1" t="s">
        <v>14</v>
      </c>
      <c r="X3" s="1" t="str">
        <f>D3</f>
        <v>SOCONO</v>
      </c>
      <c r="Y3" s="1" t="str">
        <f>IF(AND(V3="EN",W3="S"),E3, IF(AND(V3="ID", W3="S"),F3, IF(AND(V3="EN", W3="R"),G3,H3)))</f>
        <v>Company Code</v>
      </c>
      <c r="AA3" s="1">
        <v>1</v>
      </c>
      <c r="AB3" s="6">
        <f ca="1">YEAR(NOW())*10000+MONTH(NOW())*100+DAY(NOW())</f>
        <v>20141126</v>
      </c>
      <c r="AC3" s="3">
        <f ca="1">HOUR(NOW())*10000+MINUTE(NOW())*100+SECOND(NOW())</f>
        <v>93452</v>
      </c>
      <c r="AD3" s="3" t="s">
        <v>41</v>
      </c>
      <c r="AE3" s="1">
        <v>0</v>
      </c>
      <c r="AF3" s="1">
        <v>0</v>
      </c>
      <c r="AH3" s="1" t="str">
        <f t="shared" ref="AH3:AI17" ca="1" si="3">CONCATENATE("insert into ZDIC values('",T3, "', '",U3, "', '",V3, "', '",W3, "', '",X3, "', '",Y3, "', '",Z3, "', '",AA3, "', '",AB3, "', '",AC3, "', '",AD3, "', '",AE3, "', '",AF3, "', '",AG3, "')")</f>
        <v>insert into ZDIC values('DJB', '', 'EN', 'S', 'SOCONO', 'Company Code', '', '1', '20141126', '93452', 'SQL', '0', '0', '')</v>
      </c>
      <c r="AI3" s="1" t="str">
        <f t="shared" ca="1" si="3"/>
        <v>insert into ZDIC values('', 'EN', 'S', 'SOCONO', 'Company Code', '', '1', '20141126', '93452', 'SQL', '0', '0', '', 'insert into ZDIC values('DJB', '', 'EN', 'S', 'SOCONO', 'Company Code', '', '1', '20141126', '93452', 'SQL', '0', '0', '')')</v>
      </c>
      <c r="AJ3" s="5" t="s">
        <v>9</v>
      </c>
      <c r="AQ3" s="3"/>
      <c r="AT3" s="3"/>
      <c r="AU3" s="3"/>
    </row>
    <row r="4" spans="1:51" ht="12.75" customHeight="1" x14ac:dyDescent="0.25">
      <c r="A4" s="4"/>
      <c r="B4" s="1" t="str">
        <f>VLOOKUP($D$2,[1]Tables!$B$2:$D$1048576,2,FALSE)</f>
        <v>SO</v>
      </c>
      <c r="C4" s="1" t="s">
        <v>33</v>
      </c>
      <c r="D4" s="1" t="str">
        <f>B4 &amp; C4</f>
        <v>SOBRNO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0"/>
        <v xml:space="preserve"> NOT NULL </v>
      </c>
      <c r="M4" s="3" t="str">
        <f t="shared" ref="M4:M37" si="4">IF(I4="NUMERIC", " DEFAULT(0) ", IF(I4="DATETIME", "", " DEFAULT('') "))</f>
        <v xml:space="preserve"> DEFAULT('') </v>
      </c>
      <c r="N4" s="1" t="str">
        <f t="shared" si="1"/>
        <v>SOBRNO VARCHAR(10)  NOT NULL  DEFAULT('') ,</v>
      </c>
      <c r="O4" s="1" t="str">
        <f t="shared" ref="O4:O37" si="5">CONCATENATE(D4, " ",IF(I4="VARCHAR", "VARCHAR2",IF(I4="NUMERIC", "NUMBER", I4)), IF(I4="DATETIME", "",CONCATENATE("(", J4, ") ")), IF(TRIM(K4)&lt;&gt;"", L4,IF(TRIM(M4)="DEFAULT('')", "DEFAULT(' ')", M4)), ",")</f>
        <v>SOBRNO VARCHAR2(10)  NOT NULL ,</v>
      </c>
      <c r="P4" s="1" t="s">
        <v>9</v>
      </c>
      <c r="Q4" s="1" t="str">
        <f t="shared" si="2"/>
        <v>EXEC sys.sp_addextendedproperty @name=N'MS_Description', @value=N'Branch Code' , @level0type=N'SCHEMA',@level0name=N'dbo', @level1type=N'TABLE',@level1name=N'SCO1', @level2type=N'COLUMN',@level2name=N'SOBRNO'</v>
      </c>
      <c r="R4" s="1" t="str">
        <f t="shared" ref="R4:R37" si="6">CONCATENATE("[DataMember] public ", IF(I4="VARCHAR", " string ", " decimal "), D4, " { get; set; }")</f>
        <v>[DataMember] public  string SOBRNO { get; set; }</v>
      </c>
      <c r="S4" s="1" t="str">
        <f t="shared" ref="S4:S37" si="7">CONCATENATE("+ ""  ",D4," """)</f>
        <v>+ "  SOBRNO "</v>
      </c>
      <c r="T4" s="1" t="s">
        <v>109</v>
      </c>
      <c r="V4" s="1" t="s">
        <v>15</v>
      </c>
      <c r="W4" s="1" t="s">
        <v>14</v>
      </c>
      <c r="X4" s="1" t="str">
        <f t="shared" ref="X4:X37" si="8">D4</f>
        <v>SOBRNO</v>
      </c>
      <c r="Y4" s="1" t="str">
        <f t="shared" ref="Y4:Y37" si="9">IF(AND(V4="EN",W4="S"),E4, IF(AND(V4="ID", W4="S"),F4, IF(AND(V4="EN", W4="R"),G4,H4)))</f>
        <v>Branch Code</v>
      </c>
      <c r="AA4" s="1">
        <v>1</v>
      </c>
      <c r="AB4" s="6">
        <f t="shared" ref="AB4:AB37" ca="1" si="10">YEAR(NOW())*10000+MONTH(NOW())*100+DAY(NOW())</f>
        <v>20141126</v>
      </c>
      <c r="AC4" s="3">
        <f t="shared" ref="AC4:AC37" ca="1" si="11">HOUR(NOW())*10000+MINUTE(NOW())*100+SECOND(NOW())</f>
        <v>93452</v>
      </c>
      <c r="AD4" s="3" t="s">
        <v>41</v>
      </c>
      <c r="AE4" s="1">
        <v>0</v>
      </c>
      <c r="AF4" s="1">
        <v>0</v>
      </c>
      <c r="AH4" s="1" t="str">
        <f t="shared" ca="1" si="3"/>
        <v>insert into ZDIC values('DJB', '', 'EN', 'S', 'SOBRNO', 'Branch Code', '', '1', '20141126', '93452', 'SQL', '0', '0', '')</v>
      </c>
      <c r="AI4" s="1" t="str">
        <f t="shared" ca="1" si="3"/>
        <v>insert into ZDIC values('', 'EN', 'S', 'SOBRNO', 'Branch Code', '', '1', '20141126', '93452', 'SQL', '0', '0', '', 'insert into ZDIC values('DJB', '', 'EN', 'S', 'SOBRNO', 'Branch Code', '', '1', '20141126', '93452', 'SQL', '0', '0', '')')</v>
      </c>
      <c r="AJ4" s="5" t="s">
        <v>9</v>
      </c>
      <c r="AR4" s="1"/>
      <c r="AS4" s="1"/>
    </row>
    <row r="5" spans="1:51" ht="12.75" customHeight="1" x14ac:dyDescent="0.25">
      <c r="A5" s="4"/>
      <c r="B5" s="1" t="str">
        <f>VLOOKUP($D$2,[1]Tables!$B$2:$D$1048576,2,FALSE)</f>
        <v>SO</v>
      </c>
      <c r="C5" s="1" t="s">
        <v>126</v>
      </c>
      <c r="D5" s="1" t="str">
        <f t="shared" ref="D5:D37" si="12">B5 &amp; C5</f>
        <v>SOCODN</v>
      </c>
      <c r="E5" s="1" t="str">
        <f>VLOOKUP($C5,'[1]Data Dictionary'!$B$2:$I$1048576,5,FALSE)</f>
        <v>Customer Order Doc. No.</v>
      </c>
      <c r="F5" s="1" t="str">
        <f>VLOOKUP($C5,'[1]Data Dictionary'!$B$2:$I$1048576,6,FALSE)</f>
        <v>Customer Order Doc. No.</v>
      </c>
      <c r="G5" s="1" t="str">
        <f>VLOOKUP($C5,'[1]Data Dictionary'!$B$2:$I$1048576,7,FALSE)</f>
        <v>Customer Order Doc. No.</v>
      </c>
      <c r="H5" s="1" t="str">
        <f>VLOOKUP($C5,'[1]Data Dictionary'!$B$2:$I$1048576,8,FALSE)</f>
        <v>Customer Order Doc. No.</v>
      </c>
      <c r="I5" s="1" t="str">
        <f>VLOOKUP($C5,'[1]Data Dictionary'!$B$2:$I$1048576,2,FALSE)</f>
        <v>VARCHAR</v>
      </c>
      <c r="J5" s="2" t="str">
        <f>VLOOKUP($C5,'[1]Data Dictionary'!$B$2:$I$1048576,3,FALSE)</f>
        <v>30</v>
      </c>
      <c r="K5" s="3" t="s">
        <v>10</v>
      </c>
      <c r="L5" s="3" t="str">
        <f t="shared" si="0"/>
        <v xml:space="preserve"> NOT NULL </v>
      </c>
      <c r="M5" s="3" t="str">
        <f t="shared" si="4"/>
        <v xml:space="preserve"> DEFAULT('') </v>
      </c>
      <c r="N5" s="1" t="str">
        <f t="shared" si="1"/>
        <v>SOCODN VARCHAR(30)  NOT NULL  DEFAULT('') ,</v>
      </c>
      <c r="O5" s="1" t="str">
        <f t="shared" si="5"/>
        <v>SOCODN VARCHAR2(30)  NOT NULL ,</v>
      </c>
      <c r="P5" s="1" t="s">
        <v>9</v>
      </c>
      <c r="Q5" s="1" t="str">
        <f t="shared" si="2"/>
        <v>EXEC sys.sp_addextendedproperty @name=N'MS_Description', @value=N'Customer Order Doc. No.' , @level0type=N'SCHEMA',@level0name=N'dbo', @level1type=N'TABLE',@level1name=N'SCO1', @level2type=N'COLUMN',@level2name=N'SOCODN'</v>
      </c>
      <c r="R5" s="1" t="str">
        <f t="shared" si="6"/>
        <v>[DataMember] public  string SOCODN { get; set; }</v>
      </c>
      <c r="S5" s="1" t="str">
        <f t="shared" si="7"/>
        <v>+ "  SOCODN "</v>
      </c>
      <c r="T5" s="1" t="s">
        <v>109</v>
      </c>
      <c r="V5" s="1" t="s">
        <v>15</v>
      </c>
      <c r="W5" s="1" t="s">
        <v>14</v>
      </c>
      <c r="X5" s="1" t="str">
        <f t="shared" si="8"/>
        <v>SOCODN</v>
      </c>
      <c r="Y5" s="1" t="str">
        <f t="shared" si="9"/>
        <v>Customer Order Doc. No.</v>
      </c>
      <c r="AA5" s="1">
        <v>1</v>
      </c>
      <c r="AB5" s="6">
        <f t="shared" ca="1" si="10"/>
        <v>20141126</v>
      </c>
      <c r="AC5" s="3">
        <f t="shared" ca="1" si="11"/>
        <v>93452</v>
      </c>
      <c r="AD5" s="3" t="s">
        <v>41</v>
      </c>
      <c r="AE5" s="1">
        <v>0</v>
      </c>
      <c r="AF5" s="1">
        <v>0</v>
      </c>
      <c r="AH5" s="1" t="str">
        <f t="shared" ca="1" si="3"/>
        <v>insert into ZDIC values('DJB', '', 'EN', 'S', 'SOCODN', 'Customer Order Doc. No.', '', '1', '20141126', '93452', 'SQL', '0', '0', '')</v>
      </c>
      <c r="AI5" s="1" t="str">
        <f t="shared" ca="1" si="3"/>
        <v>insert into ZDIC values('', 'EN', 'S', 'SOCODN', 'Customer Order Doc. No.', '', '1', '20141126', '93452', 'SQL', '0', '0', '', 'insert into ZDIC values('DJB', '', 'EN', 'S', 'SOCODN', 'Customer Order Doc. No.', '', '1', '20141126', '93452', 'SQL', '0', '0', '')')</v>
      </c>
      <c r="AJ5" s="5" t="s">
        <v>9</v>
      </c>
      <c r="AR5" s="1"/>
      <c r="AS5" s="1"/>
    </row>
    <row r="6" spans="1:51" ht="12.75" customHeight="1" x14ac:dyDescent="0.25">
      <c r="A6" s="4"/>
      <c r="B6" s="1" t="str">
        <f>VLOOKUP($D$2,[1]Tables!$B$2:$D$1048576,2,FALSE)</f>
        <v>SO</v>
      </c>
      <c r="C6" s="1" t="s">
        <v>127</v>
      </c>
      <c r="D6" s="1" t="str">
        <f t="shared" si="12"/>
        <v>SOCODT</v>
      </c>
      <c r="E6" s="1" t="str">
        <f>VLOOKUP($C6,'[1]Data Dictionary'!$B$2:$I$1048576,5,FALSE)</f>
        <v>Customer Order Date</v>
      </c>
      <c r="F6" s="1" t="str">
        <f>VLOOKUP($C6,'[1]Data Dictionary'!$B$2:$I$1048576,6,FALSE)</f>
        <v>Customer Order Date</v>
      </c>
      <c r="G6" s="1" t="str">
        <f>VLOOKUP($C6,'[1]Data Dictionary'!$B$2:$I$1048576,7,FALSE)</f>
        <v>Customer Order Date</v>
      </c>
      <c r="H6" s="1" t="str">
        <f>VLOOKUP($C6,'[1]Data Dictionary'!$B$2:$I$1048576,8,FALSE)</f>
        <v>Customer Order Date</v>
      </c>
      <c r="I6" s="1" t="str">
        <f>VLOOKUP($C6,'[1]Data Dictionary'!$B$2:$I$1048576,2,FALSE)</f>
        <v>NUMERIC</v>
      </c>
      <c r="J6" s="2" t="str">
        <f>VLOOKUP($C6,'[1]Data Dictionary'!$B$2:$I$1048576,3,FALSE)</f>
        <v>8, 0</v>
      </c>
      <c r="K6" s="3" t="s">
        <v>10</v>
      </c>
      <c r="L6" s="3" t="str">
        <f t="shared" si="0"/>
        <v xml:space="preserve"> NOT NULL </v>
      </c>
      <c r="M6" s="3" t="str">
        <f t="shared" si="4"/>
        <v xml:space="preserve"> DEFAULT(0) </v>
      </c>
      <c r="N6" s="1" t="str">
        <f t="shared" si="1"/>
        <v>SOCODT NUMERIC(8, 0)  NOT NULL  DEFAULT(0) ,</v>
      </c>
      <c r="O6" s="1" t="str">
        <f t="shared" si="5"/>
        <v>SOCODT NUMBER(8, 0)  NOT NULL ,</v>
      </c>
      <c r="P6" s="1" t="s">
        <v>9</v>
      </c>
      <c r="Q6" s="1" t="str">
        <f t="shared" si="2"/>
        <v>EXEC sys.sp_addextendedproperty @name=N'MS_Description', @value=N'Customer Order Date' , @level0type=N'SCHEMA',@level0name=N'dbo', @level1type=N'TABLE',@level1name=N'SCO1', @level2type=N'COLUMN',@level2name=N'SOCODT'</v>
      </c>
      <c r="R6" s="1" t="str">
        <f t="shared" si="6"/>
        <v>[DataMember] public  decimal SOCODT { get; set; }</v>
      </c>
      <c r="S6" s="1" t="str">
        <f t="shared" si="7"/>
        <v>+ "  SOCODT "</v>
      </c>
      <c r="T6" s="1" t="s">
        <v>109</v>
      </c>
      <c r="V6" s="1" t="s">
        <v>15</v>
      </c>
      <c r="W6" s="1" t="s">
        <v>14</v>
      </c>
      <c r="X6" s="1" t="str">
        <f t="shared" si="8"/>
        <v>SOCODT</v>
      </c>
      <c r="Y6" s="1" t="str">
        <f t="shared" si="9"/>
        <v>Customer Order Date</v>
      </c>
      <c r="AA6" s="1">
        <v>1</v>
      </c>
      <c r="AB6" s="6">
        <f t="shared" ca="1" si="10"/>
        <v>20141126</v>
      </c>
      <c r="AC6" s="3">
        <f t="shared" ca="1" si="11"/>
        <v>93452</v>
      </c>
      <c r="AD6" s="3" t="s">
        <v>41</v>
      </c>
      <c r="AE6" s="1">
        <v>0</v>
      </c>
      <c r="AF6" s="1">
        <v>0</v>
      </c>
      <c r="AH6" s="1" t="str">
        <f t="shared" ca="1" si="3"/>
        <v>insert into ZDIC values('DJB', '', 'EN', 'S', 'SOCODT', 'Customer Order Date', '', '1', '20141126', '93452', 'SQL', '0', '0', '')</v>
      </c>
      <c r="AI6" s="1" t="str">
        <f t="shared" ca="1" si="3"/>
        <v>insert into ZDIC values('', 'EN', 'S', 'SOCODT', 'Customer Order Date', '', '1', '20141126', '93452', 'SQL', '0', '0', '', 'insert into ZDIC values('DJB', '', 'EN', 'S', 'SOCODT', 'Customer Order Date', '', '1', '20141126', '93452', 'SQL', '0', '0', '')')</v>
      </c>
      <c r="AJ6" s="5" t="s">
        <v>9</v>
      </c>
      <c r="AR6" s="1"/>
      <c r="AS6" s="1"/>
    </row>
    <row r="7" spans="1:51" ht="12.75" customHeight="1" x14ac:dyDescent="0.25">
      <c r="A7" s="4"/>
      <c r="B7" s="1" t="str">
        <f>VLOOKUP($D$2,[1]Tables!$B$2:$D$1048576,2,FALSE)</f>
        <v>SO</v>
      </c>
      <c r="C7" s="1" t="s">
        <v>70</v>
      </c>
      <c r="D7" s="1" t="str">
        <f>B7 &amp; C7</f>
        <v>SOCUNO</v>
      </c>
      <c r="E7" s="1" t="str">
        <f>VLOOKUP($C7,'[1]Data Dictionary'!$B$2:$I$1048576,5,FALSE)</f>
        <v>Customer Code</v>
      </c>
      <c r="F7" s="1" t="str">
        <f>VLOOKUP($C7,'[1]Data Dictionary'!$B$2:$I$1048576,6,FALSE)</f>
        <v>Customer Code</v>
      </c>
      <c r="G7" s="1" t="str">
        <f>VLOOKUP($C7,'[1]Data Dictionary'!$B$2:$I$1048576,7,FALSE)</f>
        <v>Customer Code</v>
      </c>
      <c r="H7" s="1" t="str">
        <f>VLOOKUP($C7,'[1]Data Dictionary'!$B$2:$I$1048576,8,FALSE)</f>
        <v>Customer Code</v>
      </c>
      <c r="I7" s="1" t="str">
        <f>VLOOKUP($C7,'[1]Data Dictionary'!$B$2:$I$1048576,2,FALSE)</f>
        <v>VARCHAR</v>
      </c>
      <c r="J7" s="2" t="str">
        <f>VLOOKUP($C7,'[1]Data Dictionary'!$B$2:$I$1048576,3,FALSE)</f>
        <v>10</v>
      </c>
      <c r="K7" s="3" t="s">
        <v>10</v>
      </c>
      <c r="L7" s="3" t="str">
        <f t="shared" si="0"/>
        <v xml:space="preserve"> NOT NULL </v>
      </c>
      <c r="M7" s="3" t="str">
        <f t="shared" si="4"/>
        <v xml:space="preserve"> DEFAULT('') </v>
      </c>
      <c r="N7" s="1" t="str">
        <f t="shared" si="1"/>
        <v>SOCUNO VARCHAR(10)  NOT NULL  DEFAULT('') ,</v>
      </c>
      <c r="O7" s="1" t="str">
        <f t="shared" si="5"/>
        <v>SOCUNO VARCHAR2(10)  NOT NULL ,</v>
      </c>
      <c r="P7" s="1" t="s">
        <v>9</v>
      </c>
      <c r="Q7" s="1" t="str">
        <f t="shared" si="2"/>
        <v>EXEC sys.sp_addextendedproperty @name=N'MS_Description', @value=N'Customer Code' , @level0type=N'SCHEMA',@level0name=N'dbo', @level1type=N'TABLE',@level1name=N'SCO1', @level2type=N'COLUMN',@level2name=N'SOCUNO'</v>
      </c>
      <c r="R7" s="1" t="str">
        <f t="shared" si="6"/>
        <v>[DataMember] public  string SOCUNO { get; set; }</v>
      </c>
      <c r="S7" s="1" t="str">
        <f t="shared" si="7"/>
        <v>+ "  SOCUNO "</v>
      </c>
      <c r="T7" s="1" t="s">
        <v>109</v>
      </c>
      <c r="V7" s="1" t="s">
        <v>15</v>
      </c>
      <c r="W7" s="1" t="s">
        <v>14</v>
      </c>
      <c r="X7" s="1" t="str">
        <f t="shared" si="8"/>
        <v>SOCUNO</v>
      </c>
      <c r="Y7" s="1" t="str">
        <f t="shared" si="9"/>
        <v>Customer Code</v>
      </c>
      <c r="AA7" s="1">
        <v>1</v>
      </c>
      <c r="AB7" s="6">
        <f t="shared" ca="1" si="10"/>
        <v>20141126</v>
      </c>
      <c r="AC7" s="3">
        <f t="shared" ca="1" si="11"/>
        <v>93452</v>
      </c>
      <c r="AD7" s="3" t="s">
        <v>41</v>
      </c>
      <c r="AE7" s="1">
        <v>0</v>
      </c>
      <c r="AF7" s="1">
        <v>0</v>
      </c>
      <c r="AH7" s="1" t="str">
        <f t="shared" ca="1" si="3"/>
        <v>insert into ZDIC values('DJB', '', 'EN', 'S', 'SOCUNO', 'Customer Code', '', '1', '20141126', '93452', 'SQL', '0', '0', '')</v>
      </c>
      <c r="AI7" s="1" t="str">
        <f t="shared" ca="1" si="3"/>
        <v>insert into ZDIC values('', 'EN', 'S', 'SOCUNO', 'Customer Code', '', '1', '20141126', '93452', 'SQL', '0', '0', '', 'insert into ZDIC values('DJB', '', 'EN', 'S', 'SOCUNO', 'Customer Code', '', '1', '20141126', '93452', 'SQL', '0', '0', '')')</v>
      </c>
      <c r="AJ7" s="5" t="s">
        <v>9</v>
      </c>
      <c r="AR7" s="1"/>
      <c r="AS7" s="1"/>
    </row>
    <row r="8" spans="1:51" ht="12.75" customHeight="1" x14ac:dyDescent="0.25">
      <c r="A8" s="4"/>
      <c r="B8" s="1" t="str">
        <f>VLOOKUP($D$2,[1]Tables!$B$2:$D$1048576,2,FALSE)</f>
        <v>SO</v>
      </c>
      <c r="C8" s="1" t="s">
        <v>138</v>
      </c>
      <c r="D8" s="1" t="str">
        <f>B8 &amp; C8</f>
        <v>SOCUGR</v>
      </c>
      <c r="E8" s="1" t="str">
        <f>VLOOKUP($C8,'[1]Data Dictionary'!$B$2:$I$1048576,5,FALSE)</f>
        <v>Customer Group</v>
      </c>
      <c r="F8" s="1" t="str">
        <f>VLOOKUP($C8,'[1]Data Dictionary'!$B$2:$I$1048576,6,FALSE)</f>
        <v>Customer Group</v>
      </c>
      <c r="G8" s="1" t="str">
        <f>VLOOKUP($C8,'[1]Data Dictionary'!$B$2:$I$1048576,7,FALSE)</f>
        <v>Customer Group</v>
      </c>
      <c r="H8" s="1" t="str">
        <f>VLOOKUP($C8,'[1]Data Dictionary'!$B$2:$I$1048576,8,FALSE)</f>
        <v>Customer Group</v>
      </c>
      <c r="I8" s="1" t="str">
        <f>VLOOKUP($C8,'[1]Data Dictionary'!$B$2:$I$1048576,2,FALSE)</f>
        <v>VARCHAR</v>
      </c>
      <c r="J8" s="2" t="str">
        <f>VLOOKUP($C8,'[1]Data Dictionary'!$B$2:$I$1048576,3,FALSE)</f>
        <v>10</v>
      </c>
      <c r="K8" s="3" t="s">
        <v>10</v>
      </c>
      <c r="L8" s="3" t="str">
        <f t="shared" ref="L8" si="13">IF(K8="", " NULL ", " NOT NULL ")</f>
        <v xml:space="preserve"> NOT NULL </v>
      </c>
      <c r="M8" s="3" t="str">
        <f t="shared" ref="M8" si="14">IF(I8="NUMERIC", " DEFAULT(0) ", IF(I8="DATETIME", "", " DEFAULT('') "))</f>
        <v xml:space="preserve"> DEFAULT('') </v>
      </c>
      <c r="N8" s="1" t="str">
        <f t="shared" ref="N8" si="15">CONCATENATE(D8, " ", I8, IF(I8="DATETIME", "",CONCATENATE("(", J8, ") ")), L8, M8,",")</f>
        <v>SOCUGR VARCHAR(10)  NOT NULL  DEFAULT('') ,</v>
      </c>
      <c r="O8" s="1" t="str">
        <f t="shared" ref="O8" si="16">CONCATENATE(D8, " ",IF(I8="VARCHAR", "VARCHAR2",IF(I8="NUMERIC", "NUMBER", I8)), IF(I8="DATETIME", "",CONCATENATE("(", J8, ") ")), IF(TRIM(K8)&lt;&gt;"", L8,IF(TRIM(M8)="DEFAULT('')", "DEFAULT(' ')", M8)), ",")</f>
        <v>SOCUGR VARCHAR2(10)  NOT NULL ,</v>
      </c>
      <c r="P8" s="1" t="s">
        <v>9</v>
      </c>
      <c r="Q8" s="1" t="str">
        <f t="shared" ref="Q8" si="17">CONCATENATE("EXEC sys.sp_addextendedproperty @name=N'MS_Description', @value=N'", E8, "' , @level0type=N'SCHEMA',@level0name=N'dbo', @level1type=N'TABLE',@level1name=N'", $D$2, "', @level2type=N'COLUMN',@level2name=N'", D8, "'")</f>
        <v>EXEC sys.sp_addextendedproperty @name=N'MS_Description', @value=N'Customer Group' , @level0type=N'SCHEMA',@level0name=N'dbo', @level1type=N'TABLE',@level1name=N'SCO1', @level2type=N'COLUMN',@level2name=N'SOCUGR'</v>
      </c>
      <c r="R8" s="1" t="str">
        <f t="shared" ref="R8" si="18">CONCATENATE("[DataMember] public ", IF(I8="VARCHAR", " string ", " decimal "), D8, " { get; set; }")</f>
        <v>[DataMember] public  string SOCUGR { get; set; }</v>
      </c>
      <c r="S8" s="1" t="str">
        <f t="shared" ref="S8" si="19">CONCATENATE("+ ""  ",D8," """)</f>
        <v>+ "  SOCUGR "</v>
      </c>
      <c r="T8" s="1" t="s">
        <v>109</v>
      </c>
      <c r="V8" s="1" t="s">
        <v>15</v>
      </c>
      <c r="W8" s="1" t="s">
        <v>14</v>
      </c>
      <c r="X8" s="1" t="str">
        <f t="shared" ref="X8" si="20">D8</f>
        <v>SOCUGR</v>
      </c>
      <c r="Y8" s="1" t="str">
        <f t="shared" ref="Y8" si="21">IF(AND(V8="EN",W8="S"),E8, IF(AND(V8="ID", W8="S"),F8, IF(AND(V8="EN", W8="R"),G8,H8)))</f>
        <v>Customer Group</v>
      </c>
      <c r="AA8" s="1">
        <v>1</v>
      </c>
      <c r="AB8" s="6">
        <f t="shared" ca="1" si="10"/>
        <v>20141126</v>
      </c>
      <c r="AC8" s="3">
        <f t="shared" ca="1" si="11"/>
        <v>93452</v>
      </c>
      <c r="AD8" s="3" t="s">
        <v>41</v>
      </c>
      <c r="AE8" s="1">
        <v>0</v>
      </c>
      <c r="AF8" s="1">
        <v>0</v>
      </c>
      <c r="AH8" s="1" t="str">
        <f t="shared" ref="AH8" ca="1" si="22">CONCATENATE("insert into ZDIC values('",T8, "', '",U8, "', '",V8, "', '",W8, "', '",X8, "', '",Y8, "', '",Z8, "', '",AA8, "', '",AB8, "', '",AC8, "', '",AD8, "', '",AE8, "', '",AF8, "', '",AG8, "')")</f>
        <v>insert into ZDIC values('DJB', '', 'EN', 'S', 'SOCUGR', 'Customer Group', '', '1', '20141126', '93452', 'SQL', '0', '0', '')</v>
      </c>
      <c r="AI8" s="1" t="str">
        <f t="shared" ref="AI8" ca="1" si="23">CONCATENATE("insert into ZDIC values('",U8, "', '",V8, "', '",W8, "', '",X8, "', '",Y8, "', '",Z8, "', '",AA8, "', '",AB8, "', '",AC8, "', '",AD8, "', '",AE8, "', '",AF8, "', '",AG8, "', '",AH8, "')")</f>
        <v>insert into ZDIC values('', 'EN', 'S', 'SOCUGR', 'Customer Group', '', '1', '20141126', '93452', 'SQL', '0', '0', '', 'insert into ZDIC values('DJB', '', 'EN', 'S', 'SOCUGR', 'Customer Group', '', '1', '20141126', '93452', 'SQL', '0', '0', '')')</v>
      </c>
      <c r="AJ8" s="5" t="s">
        <v>9</v>
      </c>
      <c r="AR8" s="1"/>
      <c r="AS8" s="1"/>
    </row>
    <row r="9" spans="1:51" ht="12.75" customHeight="1" x14ac:dyDescent="0.25">
      <c r="A9" s="4"/>
      <c r="B9" s="1" t="str">
        <f>VLOOKUP($D$2,[1]Tables!$B$2:$D$1048576,2,FALSE)</f>
        <v>SO</v>
      </c>
      <c r="C9" s="1" t="s">
        <v>61</v>
      </c>
      <c r="D9" s="1" t="str">
        <f>B9 &amp; C9</f>
        <v>SOCYNO</v>
      </c>
      <c r="E9" s="1" t="str">
        <f>VLOOKUP($C9,'[1]Data Dictionary'!$B$2:$I$1048576,5,FALSE)</f>
        <v>Currency Code</v>
      </c>
      <c r="F9" s="1" t="str">
        <f>VLOOKUP($C9,'[1]Data Dictionary'!$B$2:$I$1048576,6,FALSE)</f>
        <v>Currency Code</v>
      </c>
      <c r="G9" s="1" t="str">
        <f>VLOOKUP($C9,'[1]Data Dictionary'!$B$2:$I$1048576,7,FALSE)</f>
        <v>Currency Code</v>
      </c>
      <c r="H9" s="1" t="str">
        <f>VLOOKUP($C9,'[1]Data Dictionary'!$B$2:$I$1048576,8,FALSE)</f>
        <v>Currency Code</v>
      </c>
      <c r="I9" s="1" t="str">
        <f>VLOOKUP($C9,'[1]Data Dictionary'!$B$2:$I$1048576,2,FALSE)</f>
        <v>VARCHAR</v>
      </c>
      <c r="J9" s="2" t="str">
        <f>VLOOKUP($C9,'[1]Data Dictionary'!$B$2:$I$1048576,3,FALSE)</f>
        <v>10</v>
      </c>
      <c r="K9" s="3" t="s">
        <v>10</v>
      </c>
      <c r="L9" s="3" t="str">
        <f t="shared" si="0"/>
        <v xml:space="preserve"> NOT NULL </v>
      </c>
      <c r="M9" s="3" t="str">
        <f t="shared" si="4"/>
        <v xml:space="preserve"> DEFAULT('') </v>
      </c>
      <c r="N9" s="1" t="str">
        <f t="shared" si="1"/>
        <v>SOCYNO VARCHAR(10)  NOT NULL  DEFAULT('') ,</v>
      </c>
      <c r="O9" s="1" t="str">
        <f t="shared" si="5"/>
        <v>SOCYNO VARCHAR2(10)  NOT NULL ,</v>
      </c>
      <c r="P9" s="1" t="s">
        <v>9</v>
      </c>
      <c r="Q9" s="1" t="str">
        <f t="shared" si="2"/>
        <v>EXEC sys.sp_addextendedproperty @name=N'MS_Description', @value=N'Currency Code' , @level0type=N'SCHEMA',@level0name=N'dbo', @level1type=N'TABLE',@level1name=N'SCO1', @level2type=N'COLUMN',@level2name=N'SOCYNO'</v>
      </c>
      <c r="R9" s="1" t="str">
        <f t="shared" si="6"/>
        <v>[DataMember] public  string SOCYNO { get; set; }</v>
      </c>
      <c r="S9" s="1" t="str">
        <f t="shared" si="7"/>
        <v>+ "  SOCYNO "</v>
      </c>
      <c r="T9" s="1" t="s">
        <v>109</v>
      </c>
      <c r="V9" s="1" t="s">
        <v>15</v>
      </c>
      <c r="W9" s="1" t="s">
        <v>14</v>
      </c>
      <c r="X9" s="1" t="str">
        <f t="shared" si="8"/>
        <v>SOCYNO</v>
      </c>
      <c r="Y9" s="1" t="str">
        <f t="shared" si="9"/>
        <v>Currency Code</v>
      </c>
      <c r="AA9" s="1">
        <v>1</v>
      </c>
      <c r="AB9" s="6">
        <f t="shared" ca="1" si="10"/>
        <v>20141126</v>
      </c>
      <c r="AC9" s="3">
        <f t="shared" ca="1" si="11"/>
        <v>93452</v>
      </c>
      <c r="AD9" s="3" t="s">
        <v>41</v>
      </c>
      <c r="AE9" s="1">
        <v>0</v>
      </c>
      <c r="AF9" s="1">
        <v>0</v>
      </c>
      <c r="AH9" s="1" t="str">
        <f t="shared" ca="1" si="3"/>
        <v>insert into ZDIC values('DJB', '', 'EN', 'S', 'SOCYNO', 'Currency Code', '', '1', '20141126', '93452', 'SQL', '0', '0', '')</v>
      </c>
      <c r="AI9" s="1" t="str">
        <f t="shared" ca="1" si="3"/>
        <v>insert into ZDIC values('', 'EN', 'S', 'SOCYNO', 'Currency Code', '', '1', '20141126', '93452', 'SQL', '0', '0', '', 'insert into ZDIC values('DJB', '', 'EN', 'S', 'SOCYNO', 'Currency Code', '', '1', '20141126', '93452', 'SQL', '0', '0', '')')</v>
      </c>
      <c r="AJ9" s="5" t="s">
        <v>9</v>
      </c>
      <c r="AR9" s="1"/>
      <c r="AS9" s="1"/>
    </row>
    <row r="10" spans="1:51" ht="12.75" customHeight="1" x14ac:dyDescent="0.25">
      <c r="A10" s="4"/>
      <c r="B10" s="1" t="str">
        <f>VLOOKUP($D$2,[1]Tables!$B$2:$D$1048576,2,FALSE)</f>
        <v>SO</v>
      </c>
      <c r="C10" s="1" t="s">
        <v>63</v>
      </c>
      <c r="D10" s="1" t="str">
        <f t="shared" ref="D10:D11" si="24">B10 &amp; C10</f>
        <v>SOTPNO</v>
      </c>
      <c r="E10" s="1" t="str">
        <f>VLOOKUP($C10,'[1]Data Dictionary'!$B$2:$I$1048576,5,FALSE)</f>
        <v>TOP Code</v>
      </c>
      <c r="F10" s="1" t="str">
        <f>VLOOKUP($C10,'[1]Data Dictionary'!$B$2:$I$1048576,6,FALSE)</f>
        <v>TOP Code</v>
      </c>
      <c r="G10" s="1" t="str">
        <f>VLOOKUP($C10,'[1]Data Dictionary'!$B$2:$I$1048576,7,FALSE)</f>
        <v>TOP Code</v>
      </c>
      <c r="H10" s="1" t="str">
        <f>VLOOKUP($C10,'[1]Data Dictionary'!$B$2:$I$1048576,8,FALSE)</f>
        <v>TOP Code</v>
      </c>
      <c r="I10" s="1" t="str">
        <f>VLOOKUP($C10,'[1]Data Dictionary'!$B$2:$I$1048576,2,FALSE)</f>
        <v>VARCHAR</v>
      </c>
      <c r="J10" s="2" t="str">
        <f>VLOOKUP($C10,'[1]Data Dictionary'!$B$2:$I$1048576,3,FALSE)</f>
        <v>10</v>
      </c>
      <c r="K10" s="3" t="s">
        <v>10</v>
      </c>
      <c r="L10" s="3" t="str">
        <f t="shared" si="0"/>
        <v xml:space="preserve"> NOT NULL </v>
      </c>
      <c r="M10" s="3" t="str">
        <f t="shared" si="4"/>
        <v xml:space="preserve"> DEFAULT('') </v>
      </c>
      <c r="N10" s="1" t="str">
        <f t="shared" si="1"/>
        <v>SOTPNO VARCHAR(10)  NOT NULL  DEFAULT('') ,</v>
      </c>
      <c r="O10" s="1" t="str">
        <f t="shared" si="5"/>
        <v>SOTPNO VARCHAR2(10)  NOT NULL ,</v>
      </c>
      <c r="P10" s="1" t="s">
        <v>9</v>
      </c>
      <c r="Q10" s="1" t="str">
        <f t="shared" si="2"/>
        <v>EXEC sys.sp_addextendedproperty @name=N'MS_Description', @value=N'TOP Code' , @level0type=N'SCHEMA',@level0name=N'dbo', @level1type=N'TABLE',@level1name=N'SCO1', @level2type=N'COLUMN',@level2name=N'SOTPNO'</v>
      </c>
      <c r="R10" s="1" t="str">
        <f t="shared" si="6"/>
        <v>[DataMember] public  string SOTPNO { get; set; }</v>
      </c>
      <c r="S10" s="1" t="str">
        <f t="shared" si="7"/>
        <v>+ "  SOTPNO "</v>
      </c>
      <c r="T10" s="1" t="s">
        <v>109</v>
      </c>
      <c r="V10" s="1" t="s">
        <v>15</v>
      </c>
      <c r="W10" s="1" t="s">
        <v>14</v>
      </c>
      <c r="X10" s="1" t="str">
        <f t="shared" si="8"/>
        <v>SOTPNO</v>
      </c>
      <c r="Y10" s="1" t="str">
        <f t="shared" si="9"/>
        <v>TOP Code</v>
      </c>
      <c r="AA10" s="1">
        <v>1</v>
      </c>
      <c r="AB10" s="6">
        <f t="shared" ca="1" si="10"/>
        <v>20141126</v>
      </c>
      <c r="AC10" s="3">
        <f t="shared" ca="1" si="11"/>
        <v>93452</v>
      </c>
      <c r="AD10" s="3" t="s">
        <v>41</v>
      </c>
      <c r="AE10" s="1">
        <v>0</v>
      </c>
      <c r="AF10" s="1">
        <v>0</v>
      </c>
      <c r="AH10" s="1" t="str">
        <f t="shared" ca="1" si="3"/>
        <v>insert into ZDIC values('DJB', '', 'EN', 'S', 'SOTPNO', 'TOP Code', '', '1', '20141126', '93452', 'SQL', '0', '0', '')</v>
      </c>
      <c r="AI10" s="1" t="str">
        <f t="shared" ca="1" si="3"/>
        <v>insert into ZDIC values('', 'EN', 'S', 'SOTPNO', 'TOP Code', '', '1', '20141126', '93452', 'SQL', '0', '0', '', 'insert into ZDIC values('DJB', '', 'EN', 'S', 'SOTPNO', 'TOP Code', '', '1', '20141126', '93452', 'SQL', '0', '0', '')')</v>
      </c>
      <c r="AJ10" s="5" t="s">
        <v>9</v>
      </c>
      <c r="AR10" s="1"/>
      <c r="AS10" s="1"/>
    </row>
    <row r="11" spans="1:51" ht="12.75" customHeight="1" x14ac:dyDescent="0.25">
      <c r="A11" s="4"/>
      <c r="B11" s="1" t="str">
        <f>VLOOKUP($D$2,[1]Tables!$B$2:$D$1048576,2,FALSE)</f>
        <v>SO</v>
      </c>
      <c r="C11" s="1" t="s">
        <v>874</v>
      </c>
      <c r="D11" s="1" t="str">
        <f t="shared" si="24"/>
        <v>SOTINF</v>
      </c>
      <c r="E11" s="1" t="str">
        <f>VLOOKUP($C11,'[1]Data Dictionary'!$B$2:$I$1048576,5,FALSE)</f>
        <v>Tax Include</v>
      </c>
      <c r="F11" s="1" t="str">
        <f>VLOOKUP($C11,'[1]Data Dictionary'!$B$2:$I$1048576,6,FALSE)</f>
        <v>Tax Include</v>
      </c>
      <c r="G11" s="1" t="str">
        <f>VLOOKUP($C11,'[1]Data Dictionary'!$B$2:$I$1048576,7,FALSE)</f>
        <v>Tax Include</v>
      </c>
      <c r="H11" s="1" t="str">
        <f>VLOOKUP($C11,'[1]Data Dictionary'!$B$2:$I$1048576,8,FALSE)</f>
        <v>Tax Include</v>
      </c>
      <c r="I11" s="1" t="str">
        <f>VLOOKUP($C11,'[1]Data Dictionary'!$B$2:$I$1048576,2,FALSE)</f>
        <v>NUMERIC</v>
      </c>
      <c r="J11" s="2" t="str">
        <f>VLOOKUP($C11,'[1]Data Dictionary'!$B$2:$I$1048576,3,FALSE)</f>
        <v>1, 0</v>
      </c>
      <c r="K11" s="3" t="s">
        <v>10</v>
      </c>
      <c r="L11" s="3" t="str">
        <f t="shared" ref="L11" si="25">IF(K11="", " NULL ", " NOT NULL ")</f>
        <v xml:space="preserve"> NOT NULL </v>
      </c>
      <c r="M11" s="3" t="str">
        <f t="shared" ref="M11" si="26">IF(I11="NUMERIC", " DEFAULT(0) ", IF(I11="DATETIME", "", " DEFAULT('') "))</f>
        <v xml:space="preserve"> DEFAULT(0) </v>
      </c>
      <c r="N11" s="1" t="str">
        <f t="shared" ref="N11" si="27">CONCATENATE(D11, " ", I11, IF(I11="DATETIME", "",CONCATENATE("(", J11, ") ")), L11, M11,",")</f>
        <v>SOTINF NUMERIC(1, 0)  NOT NULL  DEFAULT(0) ,</v>
      </c>
      <c r="O11" s="1" t="str">
        <f t="shared" ref="O11" si="28">CONCATENATE(D11, " ",IF(I11="VARCHAR", "VARCHAR2",IF(I11="NUMERIC", "NUMBER", I11)), IF(I11="DATETIME", "",CONCATENATE("(", J11, ") ")), IF(TRIM(K11)&lt;&gt;"", L11,IF(TRIM(M11)="DEFAULT('')", "DEFAULT(' ')", M11)), ",")</f>
        <v>SOTINF NUMBER(1, 0)  NOT NULL ,</v>
      </c>
      <c r="P11" s="1" t="s">
        <v>9</v>
      </c>
      <c r="Q11" s="1" t="str">
        <f t="shared" ref="Q11" si="29">CONCATENATE("EXEC sys.sp_addextendedproperty @name=N'MS_Description', @value=N'", E11, "' , @level0type=N'SCHEMA',@level0name=N'dbo', @level1type=N'TABLE',@level1name=N'", $D$2, "', @level2type=N'COLUMN',@level2name=N'", D11, "'")</f>
        <v>EXEC sys.sp_addextendedproperty @name=N'MS_Description', @value=N'Tax Include' , @level0type=N'SCHEMA',@level0name=N'dbo', @level1type=N'TABLE',@level1name=N'SCO1', @level2type=N'COLUMN',@level2name=N'SOTINF'</v>
      </c>
      <c r="R11" s="1" t="str">
        <f t="shared" ref="R11" si="30">CONCATENATE("[DataMember] public ", IF(I11="VARCHAR", " string ", " decimal "), D11, " { get; set; }")</f>
        <v>[DataMember] public  decimal SOTINF { get; set; }</v>
      </c>
      <c r="S11" s="1" t="str">
        <f t="shared" ref="S11" si="31">CONCATENATE("+ ""  ",D11," """)</f>
        <v>+ "  SOTINF "</v>
      </c>
      <c r="T11" s="1" t="s">
        <v>109</v>
      </c>
      <c r="V11" s="1" t="s">
        <v>15</v>
      </c>
      <c r="W11" s="1" t="s">
        <v>14</v>
      </c>
      <c r="X11" s="1" t="str">
        <f t="shared" ref="X11" si="32">D11</f>
        <v>SOTINF</v>
      </c>
      <c r="Y11" s="1" t="str">
        <f t="shared" ref="Y11" si="33">IF(AND(V11="EN",W11="S"),E11, IF(AND(V11="ID", W11="S"),F11, IF(AND(V11="EN", W11="R"),G11,H11)))</f>
        <v>Tax Include</v>
      </c>
      <c r="AA11" s="1">
        <v>1</v>
      </c>
      <c r="AB11" s="6">
        <f t="shared" ca="1" si="10"/>
        <v>20141126</v>
      </c>
      <c r="AC11" s="3">
        <f t="shared" ca="1" si="11"/>
        <v>93452</v>
      </c>
      <c r="AD11" s="3" t="s">
        <v>41</v>
      </c>
      <c r="AE11" s="1">
        <v>0</v>
      </c>
      <c r="AF11" s="1">
        <v>0</v>
      </c>
      <c r="AH11" s="1" t="str">
        <f t="shared" ref="AH11" ca="1" si="34">CONCATENATE("insert into ZDIC values('",T11, "', '",U11, "', '",V11, "', '",W11, "', '",X11, "', '",Y11, "', '",Z11, "', '",AA11, "', '",AB11, "', '",AC11, "', '",AD11, "', '",AE11, "', '",AF11, "', '",AG11, "')")</f>
        <v>insert into ZDIC values('DJB', '', 'EN', 'S', 'SOTINF', 'Tax Include', '', '1', '20141126', '93452', 'SQL', '0', '0', '')</v>
      </c>
      <c r="AI11" s="1" t="str">
        <f t="shared" ref="AI11" ca="1" si="35">CONCATENATE("insert into ZDIC values('",U11, "', '",V11, "', '",W11, "', '",X11, "', '",Y11, "', '",Z11, "', '",AA11, "', '",AB11, "', '",AC11, "', '",AD11, "', '",AE11, "', '",AF11, "', '",AG11, "', '",AH11, "')")</f>
        <v>insert into ZDIC values('', 'EN', 'S', 'SOTINF', 'Tax Include', '', '1', '20141126', '93452', 'SQL', '0', '0', '', 'insert into ZDIC values('DJB', '', 'EN', 'S', 'SOTINF', 'Tax Include', '', '1', '20141126', '93452', 'SQL', '0', '0', '')')</v>
      </c>
      <c r="AJ11" s="5" t="s">
        <v>9</v>
      </c>
      <c r="AM11" s="19"/>
      <c r="AN11" s="19"/>
      <c r="AO11" s="19"/>
      <c r="AQ11" s="3"/>
      <c r="AT11" s="3"/>
      <c r="AU11" s="3"/>
      <c r="AV11" s="3"/>
      <c r="AW11" s="3"/>
      <c r="AX11" s="3"/>
      <c r="AY11" s="3"/>
    </row>
    <row r="12" spans="1:51" ht="12.75" customHeight="1" x14ac:dyDescent="0.25">
      <c r="A12" s="4"/>
      <c r="B12" s="1" t="str">
        <f>VLOOKUP($D$2,[1]Tables!$B$2:$D$1048576,2,FALSE)</f>
        <v>SO</v>
      </c>
      <c r="C12" s="1" t="s">
        <v>112</v>
      </c>
      <c r="D12" s="1" t="str">
        <f t="shared" si="12"/>
        <v>SOPPNF</v>
      </c>
      <c r="E12" s="1" t="str">
        <f>VLOOKUP($C12,'[1]Data Dictionary'!$B$2:$I$1048576,5,FALSE)</f>
        <v>PPN Flag</v>
      </c>
      <c r="F12" s="1" t="str">
        <f>VLOOKUP($C12,'[1]Data Dictionary'!$B$2:$I$1048576,6,FALSE)</f>
        <v>PPN Flag</v>
      </c>
      <c r="G12" s="1" t="str">
        <f>VLOOKUP($C12,'[1]Data Dictionary'!$B$2:$I$1048576,7,FALSE)</f>
        <v>PPN Flag</v>
      </c>
      <c r="H12" s="1" t="str">
        <f>VLOOKUP($C12,'[1]Data Dictionary'!$B$2:$I$1048576,8,FALSE)</f>
        <v>PPN Flag</v>
      </c>
      <c r="I12" s="1" t="str">
        <f>VLOOKUP($C12,'[1]Data Dictionary'!$B$2:$I$1048576,2,FALSE)</f>
        <v>NUMERIC</v>
      </c>
      <c r="J12" s="2" t="str">
        <f>VLOOKUP($C12,'[1]Data Dictionary'!$B$2:$I$1048576,3,FALSE)</f>
        <v>1, 0</v>
      </c>
      <c r="K12" s="3" t="s">
        <v>10</v>
      </c>
      <c r="L12" s="3" t="str">
        <f t="shared" si="0"/>
        <v xml:space="preserve"> NOT NULL </v>
      </c>
      <c r="M12" s="3" t="str">
        <f t="shared" si="4"/>
        <v xml:space="preserve"> DEFAULT(0) </v>
      </c>
      <c r="N12" s="1" t="str">
        <f t="shared" si="1"/>
        <v>SOPPNF NUMERIC(1, 0)  NOT NULL  DEFAULT(0) ,</v>
      </c>
      <c r="O12" s="1" t="str">
        <f t="shared" si="5"/>
        <v>SOPPNF NUMBER(1, 0)  NOT NULL ,</v>
      </c>
      <c r="P12" s="1" t="s">
        <v>9</v>
      </c>
      <c r="Q12" s="1" t="str">
        <f t="shared" si="2"/>
        <v>EXEC sys.sp_addextendedproperty @name=N'MS_Description', @value=N'PPN Flag' , @level0type=N'SCHEMA',@level0name=N'dbo', @level1type=N'TABLE',@level1name=N'SCO1', @level2type=N'COLUMN',@level2name=N'SOPPNF'</v>
      </c>
      <c r="R12" s="1" t="str">
        <f t="shared" si="6"/>
        <v>[DataMember] public  decimal SOPPNF { get; set; }</v>
      </c>
      <c r="S12" s="1" t="str">
        <f t="shared" si="7"/>
        <v>+ "  SOPPNF "</v>
      </c>
      <c r="T12" s="1" t="s">
        <v>109</v>
      </c>
      <c r="V12" s="1" t="s">
        <v>15</v>
      </c>
      <c r="W12" s="1" t="s">
        <v>14</v>
      </c>
      <c r="X12" s="1" t="str">
        <f t="shared" si="8"/>
        <v>SOPPNF</v>
      </c>
      <c r="Y12" s="1" t="str">
        <f t="shared" si="9"/>
        <v>PPN Flag</v>
      </c>
      <c r="AA12" s="1">
        <v>1</v>
      </c>
      <c r="AB12" s="6">
        <f t="shared" ca="1" si="10"/>
        <v>20141126</v>
      </c>
      <c r="AC12" s="3">
        <f t="shared" ca="1" si="11"/>
        <v>93452</v>
      </c>
      <c r="AD12" s="3" t="s">
        <v>41</v>
      </c>
      <c r="AE12" s="1">
        <v>0</v>
      </c>
      <c r="AF12" s="1">
        <v>0</v>
      </c>
      <c r="AH12" s="1" t="str">
        <f t="shared" ca="1" si="3"/>
        <v>insert into ZDIC values('DJB', '', 'EN', 'S', 'SOPPNF', 'PPN Flag', '', '1', '20141126', '93452', 'SQL', '0', '0', '')</v>
      </c>
      <c r="AI12" s="1" t="str">
        <f t="shared" ca="1" si="3"/>
        <v>insert into ZDIC values('', 'EN', 'S', 'SOPPNF', 'PPN Flag', '', '1', '20141126', '93452', 'SQL', '0', '0', '', 'insert into ZDIC values('DJB', '', 'EN', 'S', 'SOPPNF', 'PPN Flag', '', '1', '20141126', '93452', 'SQL', '0', '0', '')')</v>
      </c>
      <c r="AJ12" s="5" t="s">
        <v>9</v>
      </c>
      <c r="AM12"/>
      <c r="AN12"/>
      <c r="AO12"/>
      <c r="AQ12" s="3"/>
      <c r="AT12" s="3"/>
      <c r="AU12" s="3"/>
      <c r="AV12" s="3"/>
      <c r="AW12" s="3"/>
      <c r="AX12" s="3"/>
      <c r="AY12" s="3"/>
    </row>
    <row r="13" spans="1:51" ht="12.75" customHeight="1" x14ac:dyDescent="0.25">
      <c r="A13" s="16"/>
      <c r="B13" s="1" t="str">
        <f>VLOOKUP($D$2,[1]Tables!$B$2:$D$1048576,2,FALSE)</f>
        <v>SO</v>
      </c>
      <c r="C13" s="1" t="s">
        <v>113</v>
      </c>
      <c r="D13" s="1" t="str">
        <f t="shared" si="12"/>
        <v>SOPPNP</v>
      </c>
      <c r="E13" s="1" t="str">
        <f>VLOOKUP($C13,'[1]Data Dictionary'!$B$2:$I$1048576,5,FALSE)</f>
        <v>PPN Percent</v>
      </c>
      <c r="F13" s="1" t="str">
        <f>VLOOKUP($C13,'[1]Data Dictionary'!$B$2:$I$1048576,6,FALSE)</f>
        <v>PPN Percent</v>
      </c>
      <c r="G13" s="1" t="str">
        <f>VLOOKUP($C13,'[1]Data Dictionary'!$B$2:$I$1048576,7,FALSE)</f>
        <v>PPN Percent</v>
      </c>
      <c r="H13" s="1" t="str">
        <f>VLOOKUP($C13,'[1]Data Dictionary'!$B$2:$I$1048576,8,FALSE)</f>
        <v>PPN Percent</v>
      </c>
      <c r="I13" s="1" t="str">
        <f>VLOOKUP($C13,'[1]Data Dictionary'!$B$2:$I$1048576,2,FALSE)</f>
        <v>NUMERIC</v>
      </c>
      <c r="J13" s="2" t="str">
        <f>VLOOKUP($C13,'[1]Data Dictionary'!$B$2:$I$1048576,3,FALSE)</f>
        <v>5, 2</v>
      </c>
      <c r="K13" s="3" t="s">
        <v>10</v>
      </c>
      <c r="L13" s="3" t="str">
        <f t="shared" si="0"/>
        <v xml:space="preserve"> NOT NULL </v>
      </c>
      <c r="M13" s="3" t="str">
        <f t="shared" si="4"/>
        <v xml:space="preserve"> DEFAULT(0) </v>
      </c>
      <c r="N13" s="1" t="str">
        <f t="shared" si="1"/>
        <v>SOPPNP NUMERIC(5, 2)  NOT NULL  DEFAULT(0) ,</v>
      </c>
      <c r="O13" s="1" t="str">
        <f t="shared" si="5"/>
        <v>SOPPNP NUMBER(5, 2)  NOT NULL ,</v>
      </c>
      <c r="P13" s="1" t="s">
        <v>9</v>
      </c>
      <c r="Q13" s="1" t="str">
        <f t="shared" si="2"/>
        <v>EXEC sys.sp_addextendedproperty @name=N'MS_Description', @value=N'PPN Percent' , @level0type=N'SCHEMA',@level0name=N'dbo', @level1type=N'TABLE',@level1name=N'SCO1', @level2type=N'COLUMN',@level2name=N'SOPPNP'</v>
      </c>
      <c r="R13" s="1" t="str">
        <f t="shared" si="6"/>
        <v>[DataMember] public  decimal SOPPNP { get; set; }</v>
      </c>
      <c r="S13" s="1" t="str">
        <f t="shared" si="7"/>
        <v>+ "  SOPPNP "</v>
      </c>
      <c r="T13" s="1" t="s">
        <v>109</v>
      </c>
      <c r="V13" s="1" t="s">
        <v>15</v>
      </c>
      <c r="W13" s="1" t="s">
        <v>14</v>
      </c>
      <c r="X13" s="1" t="str">
        <f t="shared" si="8"/>
        <v>SOPPNP</v>
      </c>
      <c r="Y13" s="1" t="str">
        <f t="shared" si="9"/>
        <v>PPN Percent</v>
      </c>
      <c r="AA13" s="1">
        <v>1</v>
      </c>
      <c r="AB13" s="6">
        <f t="shared" ca="1" si="10"/>
        <v>20141126</v>
      </c>
      <c r="AC13" s="3">
        <f t="shared" ca="1" si="11"/>
        <v>93452</v>
      </c>
      <c r="AD13" s="3" t="s">
        <v>41</v>
      </c>
      <c r="AE13" s="1">
        <v>0</v>
      </c>
      <c r="AF13" s="1">
        <v>0</v>
      </c>
      <c r="AH13" s="1" t="str">
        <f t="shared" ca="1" si="3"/>
        <v>insert into ZDIC values('DJB', '', 'EN', 'S', 'SOPPNP', 'PPN Percent', '', '1', '20141126', '93452', 'SQL', '0', '0', '')</v>
      </c>
      <c r="AI13" s="1" t="str">
        <f t="shared" ca="1" si="3"/>
        <v>insert into ZDIC values('', 'EN', 'S', 'SOPPNP', 'PPN Percent', '', '1', '20141126', '93452', 'SQL', '0', '0', '', 'insert into ZDIC values('DJB', '', 'EN', 'S', 'SOPPNP', 'PPN Percent', '', '1', '20141126', '93452', 'SQL', '0', '0', '')')</v>
      </c>
      <c r="AJ13" s="5" t="s">
        <v>9</v>
      </c>
      <c r="AM13"/>
      <c r="AN13"/>
      <c r="AO13"/>
      <c r="AQ13" s="3"/>
      <c r="AT13" s="3"/>
      <c r="AU13" s="3"/>
      <c r="AV13" s="3"/>
      <c r="AW13" s="3"/>
      <c r="AX13" s="3"/>
      <c r="AY13" s="3"/>
    </row>
    <row r="14" spans="1:51" ht="12.75" customHeight="1" x14ac:dyDescent="0.25">
      <c r="A14" s="16"/>
      <c r="B14" s="1" t="str">
        <f>VLOOKUP($D$2,[1]Tables!$B$2:$D$1048576,2,FALSE)</f>
        <v>SO</v>
      </c>
      <c r="C14" s="1" t="s">
        <v>114</v>
      </c>
      <c r="D14" s="1" t="str">
        <f t="shared" si="12"/>
        <v>SOPPNA</v>
      </c>
      <c r="E14" s="1" t="str">
        <f>VLOOKUP($C14,'[1]Data Dictionary'!$B$2:$I$1048576,5,FALSE)</f>
        <v>PPN Amount</v>
      </c>
      <c r="F14" s="1" t="str">
        <f>VLOOKUP($C14,'[1]Data Dictionary'!$B$2:$I$1048576,6,FALSE)</f>
        <v>PPN Amount</v>
      </c>
      <c r="G14" s="1" t="str">
        <f>VLOOKUP($C14,'[1]Data Dictionary'!$B$2:$I$1048576,7,FALSE)</f>
        <v>PPN Amount</v>
      </c>
      <c r="H14" s="1" t="str">
        <f>VLOOKUP($C14,'[1]Data Dictionary'!$B$2:$I$1048576,8,FALSE)</f>
        <v>PPN Amount</v>
      </c>
      <c r="I14" s="1" t="str">
        <f>VLOOKUP($C14,'[1]Data Dictionary'!$B$2:$I$1048576,2,FALSE)</f>
        <v>NUMERIC</v>
      </c>
      <c r="J14" s="2" t="str">
        <f>VLOOKUP($C14,'[1]Data Dictionary'!$B$2:$I$1048576,3,FALSE)</f>
        <v>19, 6</v>
      </c>
      <c r="K14" s="3" t="s">
        <v>10</v>
      </c>
      <c r="L14" s="3" t="str">
        <f t="shared" si="0"/>
        <v xml:space="preserve"> NOT NULL </v>
      </c>
      <c r="M14" s="3" t="str">
        <f t="shared" si="4"/>
        <v xml:space="preserve"> DEFAULT(0) </v>
      </c>
      <c r="N14" s="1" t="str">
        <f t="shared" si="1"/>
        <v>SOPPNA NUMERIC(19, 6)  NOT NULL  DEFAULT(0) ,</v>
      </c>
      <c r="O14" s="1" t="str">
        <f t="shared" si="5"/>
        <v>SOPPNA NUMBER(19, 6)  NOT NULL ,</v>
      </c>
      <c r="P14" s="1" t="s">
        <v>9</v>
      </c>
      <c r="Q14" s="1" t="str">
        <f t="shared" si="2"/>
        <v>EXEC sys.sp_addextendedproperty @name=N'MS_Description', @value=N'PPN Amount' , @level0type=N'SCHEMA',@level0name=N'dbo', @level1type=N'TABLE',@level1name=N'SCO1', @level2type=N'COLUMN',@level2name=N'SOPPNA'</v>
      </c>
      <c r="R14" s="1" t="str">
        <f t="shared" si="6"/>
        <v>[DataMember] public  decimal SOPPNA { get; set; }</v>
      </c>
      <c r="S14" s="1" t="str">
        <f t="shared" si="7"/>
        <v>+ "  SOPPNA "</v>
      </c>
      <c r="T14" s="1" t="s">
        <v>109</v>
      </c>
      <c r="V14" s="1" t="s">
        <v>15</v>
      </c>
      <c r="W14" s="1" t="s">
        <v>14</v>
      </c>
      <c r="X14" s="1" t="str">
        <f t="shared" si="8"/>
        <v>SOPPNA</v>
      </c>
      <c r="Y14" s="1" t="str">
        <f t="shared" si="9"/>
        <v>PPN Amount</v>
      </c>
      <c r="AA14" s="1">
        <v>1</v>
      </c>
      <c r="AB14" s="6">
        <f t="shared" ca="1" si="10"/>
        <v>20141126</v>
      </c>
      <c r="AC14" s="3">
        <f t="shared" ca="1" si="11"/>
        <v>93452</v>
      </c>
      <c r="AD14" s="3" t="s">
        <v>41</v>
      </c>
      <c r="AE14" s="1">
        <v>0</v>
      </c>
      <c r="AF14" s="1">
        <v>0</v>
      </c>
      <c r="AH14" s="1" t="str">
        <f t="shared" ca="1" si="3"/>
        <v>insert into ZDIC values('DJB', '', 'EN', 'S', 'SOPPNA', 'PPN Amount', '', '1', '20141126', '93452', 'SQL', '0', '0', '')</v>
      </c>
      <c r="AI14" s="1" t="str">
        <f t="shared" ca="1" si="3"/>
        <v>insert into ZDIC values('', 'EN', 'S', 'SOPPNA', 'PPN Amount', '', '1', '20141126', '93452', 'SQL', '0', '0', '', 'insert into ZDIC values('DJB', '', 'EN', 'S', 'SOPPNA', 'PPN Amount', '', '1', '20141126', '93452', 'SQL', '0', '0', '')')</v>
      </c>
      <c r="AJ14" s="5" t="s">
        <v>9</v>
      </c>
      <c r="AM14"/>
      <c r="AN14"/>
      <c r="AO14"/>
      <c r="AQ14" s="3"/>
      <c r="AT14" s="3"/>
      <c r="AU14" s="3"/>
      <c r="AV14" s="3"/>
      <c r="AW14" s="3"/>
      <c r="AX14" s="3"/>
      <c r="AY14" s="3"/>
    </row>
    <row r="15" spans="1:51" ht="12.75" customHeight="1" x14ac:dyDescent="0.25">
      <c r="A15" s="16"/>
      <c r="B15" s="1" t="str">
        <f>VLOOKUP($D$2,[1]Tables!$B$2:$D$1048576,2,FALSE)</f>
        <v>SO</v>
      </c>
      <c r="C15" s="1" t="s">
        <v>115</v>
      </c>
      <c r="D15" s="1" t="str">
        <f t="shared" si="12"/>
        <v>SOCYPN</v>
      </c>
      <c r="E15" s="1" t="str">
        <f>VLOOKUP($C15,'[1]Data Dictionary'!$B$2:$I$1048576,5,FALSE)</f>
        <v>PPN Currency</v>
      </c>
      <c r="F15" s="1" t="str">
        <f>VLOOKUP($C15,'[1]Data Dictionary'!$B$2:$I$1048576,6,FALSE)</f>
        <v>PPN Currency</v>
      </c>
      <c r="G15" s="1" t="str">
        <f>VLOOKUP($C15,'[1]Data Dictionary'!$B$2:$I$1048576,7,FALSE)</f>
        <v>PPN Currency</v>
      </c>
      <c r="H15" s="1" t="str">
        <f>VLOOKUP($C15,'[1]Data Dictionary'!$B$2:$I$1048576,8,FALSE)</f>
        <v>PPN Currency</v>
      </c>
      <c r="I15" s="1" t="str">
        <f>VLOOKUP($C15,'[1]Data Dictionary'!$B$2:$I$1048576,2,FALSE)</f>
        <v>VARCHAR</v>
      </c>
      <c r="J15" s="2">
        <f>VLOOKUP($C15,'[1]Data Dictionary'!$B$2:$I$1048576,3,FALSE)</f>
        <v>10</v>
      </c>
      <c r="K15" s="3" t="s">
        <v>10</v>
      </c>
      <c r="L15" s="3" t="str">
        <f t="shared" si="0"/>
        <v xml:space="preserve"> NOT NULL </v>
      </c>
      <c r="M15" s="3" t="str">
        <f t="shared" si="4"/>
        <v xml:space="preserve"> DEFAULT('') </v>
      </c>
      <c r="N15" s="1" t="str">
        <f t="shared" si="1"/>
        <v>SOCYPN VARCHAR(10)  NOT NULL  DEFAULT('') ,</v>
      </c>
      <c r="O15" s="1" t="str">
        <f t="shared" si="5"/>
        <v>SOCYPN VARCHAR2(10)  NOT NULL ,</v>
      </c>
      <c r="P15" s="1" t="s">
        <v>9</v>
      </c>
      <c r="Q15" s="1" t="str">
        <f t="shared" si="2"/>
        <v>EXEC sys.sp_addextendedproperty @name=N'MS_Description', @value=N'PPN Currency' , @level0type=N'SCHEMA',@level0name=N'dbo', @level1type=N'TABLE',@level1name=N'SCO1', @level2type=N'COLUMN',@level2name=N'SOCYPN'</v>
      </c>
      <c r="R15" s="1" t="str">
        <f t="shared" si="6"/>
        <v>[DataMember] public  string SOCYPN { get; set; }</v>
      </c>
      <c r="S15" s="1" t="str">
        <f t="shared" si="7"/>
        <v>+ "  SOCYPN "</v>
      </c>
      <c r="T15" s="1" t="s">
        <v>109</v>
      </c>
      <c r="V15" s="1" t="s">
        <v>15</v>
      </c>
      <c r="W15" s="1" t="s">
        <v>14</v>
      </c>
      <c r="X15" s="1" t="str">
        <f t="shared" si="8"/>
        <v>SOCYPN</v>
      </c>
      <c r="Y15" s="1" t="str">
        <f t="shared" si="9"/>
        <v>PPN Currency</v>
      </c>
      <c r="AA15" s="1">
        <v>1</v>
      </c>
      <c r="AB15" s="6">
        <f t="shared" ca="1" si="10"/>
        <v>20141126</v>
      </c>
      <c r="AC15" s="3">
        <f t="shared" ca="1" si="11"/>
        <v>93452</v>
      </c>
      <c r="AD15" s="3" t="s">
        <v>41</v>
      </c>
      <c r="AE15" s="1">
        <v>0</v>
      </c>
      <c r="AF15" s="1">
        <v>0</v>
      </c>
      <c r="AH15" s="1" t="str">
        <f t="shared" ca="1" si="3"/>
        <v>insert into ZDIC values('DJB', '', 'EN', 'S', 'SOCYPN', 'PPN Currency', '', '1', '20141126', '93452', 'SQL', '0', '0', '')</v>
      </c>
      <c r="AI15" s="1" t="str">
        <f t="shared" ca="1" si="3"/>
        <v>insert into ZDIC values('', 'EN', 'S', 'SOCYPN', 'PPN Currency', '', '1', '20141126', '93452', 'SQL', '0', '0', '', 'insert into ZDIC values('DJB', '', 'EN', 'S', 'SOCYPN', 'PPN Currency', '', '1', '20141126', '93452', 'SQL', '0', '0', '')')</v>
      </c>
      <c r="AJ15" s="5" t="s">
        <v>9</v>
      </c>
      <c r="AM15"/>
      <c r="AN15"/>
      <c r="AO15"/>
      <c r="AQ15" s="3"/>
      <c r="AT15" s="3"/>
      <c r="AU15" s="3"/>
      <c r="AV15" s="3"/>
      <c r="AW15" s="3"/>
      <c r="AX15" s="3"/>
      <c r="AY15" s="3"/>
    </row>
    <row r="16" spans="1:51" ht="12.75" customHeight="1" x14ac:dyDescent="0.25">
      <c r="A16" s="4"/>
      <c r="B16" s="1" t="str">
        <f>VLOOKUP($D$2,[1]Tables!$B$2:$D$1048576,2,FALSE)</f>
        <v>SO</v>
      </c>
      <c r="C16" s="1" t="s">
        <v>116</v>
      </c>
      <c r="D16" s="1" t="str">
        <f t="shared" si="12"/>
        <v>SOPPHF</v>
      </c>
      <c r="E16" s="1" t="str">
        <f>VLOOKUP($C16,'[1]Data Dictionary'!$B$2:$I$1048576,5,FALSE)</f>
        <v>PPH Flag</v>
      </c>
      <c r="F16" s="1" t="str">
        <f>VLOOKUP($C16,'[1]Data Dictionary'!$B$2:$I$1048576,6,FALSE)</f>
        <v>PPH Flag</v>
      </c>
      <c r="G16" s="1" t="str">
        <f>VLOOKUP($C16,'[1]Data Dictionary'!$B$2:$I$1048576,7,FALSE)</f>
        <v>PPH Flag</v>
      </c>
      <c r="H16" s="1" t="str">
        <f>VLOOKUP($C16,'[1]Data Dictionary'!$B$2:$I$1048576,8,FALSE)</f>
        <v>PPH Flag</v>
      </c>
      <c r="I16" s="1" t="str">
        <f>VLOOKUP($C16,'[1]Data Dictionary'!$B$2:$I$1048576,2,FALSE)</f>
        <v>NUMERIC</v>
      </c>
      <c r="J16" s="2" t="str">
        <f>VLOOKUP($C16,'[1]Data Dictionary'!$B$2:$I$1048576,3,FALSE)</f>
        <v>1, 0</v>
      </c>
      <c r="K16" s="3" t="s">
        <v>10</v>
      </c>
      <c r="L16" s="3" t="str">
        <f t="shared" si="0"/>
        <v xml:space="preserve"> NOT NULL </v>
      </c>
      <c r="M16" s="3" t="str">
        <f t="shared" si="4"/>
        <v xml:space="preserve"> DEFAULT(0) </v>
      </c>
      <c r="N16" s="1" t="str">
        <f t="shared" si="1"/>
        <v>SOPPHF NUMERIC(1, 0)  NOT NULL  DEFAULT(0) ,</v>
      </c>
      <c r="O16" s="1" t="str">
        <f t="shared" si="5"/>
        <v>SOPPHF NUMBER(1, 0)  NOT NULL ,</v>
      </c>
      <c r="P16" s="1" t="s">
        <v>9</v>
      </c>
      <c r="Q16" s="1" t="str">
        <f t="shared" si="2"/>
        <v>EXEC sys.sp_addextendedproperty @name=N'MS_Description', @value=N'PPH Flag' , @level0type=N'SCHEMA',@level0name=N'dbo', @level1type=N'TABLE',@level1name=N'SCO1', @level2type=N'COLUMN',@level2name=N'SOPPHF'</v>
      </c>
      <c r="R16" s="1" t="str">
        <f t="shared" si="6"/>
        <v>[DataMember] public  decimal SOPPHF { get; set; }</v>
      </c>
      <c r="S16" s="1" t="str">
        <f t="shared" si="7"/>
        <v>+ "  SOPPHF "</v>
      </c>
      <c r="T16" s="1" t="s">
        <v>109</v>
      </c>
      <c r="V16" s="1" t="s">
        <v>15</v>
      </c>
      <c r="W16" s="1" t="s">
        <v>14</v>
      </c>
      <c r="X16" s="1" t="str">
        <f t="shared" si="8"/>
        <v>SOPPHF</v>
      </c>
      <c r="Y16" s="1" t="str">
        <f t="shared" si="9"/>
        <v>PPH Flag</v>
      </c>
      <c r="AA16" s="1">
        <v>1</v>
      </c>
      <c r="AB16" s="6">
        <f t="shared" ca="1" si="10"/>
        <v>20141126</v>
      </c>
      <c r="AC16" s="3">
        <f t="shared" ca="1" si="11"/>
        <v>93452</v>
      </c>
      <c r="AD16" s="3" t="s">
        <v>41</v>
      </c>
      <c r="AE16" s="1">
        <v>0</v>
      </c>
      <c r="AF16" s="1">
        <v>0</v>
      </c>
      <c r="AH16" s="1" t="str">
        <f t="shared" ca="1" si="3"/>
        <v>insert into ZDIC values('DJB', '', 'EN', 'S', 'SOPPHF', 'PPH Flag', '', '1', '20141126', '93452', 'SQL', '0', '0', '')</v>
      </c>
      <c r="AI16" s="1" t="str">
        <f t="shared" ca="1" si="3"/>
        <v>insert into ZDIC values('', 'EN', 'S', 'SOPPHF', 'PPH Flag', '', '1', '20141126', '93452', 'SQL', '0', '0', '', 'insert into ZDIC values('DJB', '', 'EN', 'S', 'SOPPHF', 'PPH Flag', '', '1', '20141126', '93452', 'SQL', '0', '0', '')')</v>
      </c>
      <c r="AJ16" s="5" t="s">
        <v>9</v>
      </c>
      <c r="AM16"/>
      <c r="AN16"/>
      <c r="AO16"/>
      <c r="AQ16" s="3"/>
      <c r="AT16" s="3"/>
      <c r="AU16" s="3"/>
      <c r="AV16" s="3"/>
      <c r="AW16" s="3"/>
      <c r="AX16" s="3"/>
      <c r="AY16" s="3"/>
    </row>
    <row r="17" spans="1:51" ht="12.75" customHeight="1" x14ac:dyDescent="0.25">
      <c r="A17" s="16"/>
      <c r="B17" s="1" t="str">
        <f>VLOOKUP($D$2,[1]Tables!$B$2:$D$1048576,2,FALSE)</f>
        <v>SO</v>
      </c>
      <c r="C17" s="1" t="s">
        <v>117</v>
      </c>
      <c r="D17" s="1" t="str">
        <f t="shared" si="12"/>
        <v>SOPPHP</v>
      </c>
      <c r="E17" s="1" t="str">
        <f>VLOOKUP($C17,'[1]Data Dictionary'!$B$2:$I$1048576,5,FALSE)</f>
        <v>PPH Percent</v>
      </c>
      <c r="F17" s="1" t="str">
        <f>VLOOKUP($C17,'[1]Data Dictionary'!$B$2:$I$1048576,6,FALSE)</f>
        <v>PPH Percent</v>
      </c>
      <c r="G17" s="1" t="str">
        <f>VLOOKUP($C17,'[1]Data Dictionary'!$B$2:$I$1048576,7,FALSE)</f>
        <v>PPH Percent</v>
      </c>
      <c r="H17" s="1" t="str">
        <f>VLOOKUP($C17,'[1]Data Dictionary'!$B$2:$I$1048576,8,FALSE)</f>
        <v>PPH Percent</v>
      </c>
      <c r="I17" s="1" t="str">
        <f>VLOOKUP($C17,'[1]Data Dictionary'!$B$2:$I$1048576,2,FALSE)</f>
        <v>NUMERIC</v>
      </c>
      <c r="J17" s="2" t="str">
        <f>VLOOKUP($C17,'[1]Data Dictionary'!$B$2:$I$1048576,3,FALSE)</f>
        <v>5, 2</v>
      </c>
      <c r="K17" s="3" t="s">
        <v>10</v>
      </c>
      <c r="L17" s="3" t="str">
        <f t="shared" si="0"/>
        <v xml:space="preserve"> NOT NULL </v>
      </c>
      <c r="M17" s="3" t="str">
        <f t="shared" si="4"/>
        <v xml:space="preserve"> DEFAULT(0) </v>
      </c>
      <c r="N17" s="1" t="str">
        <f t="shared" si="1"/>
        <v>SOPPHP NUMERIC(5, 2)  NOT NULL  DEFAULT(0) ,</v>
      </c>
      <c r="O17" s="1" t="str">
        <f t="shared" si="5"/>
        <v>SOPPHP NUMBER(5, 2)  NOT NULL ,</v>
      </c>
      <c r="P17" s="1" t="s">
        <v>9</v>
      </c>
      <c r="Q17" s="1" t="str">
        <f t="shared" si="2"/>
        <v>EXEC sys.sp_addextendedproperty @name=N'MS_Description', @value=N'PPH Percent' , @level0type=N'SCHEMA',@level0name=N'dbo', @level1type=N'TABLE',@level1name=N'SCO1', @level2type=N'COLUMN',@level2name=N'SOPPHP'</v>
      </c>
      <c r="R17" s="1" t="str">
        <f t="shared" si="6"/>
        <v>[DataMember] public  decimal SOPPHP { get; set; }</v>
      </c>
      <c r="S17" s="1" t="str">
        <f t="shared" si="7"/>
        <v>+ "  SOPPHP "</v>
      </c>
      <c r="T17" s="1" t="s">
        <v>109</v>
      </c>
      <c r="V17" s="1" t="s">
        <v>15</v>
      </c>
      <c r="W17" s="1" t="s">
        <v>14</v>
      </c>
      <c r="X17" s="1" t="str">
        <f t="shared" si="8"/>
        <v>SOPPHP</v>
      </c>
      <c r="Y17" s="1" t="str">
        <f t="shared" si="9"/>
        <v>PPH Percent</v>
      </c>
      <c r="AA17" s="1">
        <v>1</v>
      </c>
      <c r="AB17" s="6">
        <f t="shared" ca="1" si="10"/>
        <v>20141126</v>
      </c>
      <c r="AC17" s="3">
        <f t="shared" ca="1" si="11"/>
        <v>93452</v>
      </c>
      <c r="AD17" s="3" t="s">
        <v>41</v>
      </c>
      <c r="AE17" s="1">
        <v>0</v>
      </c>
      <c r="AF17" s="1">
        <v>0</v>
      </c>
      <c r="AH17" s="1" t="str">
        <f t="shared" ca="1" si="3"/>
        <v>insert into ZDIC values('DJB', '', 'EN', 'S', 'SOPPHP', 'PPH Percent', '', '1', '20141126', '93452', 'SQL', '0', '0', '')</v>
      </c>
      <c r="AI17" s="1" t="str">
        <f t="shared" ca="1" si="3"/>
        <v>insert into ZDIC values('', 'EN', 'S', 'SOPPHP', 'PPH Percent', '', '1', '20141126', '93452', 'SQL', '0', '0', '', 'insert into ZDIC values('DJB', '', 'EN', 'S', 'SOPPHP', 'PPH Percent', '', '1', '20141126', '93452', 'SQL', '0', '0', '')')</v>
      </c>
      <c r="AJ17" s="5" t="s">
        <v>9</v>
      </c>
      <c r="AM17"/>
      <c r="AN17"/>
      <c r="AO17"/>
      <c r="AQ17" s="3"/>
      <c r="AT17" s="3"/>
      <c r="AU17" s="3"/>
      <c r="AV17" s="3"/>
      <c r="AW17" s="3"/>
      <c r="AX17" s="3"/>
      <c r="AY17" s="3"/>
    </row>
    <row r="18" spans="1:51" ht="12.75" customHeight="1" x14ac:dyDescent="0.25">
      <c r="A18" s="16"/>
      <c r="B18" s="1" t="str">
        <f>VLOOKUP($D$2,[1]Tables!$B$2:$D$1048576,2,FALSE)</f>
        <v>SO</v>
      </c>
      <c r="C18" s="1" t="s">
        <v>118</v>
      </c>
      <c r="D18" s="1" t="str">
        <f t="shared" si="12"/>
        <v>SOPPHA</v>
      </c>
      <c r="E18" s="1" t="str">
        <f>VLOOKUP($C18,'[1]Data Dictionary'!$B$2:$I$1048576,5,FALSE)</f>
        <v>PPH Amount</v>
      </c>
      <c r="F18" s="1" t="str">
        <f>VLOOKUP($C18,'[1]Data Dictionary'!$B$2:$I$1048576,6,FALSE)</f>
        <v>PPH Amount</v>
      </c>
      <c r="G18" s="1" t="str">
        <f>VLOOKUP($C18,'[1]Data Dictionary'!$B$2:$I$1048576,7,FALSE)</f>
        <v>PPH Amount</v>
      </c>
      <c r="H18" s="1" t="str">
        <f>VLOOKUP($C18,'[1]Data Dictionary'!$B$2:$I$1048576,8,FALSE)</f>
        <v>PPH Amount</v>
      </c>
      <c r="I18" s="1" t="str">
        <f>VLOOKUP($C18,'[1]Data Dictionary'!$B$2:$I$1048576,2,FALSE)</f>
        <v>NUMERIC</v>
      </c>
      <c r="J18" s="2" t="str">
        <f>VLOOKUP($C18,'[1]Data Dictionary'!$B$2:$I$1048576,3,FALSE)</f>
        <v>19, 6</v>
      </c>
      <c r="K18" s="3" t="s">
        <v>10</v>
      </c>
      <c r="L18" s="3" t="str">
        <f t="shared" si="0"/>
        <v xml:space="preserve"> NOT NULL </v>
      </c>
      <c r="M18" s="3" t="str">
        <f t="shared" si="4"/>
        <v xml:space="preserve"> DEFAULT(0) </v>
      </c>
      <c r="N18" s="1" t="str">
        <f t="shared" si="1"/>
        <v>SOPPHA NUMERIC(19, 6)  NOT NULL  DEFAULT(0) ,</v>
      </c>
      <c r="O18" s="1" t="str">
        <f t="shared" si="5"/>
        <v>SOPPHA NUMBER(19, 6)  NOT NULL ,</v>
      </c>
      <c r="P18" s="1" t="s">
        <v>9</v>
      </c>
      <c r="Q18" s="1" t="str">
        <f t="shared" si="2"/>
        <v>EXEC sys.sp_addextendedproperty @name=N'MS_Description', @value=N'PPH Amount' , @level0type=N'SCHEMA',@level0name=N'dbo', @level1type=N'TABLE',@level1name=N'SCO1', @level2type=N'COLUMN',@level2name=N'SOPPHA'</v>
      </c>
      <c r="R18" s="1" t="str">
        <f t="shared" si="6"/>
        <v>[DataMember] public  decimal SOPPHA { get; set; }</v>
      </c>
      <c r="S18" s="1" t="str">
        <f t="shared" si="7"/>
        <v>+ "  SOPPHA "</v>
      </c>
      <c r="T18" s="1" t="s">
        <v>109</v>
      </c>
      <c r="V18" s="1" t="s">
        <v>15</v>
      </c>
      <c r="W18" s="1" t="s">
        <v>14</v>
      </c>
      <c r="X18" s="1" t="str">
        <f t="shared" si="8"/>
        <v>SOPPHA</v>
      </c>
      <c r="Y18" s="1" t="str">
        <f t="shared" si="9"/>
        <v>PPH Amount</v>
      </c>
      <c r="AA18" s="1">
        <v>1</v>
      </c>
      <c r="AB18" s="6">
        <f t="shared" ca="1" si="10"/>
        <v>20141126</v>
      </c>
      <c r="AC18" s="3">
        <f t="shared" ca="1" si="11"/>
        <v>93452</v>
      </c>
      <c r="AD18" s="3" t="s">
        <v>41</v>
      </c>
      <c r="AE18" s="1">
        <v>0</v>
      </c>
      <c r="AF18" s="1">
        <v>0</v>
      </c>
      <c r="AH18" s="1" t="str">
        <f t="shared" ref="AH18:AI37" ca="1" si="36">CONCATENATE("insert into ZDIC values('",T18, "', '",U18, "', '",V18, "', '",W18, "', '",X18, "', '",Y18, "', '",Z18, "', '",AA18, "', '",AB18, "', '",AC18, "', '",AD18, "', '",AE18, "', '",AF18, "', '",AG18, "')")</f>
        <v>insert into ZDIC values('DJB', '', 'EN', 'S', 'SOPPHA', 'PPH Amount', '', '1', '20141126', '93452', 'SQL', '0', '0', '')</v>
      </c>
      <c r="AI18" s="1" t="str">
        <f t="shared" ca="1" si="36"/>
        <v>insert into ZDIC values('', 'EN', 'S', 'SOPPHA', 'PPH Amount', '', '1', '20141126', '93452', 'SQL', '0', '0', '', 'insert into ZDIC values('DJB', '', 'EN', 'S', 'SOPPHA', 'PPH Amount', '', '1', '20141126', '93452', 'SQL', '0', '0', '')')</v>
      </c>
      <c r="AJ18" s="5" t="s">
        <v>9</v>
      </c>
      <c r="AM18"/>
      <c r="AN18"/>
      <c r="AO18"/>
      <c r="AQ18" s="3"/>
      <c r="AT18" s="3"/>
      <c r="AU18" s="3"/>
      <c r="AV18" s="3"/>
      <c r="AW18" s="3"/>
      <c r="AX18" s="3"/>
      <c r="AY18" s="3"/>
    </row>
    <row r="19" spans="1:51" ht="12.75" customHeight="1" x14ac:dyDescent="0.25">
      <c r="A19" s="16"/>
      <c r="B19" s="1" t="str">
        <f>VLOOKUP($D$2,[1]Tables!$B$2:$D$1048576,2,FALSE)</f>
        <v>SO</v>
      </c>
      <c r="C19" s="1" t="s">
        <v>119</v>
      </c>
      <c r="D19" s="1" t="str">
        <f t="shared" si="12"/>
        <v>SOCYPH</v>
      </c>
      <c r="E19" s="1" t="str">
        <f>VLOOKUP($C19,'[1]Data Dictionary'!$B$2:$I$1048576,5,FALSE)</f>
        <v>PPH Currency</v>
      </c>
      <c r="F19" s="1" t="str">
        <f>VLOOKUP($C19,'[1]Data Dictionary'!$B$2:$I$1048576,6,FALSE)</f>
        <v>PPH Currency</v>
      </c>
      <c r="G19" s="1" t="str">
        <f>VLOOKUP($C19,'[1]Data Dictionary'!$B$2:$I$1048576,7,FALSE)</f>
        <v>PPH Currency</v>
      </c>
      <c r="H19" s="1" t="str">
        <f>VLOOKUP($C19,'[1]Data Dictionary'!$B$2:$I$1048576,8,FALSE)</f>
        <v>PPH Currency</v>
      </c>
      <c r="I19" s="1" t="str">
        <f>VLOOKUP($C19,'[1]Data Dictionary'!$B$2:$I$1048576,2,FALSE)</f>
        <v>VARCHAR</v>
      </c>
      <c r="J19" s="2">
        <f>VLOOKUP($C19,'[1]Data Dictionary'!$B$2:$I$1048576,3,FALSE)</f>
        <v>10</v>
      </c>
      <c r="K19" s="3" t="s">
        <v>10</v>
      </c>
      <c r="L19" s="3" t="str">
        <f t="shared" si="0"/>
        <v xml:space="preserve"> NOT NULL </v>
      </c>
      <c r="M19" s="3" t="str">
        <f t="shared" si="4"/>
        <v xml:space="preserve"> DEFAULT('') </v>
      </c>
      <c r="N19" s="1" t="str">
        <f t="shared" si="1"/>
        <v>SOCYPH VARCHAR(10)  NOT NULL  DEFAULT('') ,</v>
      </c>
      <c r="O19" s="1" t="str">
        <f t="shared" si="5"/>
        <v>SOCYPH VARCHAR2(10)  NOT NULL ,</v>
      </c>
      <c r="P19" s="1" t="s">
        <v>9</v>
      </c>
      <c r="Q19" s="1" t="str">
        <f t="shared" si="2"/>
        <v>EXEC sys.sp_addextendedproperty @name=N'MS_Description', @value=N'PPH Currency' , @level0type=N'SCHEMA',@level0name=N'dbo', @level1type=N'TABLE',@level1name=N'SCO1', @level2type=N'COLUMN',@level2name=N'SOCYPH'</v>
      </c>
      <c r="R19" s="1" t="str">
        <f t="shared" si="6"/>
        <v>[DataMember] public  string SOCYPH { get; set; }</v>
      </c>
      <c r="S19" s="1" t="str">
        <f t="shared" si="7"/>
        <v>+ "  SOCYPH "</v>
      </c>
      <c r="T19" s="1" t="s">
        <v>109</v>
      </c>
      <c r="V19" s="1" t="s">
        <v>15</v>
      </c>
      <c r="W19" s="1" t="s">
        <v>14</v>
      </c>
      <c r="X19" s="1" t="str">
        <f t="shared" si="8"/>
        <v>SOCYPH</v>
      </c>
      <c r="Y19" s="1" t="str">
        <f t="shared" si="9"/>
        <v>PPH Currency</v>
      </c>
      <c r="AA19" s="1">
        <v>1</v>
      </c>
      <c r="AB19" s="6">
        <f t="shared" ca="1" si="10"/>
        <v>20141126</v>
      </c>
      <c r="AC19" s="3">
        <f t="shared" ca="1" si="11"/>
        <v>93452</v>
      </c>
      <c r="AD19" s="3" t="s">
        <v>41</v>
      </c>
      <c r="AE19" s="1">
        <v>0</v>
      </c>
      <c r="AF19" s="1">
        <v>0</v>
      </c>
      <c r="AH19" s="1" t="str">
        <f t="shared" ca="1" si="36"/>
        <v>insert into ZDIC values('DJB', '', 'EN', 'S', 'SOCYPH', 'PPH Currency', '', '1', '20141126', '93452', 'SQL', '0', '0', '')</v>
      </c>
      <c r="AI19" s="1" t="str">
        <f t="shared" ca="1" si="36"/>
        <v>insert into ZDIC values('', 'EN', 'S', 'SOCYPH', 'PPH Currency', '', '1', '20141126', '93452', 'SQL', '0', '0', '', 'insert into ZDIC values('DJB', '', 'EN', 'S', 'SOCYPH', 'PPH Currency', '', '1', '20141126', '93452', 'SQL', '0', '0', '')')</v>
      </c>
      <c r="AJ19" s="5" t="s">
        <v>9</v>
      </c>
      <c r="AM19"/>
      <c r="AN19"/>
      <c r="AO19"/>
      <c r="AQ19" s="3"/>
      <c r="AT19" s="3"/>
      <c r="AU19" s="3"/>
      <c r="AV19" s="3"/>
      <c r="AW19" s="3"/>
      <c r="AX19" s="3"/>
      <c r="AY19" s="3"/>
    </row>
    <row r="20" spans="1:51" ht="12.75" customHeight="1" x14ac:dyDescent="0.25">
      <c r="A20" s="4"/>
      <c r="B20" s="1" t="str">
        <f>VLOOKUP($D$2,[1]Tables!$B$2:$D$1048576,2,FALSE)</f>
        <v>SO</v>
      </c>
      <c r="C20" s="1" t="s">
        <v>74</v>
      </c>
      <c r="D20" s="1" t="str">
        <f t="shared" si="12"/>
        <v>SOAMNT</v>
      </c>
      <c r="E20" s="1" t="str">
        <f>VLOOKUP($C20,'[1]Data Dictionary'!$B$2:$I$1048576,5,FALSE)</f>
        <v>Amount</v>
      </c>
      <c r="F20" s="1" t="str">
        <f>VLOOKUP($C20,'[1]Data Dictionary'!$B$2:$I$1048576,6,FALSE)</f>
        <v>Amount</v>
      </c>
      <c r="G20" s="1" t="str">
        <f>VLOOKUP($C20,'[1]Data Dictionary'!$B$2:$I$1048576,7,FALSE)</f>
        <v>Amount</v>
      </c>
      <c r="H20" s="1" t="str">
        <f>VLOOKUP($C20,'[1]Data Dictionary'!$B$2:$I$1048576,8,FALSE)</f>
        <v>Amount</v>
      </c>
      <c r="I20" s="1" t="str">
        <f>VLOOKUP($C20,'[1]Data Dictionary'!$B$2:$I$1048576,2,FALSE)</f>
        <v>NUMERIC</v>
      </c>
      <c r="J20" s="2" t="str">
        <f>VLOOKUP($C20,'[1]Data Dictionary'!$B$2:$I$1048576,3,FALSE)</f>
        <v>19, 6</v>
      </c>
      <c r="K20" s="3" t="s">
        <v>10</v>
      </c>
      <c r="L20" s="3" t="str">
        <f t="shared" si="0"/>
        <v xml:space="preserve"> NOT NULL </v>
      </c>
      <c r="M20" s="3" t="str">
        <f t="shared" si="4"/>
        <v xml:space="preserve"> DEFAULT(0) </v>
      </c>
      <c r="N20" s="1" t="str">
        <f t="shared" si="1"/>
        <v>SOAMNT NUMERIC(19, 6)  NOT NULL  DEFAULT(0) ,</v>
      </c>
      <c r="O20" s="1" t="str">
        <f t="shared" si="5"/>
        <v>SOAMNT NUMBER(19, 6)  NOT NULL ,</v>
      </c>
      <c r="P20" s="1" t="s">
        <v>9</v>
      </c>
      <c r="Q20" s="1" t="str">
        <f t="shared" si="2"/>
        <v>EXEC sys.sp_addextendedproperty @name=N'MS_Description', @value=N'Amount' , @level0type=N'SCHEMA',@level0name=N'dbo', @level1type=N'TABLE',@level1name=N'SCO1', @level2type=N'COLUMN',@level2name=N'SOAMNT'</v>
      </c>
      <c r="R20" s="1" t="str">
        <f t="shared" si="6"/>
        <v>[DataMember] public  decimal SOAMNT { get; set; }</v>
      </c>
      <c r="S20" s="1" t="str">
        <f t="shared" si="7"/>
        <v>+ "  SOAMNT "</v>
      </c>
      <c r="T20" s="1" t="s">
        <v>109</v>
      </c>
      <c r="V20" s="1" t="s">
        <v>15</v>
      </c>
      <c r="W20" s="1" t="s">
        <v>14</v>
      </c>
      <c r="X20" s="1" t="str">
        <f t="shared" si="8"/>
        <v>SOAMNT</v>
      </c>
      <c r="Y20" s="1" t="str">
        <f t="shared" si="9"/>
        <v>Amount</v>
      </c>
      <c r="AA20" s="1">
        <v>1</v>
      </c>
      <c r="AB20" s="6">
        <f t="shared" ca="1" si="10"/>
        <v>20141126</v>
      </c>
      <c r="AC20" s="3">
        <f t="shared" ca="1" si="11"/>
        <v>93452</v>
      </c>
      <c r="AD20" s="3" t="s">
        <v>41</v>
      </c>
      <c r="AE20" s="1">
        <v>0</v>
      </c>
      <c r="AF20" s="1">
        <v>0</v>
      </c>
      <c r="AH20" s="1" t="str">
        <f t="shared" ca="1" si="36"/>
        <v>insert into ZDIC values('DJB', '', 'EN', 'S', 'SOAMNT', 'Amount', '', '1', '20141126', '93452', 'SQL', '0', '0', '')</v>
      </c>
      <c r="AI20" s="1" t="str">
        <f t="shared" ca="1" si="36"/>
        <v>insert into ZDIC values('', 'EN', 'S', 'SOAMNT', 'Amount', '', '1', '20141126', '93452', 'SQL', '0', '0', '', 'insert into ZDIC values('DJB', '', 'EN', 'S', 'SOAMNT', 'Amount', '', '1', '20141126', '93452', 'SQL', '0', '0', '')')</v>
      </c>
      <c r="AJ20" s="5" t="s">
        <v>9</v>
      </c>
      <c r="AM20"/>
      <c r="AN20"/>
      <c r="AO20"/>
      <c r="AQ20" s="3"/>
      <c r="AT20" s="3"/>
      <c r="AU20" s="3"/>
      <c r="AV20" s="3"/>
      <c r="AW20" s="3"/>
      <c r="AX20" s="3"/>
      <c r="AY20" s="3"/>
    </row>
    <row r="21" spans="1:51" ht="12.75" customHeight="1" x14ac:dyDescent="0.25">
      <c r="A21" s="4"/>
      <c r="B21" s="1" t="str">
        <f>VLOOKUP($D$2,[1]Tables!$B$2:$D$1048576,2,FALSE)</f>
        <v>SO</v>
      </c>
      <c r="C21" s="1" t="s">
        <v>120</v>
      </c>
      <c r="D21" s="1" t="str">
        <f t="shared" si="12"/>
        <v>SONTAM</v>
      </c>
      <c r="E21" s="1" t="str">
        <f>VLOOKUP($C21,'[1]Data Dictionary'!$B$2:$I$1048576,5,FALSE)</f>
        <v>Net Amount</v>
      </c>
      <c r="F21" s="1" t="str">
        <f>VLOOKUP($C21,'[1]Data Dictionary'!$B$2:$I$1048576,6,FALSE)</f>
        <v>Net Amount</v>
      </c>
      <c r="G21" s="1" t="str">
        <f>VLOOKUP($C21,'[1]Data Dictionary'!$B$2:$I$1048576,7,FALSE)</f>
        <v>Net Amount</v>
      </c>
      <c r="H21" s="1" t="str">
        <f>VLOOKUP($C21,'[1]Data Dictionary'!$B$2:$I$1048576,8,FALSE)</f>
        <v>Net Amount</v>
      </c>
      <c r="I21" s="1" t="str">
        <f>VLOOKUP($C21,'[1]Data Dictionary'!$B$2:$I$1048576,2,FALSE)</f>
        <v>NUMERIC</v>
      </c>
      <c r="J21" s="2" t="str">
        <f>VLOOKUP($C21,'[1]Data Dictionary'!$B$2:$I$1048576,3,FALSE)</f>
        <v>19, 6</v>
      </c>
      <c r="K21" s="3" t="s">
        <v>10</v>
      </c>
      <c r="L21" s="3" t="str">
        <f t="shared" si="0"/>
        <v xml:space="preserve"> NOT NULL </v>
      </c>
      <c r="M21" s="3" t="str">
        <f t="shared" si="4"/>
        <v xml:space="preserve"> DEFAULT(0) </v>
      </c>
      <c r="N21" s="1" t="str">
        <f t="shared" si="1"/>
        <v>SONTAM NUMERIC(19, 6)  NOT NULL  DEFAULT(0) ,</v>
      </c>
      <c r="O21" s="1" t="str">
        <f t="shared" si="5"/>
        <v>SONTAM NUMBER(19, 6)  NOT NULL ,</v>
      </c>
      <c r="P21" s="1" t="s">
        <v>9</v>
      </c>
      <c r="Q21" s="1" t="str">
        <f t="shared" si="2"/>
        <v>EXEC sys.sp_addextendedproperty @name=N'MS_Description', @value=N'Net Amount' , @level0type=N'SCHEMA',@level0name=N'dbo', @level1type=N'TABLE',@level1name=N'SCO1', @level2type=N'COLUMN',@level2name=N'SONTAM'</v>
      </c>
      <c r="R21" s="1" t="str">
        <f t="shared" si="6"/>
        <v>[DataMember] public  decimal SONTAM { get; set; }</v>
      </c>
      <c r="S21" s="1" t="str">
        <f t="shared" si="7"/>
        <v>+ "  SONTAM "</v>
      </c>
      <c r="T21" s="1" t="s">
        <v>109</v>
      </c>
      <c r="V21" s="1" t="s">
        <v>15</v>
      </c>
      <c r="W21" s="1" t="s">
        <v>14</v>
      </c>
      <c r="X21" s="1" t="str">
        <f t="shared" si="8"/>
        <v>SONTAM</v>
      </c>
      <c r="Y21" s="1" t="str">
        <f t="shared" si="9"/>
        <v>Net Amount</v>
      </c>
      <c r="AA21" s="1">
        <v>1</v>
      </c>
      <c r="AB21" s="6">
        <f t="shared" ca="1" si="10"/>
        <v>20141126</v>
      </c>
      <c r="AC21" s="3">
        <f t="shared" ca="1" si="11"/>
        <v>93452</v>
      </c>
      <c r="AD21" s="3" t="s">
        <v>41</v>
      </c>
      <c r="AE21" s="1">
        <v>0</v>
      </c>
      <c r="AF21" s="1">
        <v>0</v>
      </c>
      <c r="AH21" s="1" t="str">
        <f t="shared" ca="1" si="36"/>
        <v>insert into ZDIC values('DJB', '', 'EN', 'S', 'SONTAM', 'Net Amount', '', '1', '20141126', '93452', 'SQL', '0', '0', '')</v>
      </c>
      <c r="AI21" s="1" t="str">
        <f t="shared" ca="1" si="36"/>
        <v>insert into ZDIC values('', 'EN', 'S', 'SONTAM', 'Net Amount', '', '1', '20141126', '93452', 'SQL', '0', '0', '', 'insert into ZDIC values('DJB', '', 'EN', 'S', 'SONTAM', 'Net Amount', '', '1', '20141126', '93452', 'SQL', '0', '0', '')')</v>
      </c>
      <c r="AJ21" s="5" t="s">
        <v>9</v>
      </c>
      <c r="AM21"/>
      <c r="AN21"/>
      <c r="AO21"/>
      <c r="AQ21" s="3"/>
      <c r="AT21" s="3"/>
      <c r="AU21" s="3"/>
      <c r="AV21" s="3"/>
      <c r="AW21" s="3"/>
      <c r="AX21" s="3"/>
      <c r="AY21" s="3"/>
    </row>
    <row r="22" spans="1:51" ht="12.75" customHeight="1" x14ac:dyDescent="0.25">
      <c r="A22" s="4"/>
      <c r="B22" s="1" t="str">
        <f>VLOOKUP($D$2,[1]Tables!$B$2:$D$1048576,2,FALSE)</f>
        <v>SO</v>
      </c>
      <c r="C22" s="1" t="s">
        <v>132</v>
      </c>
      <c r="D22" s="1" t="str">
        <f t="shared" ref="D22:D23" si="37">B22 &amp; C22</f>
        <v>SOPYAM</v>
      </c>
      <c r="E22" s="1" t="str">
        <f>VLOOKUP($C22,'[1]Data Dictionary'!$B$2:$I$1048576,5,FALSE)</f>
        <v>Payment Amount</v>
      </c>
      <c r="F22" s="1" t="str">
        <f>VLOOKUP($C22,'[1]Data Dictionary'!$B$2:$I$1048576,6,FALSE)</f>
        <v>Payment Amount</v>
      </c>
      <c r="G22" s="1" t="str">
        <f>VLOOKUP($C22,'[1]Data Dictionary'!$B$2:$I$1048576,7,FALSE)</f>
        <v>Payment Amount</v>
      </c>
      <c r="H22" s="1" t="str">
        <f>VLOOKUP($C22,'[1]Data Dictionary'!$B$2:$I$1048576,8,FALSE)</f>
        <v>Payment Amount</v>
      </c>
      <c r="I22" s="1" t="str">
        <f>VLOOKUP($C22,'[1]Data Dictionary'!$B$2:$I$1048576,2,FALSE)</f>
        <v>NUMERIC</v>
      </c>
      <c r="J22" s="2" t="str">
        <f>VLOOKUP($C22,'[1]Data Dictionary'!$B$2:$I$1048576,3,FALSE)</f>
        <v>19, 6</v>
      </c>
      <c r="K22" s="3" t="s">
        <v>10</v>
      </c>
      <c r="L22" s="3" t="str">
        <f t="shared" ref="L22:L23" si="38">IF(K22="", " NULL ", " NOT NULL ")</f>
        <v xml:space="preserve"> NOT NULL </v>
      </c>
      <c r="M22" s="3" t="str">
        <f t="shared" ref="M22:M23" si="39">IF(I22="NUMERIC", " DEFAULT(0) ", IF(I22="DATETIME", "", " DEFAULT('') "))</f>
        <v xml:space="preserve"> DEFAULT(0) </v>
      </c>
      <c r="N22" s="1" t="str">
        <f t="shared" ref="N22:N23" si="40">CONCATENATE(D22, " ", I22, IF(I22="DATETIME", "",CONCATENATE("(", J22, ") ")), L22, M22,",")</f>
        <v>SOPYAM NUMERIC(19, 6)  NOT NULL  DEFAULT(0) ,</v>
      </c>
      <c r="O22" s="1" t="str">
        <f t="shared" ref="O22:O23" si="41">CONCATENATE(D22, " ",IF(I22="VARCHAR", "VARCHAR2",IF(I22="NUMERIC", "NUMBER", I22)), IF(I22="DATETIME", "",CONCATENATE("(", J22, ") ")), IF(TRIM(K22)&lt;&gt;"", L22,IF(TRIM(M22)="DEFAULT('')", "DEFAULT(' ')", M22)), ",")</f>
        <v>SOPYAM NUMBER(19, 6)  NOT NULL ,</v>
      </c>
      <c r="P22" s="1" t="s">
        <v>9</v>
      </c>
      <c r="Q22" s="1" t="str">
        <f t="shared" ref="Q22:Q23" si="42">CONCATENATE("EXEC sys.sp_addextendedproperty @name=N'MS_Description', @value=N'", E22, "' , @level0type=N'SCHEMA',@level0name=N'dbo', @level1type=N'TABLE',@level1name=N'", $D$2, "', @level2type=N'COLUMN',@level2name=N'", D22, "'")</f>
        <v>EXEC sys.sp_addextendedproperty @name=N'MS_Description', @value=N'Payment Amount' , @level0type=N'SCHEMA',@level0name=N'dbo', @level1type=N'TABLE',@level1name=N'SCO1', @level2type=N'COLUMN',@level2name=N'SOPYAM'</v>
      </c>
      <c r="R22" s="1" t="str">
        <f t="shared" ref="R22:R23" si="43">CONCATENATE("[DataMember] public ", IF(I22="VARCHAR", " string ", " decimal "), D22, " { get; set; }")</f>
        <v>[DataMember] public  decimal SOPYAM { get; set; }</v>
      </c>
      <c r="S22" s="1" t="str">
        <f t="shared" ref="S22:S23" si="44">CONCATENATE("+ ""  ",D22," """)</f>
        <v>+ "  SOPYAM "</v>
      </c>
      <c r="T22" s="1" t="s">
        <v>109</v>
      </c>
      <c r="V22" s="1" t="s">
        <v>15</v>
      </c>
      <c r="W22" s="1" t="s">
        <v>14</v>
      </c>
      <c r="X22" s="1" t="str">
        <f t="shared" ref="X22:X23" si="45">D22</f>
        <v>SOPYAM</v>
      </c>
      <c r="Y22" s="1" t="str">
        <f t="shared" ref="Y22:Y23" si="46">IF(AND(V22="EN",W22="S"),E22, IF(AND(V22="ID", W22="S"),F22, IF(AND(V22="EN", W22="R"),G22,H22)))</f>
        <v>Payment Amount</v>
      </c>
      <c r="AA22" s="1">
        <v>1</v>
      </c>
      <c r="AB22" s="6">
        <f t="shared" ca="1" si="10"/>
        <v>20141126</v>
      </c>
      <c r="AC22" s="3">
        <f t="shared" ca="1" si="11"/>
        <v>93452</v>
      </c>
      <c r="AD22" s="3" t="s">
        <v>41</v>
      </c>
      <c r="AE22" s="1">
        <v>0</v>
      </c>
      <c r="AF22" s="1">
        <v>0</v>
      </c>
      <c r="AH22" s="1" t="str">
        <f t="shared" ref="AH22:AH23" ca="1" si="47">CONCATENATE("insert into ZDIC values('",T22, "', '",U22, "', '",V22, "', '",W22, "', '",X22, "', '",Y22, "', '",Z22, "', '",AA22, "', '",AB22, "', '",AC22, "', '",AD22, "', '",AE22, "', '",AF22, "', '",AG22, "')")</f>
        <v>insert into ZDIC values('DJB', '', 'EN', 'S', 'SOPYAM', 'Payment Amount', '', '1', '20141126', '93452', 'SQL', '0', '0', '')</v>
      </c>
      <c r="AI22" s="1" t="str">
        <f t="shared" ref="AI22:AI23" ca="1" si="48">CONCATENATE("insert into ZDIC values('",U22, "', '",V22, "', '",W22, "', '",X22, "', '",Y22, "', '",Z22, "', '",AA22, "', '",AB22, "', '",AC22, "', '",AD22, "', '",AE22, "', '",AF22, "', '",AG22, "', '",AH22, "')")</f>
        <v>insert into ZDIC values('', 'EN', 'S', 'SOPYAM', 'Payment Amount', '', '1', '20141126', '93452', 'SQL', '0', '0', '', 'insert into ZDIC values('DJB', '', 'EN', 'S', 'SOPYAM', 'Payment Amount', '', '1', '20141126', '93452', 'SQL', '0', '0', '')')</v>
      </c>
      <c r="AJ22" s="5" t="s">
        <v>9</v>
      </c>
      <c r="AM22"/>
      <c r="AN22"/>
      <c r="AO22"/>
      <c r="AQ22" s="3"/>
      <c r="AT22" s="3"/>
      <c r="AU22" s="3"/>
      <c r="AV22" s="3"/>
      <c r="AW22" s="3"/>
      <c r="AX22" s="3"/>
      <c r="AY22" s="3"/>
    </row>
    <row r="23" spans="1:51" ht="12.75" customHeight="1" x14ac:dyDescent="0.25">
      <c r="A23" s="4"/>
      <c r="B23" s="1" t="str">
        <f>VLOOKUP($D$2,[1]Tables!$B$2:$D$1048576,2,FALSE)</f>
        <v>SO</v>
      </c>
      <c r="C23" s="1" t="s">
        <v>133</v>
      </c>
      <c r="D23" s="1" t="str">
        <f t="shared" si="37"/>
        <v>SOPYCA</v>
      </c>
      <c r="E23" s="1" t="str">
        <f>VLOOKUP($C23,'[1]Data Dictionary'!$B$2:$I$1048576,5,FALSE)</f>
        <v>Payment Change Amount</v>
      </c>
      <c r="F23" s="1" t="str">
        <f>VLOOKUP($C23,'[1]Data Dictionary'!$B$2:$I$1048576,6,FALSE)</f>
        <v>Payment Change Amount</v>
      </c>
      <c r="G23" s="1" t="str">
        <f>VLOOKUP($C23,'[1]Data Dictionary'!$B$2:$I$1048576,7,FALSE)</f>
        <v>Payment Change Amount</v>
      </c>
      <c r="H23" s="1" t="str">
        <f>VLOOKUP($C23,'[1]Data Dictionary'!$B$2:$I$1048576,8,FALSE)</f>
        <v>Payment Change Amount</v>
      </c>
      <c r="I23" s="1" t="str">
        <f>VLOOKUP($C23,'[1]Data Dictionary'!$B$2:$I$1048576,2,FALSE)</f>
        <v>NUMERIC</v>
      </c>
      <c r="J23" s="2" t="str">
        <f>VLOOKUP($C23,'[1]Data Dictionary'!$B$2:$I$1048576,3,FALSE)</f>
        <v>19, 6</v>
      </c>
      <c r="K23" s="3" t="s">
        <v>10</v>
      </c>
      <c r="L23" s="3" t="str">
        <f t="shared" si="38"/>
        <v xml:space="preserve"> NOT NULL </v>
      </c>
      <c r="M23" s="3" t="str">
        <f t="shared" si="39"/>
        <v xml:space="preserve"> DEFAULT(0) </v>
      </c>
      <c r="N23" s="1" t="str">
        <f t="shared" si="40"/>
        <v>SOPYCA NUMERIC(19, 6)  NOT NULL  DEFAULT(0) ,</v>
      </c>
      <c r="O23" s="1" t="str">
        <f t="shared" si="41"/>
        <v>SOPYCA NUMBER(19, 6)  NOT NULL ,</v>
      </c>
      <c r="P23" s="1" t="s">
        <v>9</v>
      </c>
      <c r="Q23" s="1" t="str">
        <f t="shared" si="42"/>
        <v>EXEC sys.sp_addextendedproperty @name=N'MS_Description', @value=N'Payment Change Amount' , @level0type=N'SCHEMA',@level0name=N'dbo', @level1type=N'TABLE',@level1name=N'SCO1', @level2type=N'COLUMN',@level2name=N'SOPYCA'</v>
      </c>
      <c r="R23" s="1" t="str">
        <f t="shared" si="43"/>
        <v>[DataMember] public  decimal SOPYCA { get; set; }</v>
      </c>
      <c r="S23" s="1" t="str">
        <f t="shared" si="44"/>
        <v>+ "  SOPYCA "</v>
      </c>
      <c r="T23" s="1" t="s">
        <v>109</v>
      </c>
      <c r="V23" s="1" t="s">
        <v>15</v>
      </c>
      <c r="W23" s="1" t="s">
        <v>14</v>
      </c>
      <c r="X23" s="1" t="str">
        <f t="shared" si="45"/>
        <v>SOPYCA</v>
      </c>
      <c r="Y23" s="1" t="str">
        <f t="shared" si="46"/>
        <v>Payment Change Amount</v>
      </c>
      <c r="AA23" s="1">
        <v>1</v>
      </c>
      <c r="AB23" s="6">
        <f t="shared" ca="1" si="10"/>
        <v>20141126</v>
      </c>
      <c r="AC23" s="3">
        <f t="shared" ca="1" si="11"/>
        <v>93452</v>
      </c>
      <c r="AD23" s="3" t="s">
        <v>41</v>
      </c>
      <c r="AE23" s="1">
        <v>0</v>
      </c>
      <c r="AF23" s="1">
        <v>0</v>
      </c>
      <c r="AH23" s="1" t="str">
        <f t="shared" ca="1" si="47"/>
        <v>insert into ZDIC values('DJB', '', 'EN', 'S', 'SOPYCA', 'Payment Change Amount', '', '1', '20141126', '93452', 'SQL', '0', '0', '')</v>
      </c>
      <c r="AI23" s="1" t="str">
        <f t="shared" ca="1" si="48"/>
        <v>insert into ZDIC values('', 'EN', 'S', 'SOPYCA', 'Payment Change Amount', '', '1', '20141126', '93452', 'SQL', '0', '0', '', 'insert into ZDIC values('DJB', '', 'EN', 'S', 'SOPYCA', 'Payment Change Amount', '', '1', '20141126', '93452', 'SQL', '0', '0', '')')</v>
      </c>
      <c r="AJ23" s="5" t="s">
        <v>9</v>
      </c>
      <c r="AM23"/>
      <c r="AN23"/>
      <c r="AO23"/>
      <c r="AQ23" s="3"/>
      <c r="AT23" s="3"/>
      <c r="AU23" s="3"/>
      <c r="AV23" s="3"/>
      <c r="AW23" s="3"/>
      <c r="AX23" s="3"/>
      <c r="AY23" s="3"/>
    </row>
    <row r="24" spans="1:51" ht="12.75" customHeight="1" x14ac:dyDescent="0.25">
      <c r="A24" s="4"/>
      <c r="B24" s="1" t="str">
        <f>VLOOKUP($D$2,[1]Tables!$B$2:$D$1048576,2,FALSE)</f>
        <v>SO</v>
      </c>
      <c r="C24" s="1" t="s">
        <v>121</v>
      </c>
      <c r="D24" s="1" t="str">
        <f t="shared" si="12"/>
        <v>SOQTTT</v>
      </c>
      <c r="E24" s="1" t="str">
        <f>VLOOKUP($C24,'[1]Data Dictionary'!$B$2:$I$1048576,5,FALSE)</f>
        <v>Quantity Total</v>
      </c>
      <c r="F24" s="1" t="str">
        <f>VLOOKUP($C24,'[1]Data Dictionary'!$B$2:$I$1048576,6,FALSE)</f>
        <v>Quantity Total</v>
      </c>
      <c r="G24" s="1" t="str">
        <f>VLOOKUP($C24,'[1]Data Dictionary'!$B$2:$I$1048576,7,FALSE)</f>
        <v>Quantity Total</v>
      </c>
      <c r="H24" s="1" t="str">
        <f>VLOOKUP($C24,'[1]Data Dictionary'!$B$2:$I$1048576,8,FALSE)</f>
        <v>Quantity Total</v>
      </c>
      <c r="I24" s="1" t="str">
        <f>VLOOKUP($C24,'[1]Data Dictionary'!$B$2:$I$1048576,2,FALSE)</f>
        <v>NUMERIC</v>
      </c>
      <c r="J24" s="2" t="str">
        <f>VLOOKUP($C24,'[1]Data Dictionary'!$B$2:$I$1048576,3,FALSE)</f>
        <v>19, 6</v>
      </c>
      <c r="K24" s="3" t="s">
        <v>10</v>
      </c>
      <c r="L24" s="3" t="str">
        <f t="shared" si="0"/>
        <v xml:space="preserve"> NOT NULL </v>
      </c>
      <c r="M24" s="3" t="str">
        <f t="shared" si="4"/>
        <v xml:space="preserve"> DEFAULT(0) </v>
      </c>
      <c r="N24" s="1" t="str">
        <f t="shared" si="1"/>
        <v>SOQTTT NUMERIC(19, 6)  NOT NULL  DEFAULT(0) ,</v>
      </c>
      <c r="O24" s="1" t="str">
        <f t="shared" si="5"/>
        <v>SOQTTT NUMBER(19, 6)  NOT NULL ,</v>
      </c>
      <c r="P24" s="1" t="s">
        <v>9</v>
      </c>
      <c r="Q24" s="1" t="str">
        <f t="shared" si="2"/>
        <v>EXEC sys.sp_addextendedproperty @name=N'MS_Description', @value=N'Quantity Total' , @level0type=N'SCHEMA',@level0name=N'dbo', @level1type=N'TABLE',@level1name=N'SCO1', @level2type=N'COLUMN',@level2name=N'SOQTTT'</v>
      </c>
      <c r="R24" s="1" t="str">
        <f t="shared" si="6"/>
        <v>[DataMember] public  decimal SOQTTT { get; set; }</v>
      </c>
      <c r="S24" s="1" t="str">
        <f t="shared" si="7"/>
        <v>+ "  SOQTTT "</v>
      </c>
      <c r="T24" s="1" t="s">
        <v>109</v>
      </c>
      <c r="V24" s="1" t="s">
        <v>15</v>
      </c>
      <c r="W24" s="1" t="s">
        <v>14</v>
      </c>
      <c r="X24" s="1" t="str">
        <f t="shared" si="8"/>
        <v>SOQTTT</v>
      </c>
      <c r="Y24" s="1" t="str">
        <f t="shared" si="9"/>
        <v>Quantity Total</v>
      </c>
      <c r="AA24" s="1">
        <v>1</v>
      </c>
      <c r="AB24" s="6">
        <f t="shared" ca="1" si="10"/>
        <v>20141126</v>
      </c>
      <c r="AC24" s="3">
        <f t="shared" ca="1" si="11"/>
        <v>93452</v>
      </c>
      <c r="AD24" s="3" t="s">
        <v>41</v>
      </c>
      <c r="AE24" s="1">
        <v>0</v>
      </c>
      <c r="AF24" s="1">
        <v>0</v>
      </c>
      <c r="AH24" s="1" t="str">
        <f t="shared" ca="1" si="36"/>
        <v>insert into ZDIC values('DJB', '', 'EN', 'S', 'SOQTTT', 'Quantity Total', '', '1', '20141126', '93452', 'SQL', '0', '0', '')</v>
      </c>
      <c r="AI24" s="1" t="str">
        <f t="shared" ca="1" si="36"/>
        <v>insert into ZDIC values('', 'EN', 'S', 'SOQTTT', 'Quantity Total', '', '1', '20141126', '93452', 'SQL', '0', '0', '', 'insert into ZDIC values('DJB', '', 'EN', 'S', 'SOQTTT', 'Quantity Total', '', '1', '20141126', '93452', 'SQL', '0', '0', '')')</v>
      </c>
      <c r="AJ24" s="5" t="s">
        <v>9</v>
      </c>
      <c r="AM24"/>
      <c r="AN24"/>
      <c r="AO24"/>
      <c r="AQ24" s="3"/>
      <c r="AT24" s="3"/>
      <c r="AU24" s="3"/>
      <c r="AV24" s="3"/>
      <c r="AW24" s="3"/>
      <c r="AX24" s="3"/>
      <c r="AY24" s="3"/>
    </row>
    <row r="25" spans="1:51" ht="12.75" customHeight="1" x14ac:dyDescent="0.25">
      <c r="A25" s="4"/>
      <c r="B25" s="1" t="str">
        <f>VLOOKUP($D$2,[1]Tables!$B$2:$D$1048576,2,FALSE)</f>
        <v>SO</v>
      </c>
      <c r="C25" s="1" t="s">
        <v>81</v>
      </c>
      <c r="D25" s="1" t="str">
        <f t="shared" si="12"/>
        <v>SOUSNO</v>
      </c>
      <c r="E25" s="1" t="str">
        <f>VLOOKUP($C25,'[1]Data Dictionary'!$B$2:$I$1048576,5,FALSE)</f>
        <v>User ID</v>
      </c>
      <c r="F25" s="1" t="str">
        <f>VLOOKUP($C25,'[1]Data Dictionary'!$B$2:$I$1048576,6,FALSE)</f>
        <v>User ID</v>
      </c>
      <c r="G25" s="1" t="str">
        <f>VLOOKUP($C25,'[1]Data Dictionary'!$B$2:$I$1048576,7,FALSE)</f>
        <v>User ID</v>
      </c>
      <c r="H25" s="1" t="str">
        <f>VLOOKUP($C25,'[1]Data Dictionary'!$B$2:$I$1048576,8,FALSE)</f>
        <v>User ID</v>
      </c>
      <c r="I25" s="1" t="str">
        <f>VLOOKUP($C25,'[1]Data Dictionary'!$B$2:$I$1048576,2,FALSE)</f>
        <v>VARCHAR</v>
      </c>
      <c r="J25" s="2">
        <f>VLOOKUP($C25,'[1]Data Dictionary'!$B$2:$I$1048576,3,FALSE)</f>
        <v>20</v>
      </c>
      <c r="K25" s="3" t="s">
        <v>10</v>
      </c>
      <c r="L25" s="3" t="str">
        <f t="shared" si="0"/>
        <v xml:space="preserve"> NOT NULL </v>
      </c>
      <c r="M25" s="3" t="str">
        <f t="shared" si="4"/>
        <v xml:space="preserve"> DEFAULT('') </v>
      </c>
      <c r="N25" s="1" t="str">
        <f t="shared" si="1"/>
        <v>SOUSNO VARCHAR(20)  NOT NULL  DEFAULT('') ,</v>
      </c>
      <c r="O25" s="1" t="str">
        <f t="shared" si="5"/>
        <v>SOUSNO VARCHAR2(20)  NOT NULL ,</v>
      </c>
      <c r="P25" s="1" t="s">
        <v>9</v>
      </c>
      <c r="Q25" s="1" t="str">
        <f t="shared" si="2"/>
        <v>EXEC sys.sp_addextendedproperty @name=N'MS_Description', @value=N'User ID' , @level0type=N'SCHEMA',@level0name=N'dbo', @level1type=N'TABLE',@level1name=N'SCO1', @level2type=N'COLUMN',@level2name=N'SOUSNO'</v>
      </c>
      <c r="R25" s="1" t="str">
        <f t="shared" si="6"/>
        <v>[DataMember] public  string SOUSNO { get; set; }</v>
      </c>
      <c r="S25" s="1" t="str">
        <f t="shared" si="7"/>
        <v>+ "  SOUSNO "</v>
      </c>
      <c r="T25" s="1" t="s">
        <v>109</v>
      </c>
      <c r="V25" s="1" t="s">
        <v>15</v>
      </c>
      <c r="W25" s="1" t="s">
        <v>14</v>
      </c>
      <c r="X25" s="1" t="str">
        <f t="shared" si="8"/>
        <v>SOUSNO</v>
      </c>
      <c r="Y25" s="1" t="str">
        <f t="shared" si="9"/>
        <v>User ID</v>
      </c>
      <c r="AA25" s="1">
        <v>1</v>
      </c>
      <c r="AB25" s="6">
        <f t="shared" ca="1" si="10"/>
        <v>20141126</v>
      </c>
      <c r="AC25" s="3">
        <f t="shared" ca="1" si="11"/>
        <v>93452</v>
      </c>
      <c r="AD25" s="3" t="s">
        <v>41</v>
      </c>
      <c r="AE25" s="1">
        <v>0</v>
      </c>
      <c r="AF25" s="1">
        <v>0</v>
      </c>
      <c r="AH25" s="1" t="str">
        <f t="shared" ca="1" si="36"/>
        <v>insert into ZDIC values('DJB', '', 'EN', 'S', 'SOUSNO', 'User ID', '', '1', '20141126', '93452', 'SQL', '0', '0', '')</v>
      </c>
      <c r="AI25" s="1" t="str">
        <f t="shared" ca="1" si="36"/>
        <v>insert into ZDIC values('', 'EN', 'S', 'SOUSNO', 'User ID', '', '1', '20141126', '93452', 'SQL', '0', '0', '', 'insert into ZDIC values('DJB', '', 'EN', 'S', 'SOUSNO', 'User ID', '', '1', '20141126', '93452', 'SQL', '0', '0', '')')</v>
      </c>
      <c r="AJ25" s="5" t="s">
        <v>9</v>
      </c>
      <c r="AM25"/>
      <c r="AN25"/>
      <c r="AO25"/>
      <c r="AQ25" s="3"/>
      <c r="AT25" s="3"/>
      <c r="AU25" s="3"/>
      <c r="AV25" s="3"/>
      <c r="AW25" s="3"/>
      <c r="AX25" s="3"/>
      <c r="AY25" s="3"/>
    </row>
    <row r="26" spans="1:51" ht="12.75" customHeight="1" x14ac:dyDescent="0.25">
      <c r="A26" s="4"/>
      <c r="B26" s="1" t="str">
        <f>VLOOKUP($D$2,[1]Tables!$B$2:$D$1048576,2,FALSE)</f>
        <v>SO</v>
      </c>
      <c r="C26" s="1" t="s">
        <v>73</v>
      </c>
      <c r="D26" s="1" t="str">
        <f t="shared" si="12"/>
        <v>SODURL</v>
      </c>
      <c r="E26" s="1" t="str">
        <f>VLOOKUP($C26,'[1]Data Dictionary'!$B$2:$I$1048576,5,FALSE)</f>
        <v>Document Default URL</v>
      </c>
      <c r="F26" s="1" t="str">
        <f>VLOOKUP($C26,'[1]Data Dictionary'!$B$2:$I$1048576,6,FALSE)</f>
        <v>Document Default URL</v>
      </c>
      <c r="G26" s="1" t="str">
        <f>VLOOKUP($C26,'[1]Data Dictionary'!$B$2:$I$1048576,7,FALSE)</f>
        <v>Document Default URL</v>
      </c>
      <c r="H26" s="1" t="str">
        <f>VLOOKUP($C26,'[1]Data Dictionary'!$B$2:$I$1048576,8,FALSE)</f>
        <v>Document Default URL</v>
      </c>
      <c r="I26" s="1" t="str">
        <f>VLOOKUP($C26,'[1]Data Dictionary'!$B$2:$I$1048576,2,FALSE)</f>
        <v>VARCHAR</v>
      </c>
      <c r="J26" s="2" t="str">
        <f>VLOOKUP($C26,'[1]Data Dictionary'!$B$2:$I$1048576,3,FALSE)</f>
        <v>500</v>
      </c>
      <c r="K26" s="3" t="s">
        <v>10</v>
      </c>
      <c r="L26" s="3" t="str">
        <f t="shared" si="0"/>
        <v xml:space="preserve"> NOT NULL </v>
      </c>
      <c r="M26" s="3" t="str">
        <f t="shared" si="4"/>
        <v xml:space="preserve"> DEFAULT('') </v>
      </c>
      <c r="N26" s="1" t="str">
        <f t="shared" si="1"/>
        <v>SODURL VARCHAR(500)  NOT NULL  DEFAULT('') ,</v>
      </c>
      <c r="O26" s="1" t="str">
        <f t="shared" si="5"/>
        <v>SODURL VARCHAR2(500)  NOT NULL ,</v>
      </c>
      <c r="P26" s="1" t="s">
        <v>9</v>
      </c>
      <c r="Q26" s="1" t="str">
        <f t="shared" si="2"/>
        <v>EXEC sys.sp_addextendedproperty @name=N'MS_Description', @value=N'Document Default URL' , @level0type=N'SCHEMA',@level0name=N'dbo', @level1type=N'TABLE',@level1name=N'SCO1', @level2type=N'COLUMN',@level2name=N'SODURL'</v>
      </c>
      <c r="R26" s="1" t="str">
        <f t="shared" si="6"/>
        <v>[DataMember] public  string SODURL { get; set; }</v>
      </c>
      <c r="S26" s="1" t="str">
        <f t="shared" si="7"/>
        <v>+ "  SODURL "</v>
      </c>
      <c r="T26" s="1" t="s">
        <v>109</v>
      </c>
      <c r="V26" s="1" t="s">
        <v>15</v>
      </c>
      <c r="W26" s="1" t="s">
        <v>14</v>
      </c>
      <c r="X26" s="1" t="str">
        <f t="shared" si="8"/>
        <v>SODURL</v>
      </c>
      <c r="Y26" s="1" t="str">
        <f t="shared" si="9"/>
        <v>Document Default URL</v>
      </c>
      <c r="AA26" s="1">
        <v>1</v>
      </c>
      <c r="AB26" s="6">
        <f t="shared" ca="1" si="10"/>
        <v>20141126</v>
      </c>
      <c r="AC26" s="3">
        <f t="shared" ca="1" si="11"/>
        <v>93452</v>
      </c>
      <c r="AD26" s="3" t="s">
        <v>41</v>
      </c>
      <c r="AE26" s="1">
        <v>0</v>
      </c>
      <c r="AF26" s="1">
        <v>0</v>
      </c>
      <c r="AH26" s="1" t="str">
        <f t="shared" ca="1" si="36"/>
        <v>insert into ZDIC values('DJB', '', 'EN', 'S', 'SODURL', 'Document Default URL', '', '1', '20141126', '93452', 'SQL', '0', '0', '')</v>
      </c>
      <c r="AI26" s="1" t="str">
        <f t="shared" ca="1" si="36"/>
        <v>insert into ZDIC values('', 'EN', 'S', 'SODURL', 'Document Default URL', '', '1', '20141126', '93452', 'SQL', '0', '0', '', 'insert into ZDIC values('DJB', '', 'EN', 'S', 'SODURL', 'Document Default URL', '', '1', '20141126', '93452', 'SQL', '0', '0', '')')</v>
      </c>
      <c r="AJ26" s="5" t="s">
        <v>9</v>
      </c>
      <c r="AM26"/>
      <c r="AN26"/>
      <c r="AO26"/>
      <c r="AQ26" s="3"/>
      <c r="AT26" s="3"/>
      <c r="AU26" s="3"/>
      <c r="AV26" s="3"/>
      <c r="AW26" s="3"/>
      <c r="AX26" s="3"/>
      <c r="AY26" s="3"/>
    </row>
    <row r="27" spans="1:51" ht="12.75" customHeight="1" x14ac:dyDescent="0.25">
      <c r="A27" s="4"/>
      <c r="B27" s="1" t="str">
        <f>VLOOKUP($D$2,[1]Tables!$B$2:$D$1048576,2,FALSE)</f>
        <v>SO</v>
      </c>
      <c r="C27" s="1" t="s">
        <v>72</v>
      </c>
      <c r="D27" s="1" t="str">
        <f t="shared" si="12"/>
        <v>SODCST</v>
      </c>
      <c r="E27" s="1" t="str">
        <f>VLOOKUP($C27,'[1]Data Dictionary'!$B$2:$I$1048576,5,FALSE)</f>
        <v>Document Status</v>
      </c>
      <c r="F27" s="1" t="str">
        <f>VLOOKUP($C27,'[1]Data Dictionary'!$B$2:$I$1048576,6,FALSE)</f>
        <v>Document Status</v>
      </c>
      <c r="G27" s="1" t="str">
        <f>VLOOKUP($C27,'[1]Data Dictionary'!$B$2:$I$1048576,7,FALSE)</f>
        <v>Document Status</v>
      </c>
      <c r="H27" s="1" t="str">
        <f>VLOOKUP($C27,'[1]Data Dictionary'!$B$2:$I$1048576,8,FALSE)</f>
        <v>Document Status</v>
      </c>
      <c r="I27" s="1" t="str">
        <f>VLOOKUP($C27,'[1]Data Dictionary'!$B$2:$I$1048576,2,FALSE)</f>
        <v>VARCHAR</v>
      </c>
      <c r="J27" s="2" t="str">
        <f>VLOOKUP($C27,'[1]Data Dictionary'!$B$2:$I$1048576,3,FALSE)</f>
        <v>10</v>
      </c>
      <c r="K27" s="3" t="s">
        <v>10</v>
      </c>
      <c r="L27" s="3" t="str">
        <f t="shared" si="0"/>
        <v xml:space="preserve"> NOT NULL </v>
      </c>
      <c r="M27" s="3" t="str">
        <f t="shared" si="4"/>
        <v xml:space="preserve"> DEFAULT('') </v>
      </c>
      <c r="N27" s="1" t="str">
        <f t="shared" si="1"/>
        <v>SODCST VARCHAR(10)  NOT NULL  DEFAULT('') ,</v>
      </c>
      <c r="O27" s="1" t="str">
        <f t="shared" si="5"/>
        <v>SODCST VARCHAR2(10)  NOT NULL ,</v>
      </c>
      <c r="P27" s="1" t="s">
        <v>9</v>
      </c>
      <c r="Q27" s="1" t="str">
        <f t="shared" si="2"/>
        <v>EXEC sys.sp_addextendedproperty @name=N'MS_Description', @value=N'Document Status' , @level0type=N'SCHEMA',@level0name=N'dbo', @level1type=N'TABLE',@level1name=N'SCO1', @level2type=N'COLUMN',@level2name=N'SODCST'</v>
      </c>
      <c r="R27" s="1" t="str">
        <f t="shared" si="6"/>
        <v>[DataMember] public  string SODCST { get; set; }</v>
      </c>
      <c r="S27" s="1" t="str">
        <f t="shared" si="7"/>
        <v>+ "  SODCST "</v>
      </c>
      <c r="T27" s="1" t="s">
        <v>109</v>
      </c>
      <c r="V27" s="1" t="s">
        <v>15</v>
      </c>
      <c r="W27" s="1" t="s">
        <v>14</v>
      </c>
      <c r="X27" s="1" t="str">
        <f t="shared" si="8"/>
        <v>SODCST</v>
      </c>
      <c r="Y27" s="1" t="str">
        <f t="shared" si="9"/>
        <v>Document Status</v>
      </c>
      <c r="AA27" s="1">
        <v>1</v>
      </c>
      <c r="AB27" s="6">
        <f t="shared" ca="1" si="10"/>
        <v>20141126</v>
      </c>
      <c r="AC27" s="3">
        <f t="shared" ca="1" si="11"/>
        <v>93452</v>
      </c>
      <c r="AD27" s="3" t="s">
        <v>41</v>
      </c>
      <c r="AE27" s="1">
        <v>0</v>
      </c>
      <c r="AF27" s="1">
        <v>0</v>
      </c>
      <c r="AH27" s="1" t="str">
        <f t="shared" ca="1" si="36"/>
        <v>insert into ZDIC values('DJB', '', 'EN', 'S', 'SODCST', 'Document Status', '', '1', '20141126', '93452', 'SQL', '0', '0', '')</v>
      </c>
      <c r="AI27" s="1" t="str">
        <f t="shared" ca="1" si="36"/>
        <v>insert into ZDIC values('', 'EN', 'S', 'SODCST', 'Document Status', '', '1', '20141126', '93452', 'SQL', '0', '0', '', 'insert into ZDIC values('DJB', '', 'EN', 'S', 'SODCST', 'Document Status', '', '1', '20141126', '93452', 'SQL', '0', '0', '')')</v>
      </c>
      <c r="AJ27" s="5" t="s">
        <v>9</v>
      </c>
      <c r="AM27"/>
      <c r="AN27"/>
      <c r="AO27"/>
      <c r="AQ27" s="3"/>
      <c r="AT27" s="3"/>
      <c r="AU27" s="3"/>
      <c r="AV27" s="3"/>
      <c r="AW27" s="3"/>
      <c r="AX27" s="3"/>
      <c r="AY27" s="3"/>
    </row>
    <row r="28" spans="1:51" ht="12.75" customHeight="1" x14ac:dyDescent="0.25">
      <c r="A28" s="4"/>
      <c r="B28" s="1" t="str">
        <f>VLOOKUP($D$2,[1]Tables!$B$2:$D$1048576,2,FALSE)</f>
        <v>SO</v>
      </c>
      <c r="C28" s="1" t="s">
        <v>122</v>
      </c>
      <c r="D28" s="1" t="str">
        <f t="shared" si="12"/>
        <v>SOORST</v>
      </c>
      <c r="E28" s="1" t="str">
        <f>VLOOKUP($C28,'[1]Data Dictionary'!$B$2:$I$1048576,5,FALSE)</f>
        <v>Order Status</v>
      </c>
      <c r="F28" s="1" t="str">
        <f>VLOOKUP($C28,'[1]Data Dictionary'!$B$2:$I$1048576,6,FALSE)</f>
        <v>Order Status</v>
      </c>
      <c r="G28" s="1" t="str">
        <f>VLOOKUP($C28,'[1]Data Dictionary'!$B$2:$I$1048576,7,FALSE)</f>
        <v>Order Status</v>
      </c>
      <c r="H28" s="1" t="str">
        <f>VLOOKUP($C28,'[1]Data Dictionary'!$B$2:$I$1048576,8,FALSE)</f>
        <v>Order Status</v>
      </c>
      <c r="I28" s="1" t="str">
        <f>VLOOKUP($C28,'[1]Data Dictionary'!$B$2:$I$1048576,2,FALSE)</f>
        <v>VARCHAR</v>
      </c>
      <c r="J28" s="2" t="str">
        <f>VLOOKUP($C28,'[1]Data Dictionary'!$B$2:$I$1048576,3,FALSE)</f>
        <v>10</v>
      </c>
      <c r="K28" s="3" t="s">
        <v>10</v>
      </c>
      <c r="L28" s="3" t="str">
        <f t="shared" si="0"/>
        <v xml:space="preserve"> NOT NULL </v>
      </c>
      <c r="M28" s="3" t="str">
        <f t="shared" si="4"/>
        <v xml:space="preserve"> DEFAULT('') </v>
      </c>
      <c r="N28" s="1" t="str">
        <f t="shared" si="1"/>
        <v>SOORST VARCHAR(10)  NOT NULL  DEFAULT('') ,</v>
      </c>
      <c r="O28" s="1" t="str">
        <f t="shared" si="5"/>
        <v>SOORST VARCHAR2(10)  NOT NULL ,</v>
      </c>
      <c r="P28" s="1" t="s">
        <v>9</v>
      </c>
      <c r="Q28" s="1" t="str">
        <f t="shared" si="2"/>
        <v>EXEC sys.sp_addextendedproperty @name=N'MS_Description', @value=N'Order Status' , @level0type=N'SCHEMA',@level0name=N'dbo', @level1type=N'TABLE',@level1name=N'SCO1', @level2type=N'COLUMN',@level2name=N'SOORST'</v>
      </c>
      <c r="R28" s="1" t="str">
        <f t="shared" si="6"/>
        <v>[DataMember] public  string SOORST { get; set; }</v>
      </c>
      <c r="S28" s="1" t="str">
        <f t="shared" si="7"/>
        <v>+ "  SOORST "</v>
      </c>
      <c r="T28" s="1" t="s">
        <v>109</v>
      </c>
      <c r="V28" s="1" t="s">
        <v>15</v>
      </c>
      <c r="W28" s="1" t="s">
        <v>14</v>
      </c>
      <c r="X28" s="1" t="str">
        <f t="shared" si="8"/>
        <v>SOORST</v>
      </c>
      <c r="Y28" s="1" t="str">
        <f t="shared" si="9"/>
        <v>Order Status</v>
      </c>
      <c r="AA28" s="1">
        <v>1</v>
      </c>
      <c r="AB28" s="6">
        <f t="shared" ca="1" si="10"/>
        <v>20141126</v>
      </c>
      <c r="AC28" s="3">
        <f t="shared" ca="1" si="11"/>
        <v>93452</v>
      </c>
      <c r="AD28" s="3" t="s">
        <v>41</v>
      </c>
      <c r="AE28" s="1">
        <v>0</v>
      </c>
      <c r="AF28" s="1">
        <v>0</v>
      </c>
      <c r="AH28" s="1" t="str">
        <f t="shared" ca="1" si="36"/>
        <v>insert into ZDIC values('DJB', '', 'EN', 'S', 'SOORST', 'Order Status', '', '1', '20141126', '93452', 'SQL', '0', '0', '')</v>
      </c>
      <c r="AI28" s="1" t="str">
        <f t="shared" ca="1" si="36"/>
        <v>insert into ZDIC values('', 'EN', 'S', 'SOORST', 'Order Status', '', '1', '20141126', '93452', 'SQL', '0', '0', '', 'insert into ZDIC values('DJB', '', 'EN', 'S', 'SOORST', 'Order Status', '', '1', '20141126', '93452', 'SQL', '0', '0', '')')</v>
      </c>
      <c r="AJ28" s="5" t="s">
        <v>9</v>
      </c>
      <c r="AM28"/>
      <c r="AN28"/>
      <c r="AO28"/>
      <c r="AQ28" s="3"/>
      <c r="AT28" s="3"/>
      <c r="AU28" s="3"/>
      <c r="AV28" s="3"/>
      <c r="AW28" s="3"/>
      <c r="AX28" s="3"/>
      <c r="AY28" s="3"/>
    </row>
    <row r="29" spans="1:51" ht="12.75" customHeight="1" x14ac:dyDescent="0.25">
      <c r="A29" s="4"/>
      <c r="B29" s="1" t="str">
        <f>VLOOKUP($D$2,[1]Tables!$B$2:$D$1048576,2,FALSE)</f>
        <v>SO</v>
      </c>
      <c r="C29" s="1" t="s">
        <v>28</v>
      </c>
      <c r="D29" s="1" t="str">
        <f t="shared" si="12"/>
        <v>SOREMA</v>
      </c>
      <c r="E29" s="1" t="str">
        <f>VLOOKUP($C29,'[1]Data Dictionary'!$B$2:$I$1048576,5,FALSE)</f>
        <v>Remark</v>
      </c>
      <c r="F29" s="1" t="str">
        <f>VLOOKUP($C29,'[1]Data Dictionary'!$B$2:$I$1048576,6,FALSE)</f>
        <v>Remark</v>
      </c>
      <c r="G29" s="1" t="str">
        <f>VLOOKUP($C29,'[1]Data Dictionary'!$B$2:$I$1048576,7,FALSE)</f>
        <v>Remark</v>
      </c>
      <c r="H29" s="1" t="str">
        <f>VLOOKUP($C29,'[1]Data Dictionary'!$B$2:$I$1048576,8,FALSE)</f>
        <v>Remark</v>
      </c>
      <c r="I29" s="1" t="str">
        <f>VLOOKUP($C29,'[1]Data Dictionary'!$B$2:$I$1048576,2,FALSE)</f>
        <v>VARCHAR</v>
      </c>
      <c r="J29" s="2" t="str">
        <f>VLOOKUP($C29,'[1]Data Dictionary'!$B$2:$I$1048576,3,FALSE)</f>
        <v>100</v>
      </c>
      <c r="K29" s="3" t="s">
        <v>10</v>
      </c>
      <c r="L29" s="3" t="str">
        <f t="shared" si="0"/>
        <v xml:space="preserve"> NOT NULL </v>
      </c>
      <c r="M29" s="3" t="str">
        <f t="shared" si="4"/>
        <v xml:space="preserve"> DEFAULT('') </v>
      </c>
      <c r="N29" s="1" t="str">
        <f t="shared" si="1"/>
        <v>SOREMA VARCHAR(100)  NOT NULL  DEFAULT('') ,</v>
      </c>
      <c r="O29" s="1" t="str">
        <f t="shared" si="5"/>
        <v>SOREMA VARCHAR2(100)  NOT NULL ,</v>
      </c>
      <c r="P29" s="1" t="s">
        <v>9</v>
      </c>
      <c r="Q29" s="1" t="str">
        <f t="shared" si="2"/>
        <v>EXEC sys.sp_addextendedproperty @name=N'MS_Description', @value=N'Remark' , @level0type=N'SCHEMA',@level0name=N'dbo', @level1type=N'TABLE',@level1name=N'SCO1', @level2type=N'COLUMN',@level2name=N'SOREMA'</v>
      </c>
      <c r="R29" s="1" t="str">
        <f t="shared" si="6"/>
        <v>[DataMember] public  string SOREMA { get; set; }</v>
      </c>
      <c r="S29" s="1" t="str">
        <f t="shared" si="7"/>
        <v>+ "  SOREMA "</v>
      </c>
      <c r="T29" s="1" t="s">
        <v>109</v>
      </c>
      <c r="V29" s="1" t="s">
        <v>15</v>
      </c>
      <c r="W29" s="1" t="s">
        <v>14</v>
      </c>
      <c r="X29" s="1" t="str">
        <f t="shared" si="8"/>
        <v>SOREMA</v>
      </c>
      <c r="Y29" s="1" t="str">
        <f t="shared" si="9"/>
        <v>Remark</v>
      </c>
      <c r="AA29" s="1">
        <v>1</v>
      </c>
      <c r="AB29" s="6">
        <f t="shared" ca="1" si="10"/>
        <v>20141126</v>
      </c>
      <c r="AC29" s="3">
        <f t="shared" ca="1" si="11"/>
        <v>93452</v>
      </c>
      <c r="AD29" s="3" t="s">
        <v>41</v>
      </c>
      <c r="AE29" s="1">
        <v>0</v>
      </c>
      <c r="AF29" s="1">
        <v>0</v>
      </c>
      <c r="AH29" s="1" t="str">
        <f t="shared" ca="1" si="36"/>
        <v>insert into ZDIC values('DJB', '', 'EN', 'S', 'SOREMA', 'Remark', '', '1', '20141126', '93452', 'SQL', '0', '0', '')</v>
      </c>
      <c r="AI29" s="1" t="str">
        <f t="shared" ca="1" si="36"/>
        <v>insert into ZDIC values('', 'EN', 'S', 'SOREMA', 'Remark', '', '1', '20141126', '93452', 'SQL', '0', '0', '', 'insert into ZDIC values('DJB', '', 'EN', 'S', 'SOREMA', 'Remark', '', '1', '20141126', '93452', 'SQL', '0', '0', '')')</v>
      </c>
      <c r="AJ29" s="5" t="s">
        <v>9</v>
      </c>
      <c r="AM29"/>
      <c r="AN29"/>
      <c r="AO29"/>
      <c r="AQ29" s="3"/>
      <c r="AT29" s="3"/>
      <c r="AU29" s="3"/>
      <c r="AV29" s="3"/>
      <c r="AW29" s="3"/>
      <c r="AX29" s="3"/>
      <c r="AY29" s="3"/>
    </row>
    <row r="30" spans="1:51" ht="12.75" customHeight="1" x14ac:dyDescent="0.25">
      <c r="A30" s="4"/>
      <c r="B30" s="1" t="str">
        <f>VLOOKUP($D$2,[1]Tables!$B$2:$D$1048576,2,FALSE)</f>
        <v>SO</v>
      </c>
      <c r="C30" s="1" t="s">
        <v>80</v>
      </c>
      <c r="D30" s="1" t="str">
        <f t="shared" si="12"/>
        <v>SOPRTC</v>
      </c>
      <c r="E30" s="1" t="str">
        <f>VLOOKUP($C30,'[1]Data Dictionary'!$B$2:$I$1048576,5,FALSE)</f>
        <v>Print Count</v>
      </c>
      <c r="F30" s="1" t="str">
        <f>VLOOKUP($C30,'[1]Data Dictionary'!$B$2:$I$1048576,6,FALSE)</f>
        <v>Print Count</v>
      </c>
      <c r="G30" s="1" t="str">
        <f>VLOOKUP($C30,'[1]Data Dictionary'!$B$2:$I$1048576,7,FALSE)</f>
        <v>Print Count</v>
      </c>
      <c r="H30" s="1" t="str">
        <f>VLOOKUP($C30,'[1]Data Dictionary'!$B$2:$I$1048576,8,FALSE)</f>
        <v>Print Count</v>
      </c>
      <c r="I30" s="1" t="str">
        <f>VLOOKUP($C30,'[1]Data Dictionary'!$B$2:$I$1048576,2,FALSE)</f>
        <v>NUMERIC</v>
      </c>
      <c r="J30" s="2" t="str">
        <f>VLOOKUP($C30,'[1]Data Dictionary'!$B$2:$I$1048576,3,FALSE)</f>
        <v>3, 0</v>
      </c>
      <c r="K30" s="3" t="s">
        <v>10</v>
      </c>
      <c r="L30" s="3" t="str">
        <f t="shared" si="0"/>
        <v xml:space="preserve"> NOT NULL </v>
      </c>
      <c r="M30" s="3" t="str">
        <f t="shared" si="4"/>
        <v xml:space="preserve"> DEFAULT(0) </v>
      </c>
      <c r="N30" s="1" t="str">
        <f t="shared" si="1"/>
        <v>SOPRTC NUMERIC(3, 0)  NOT NULL  DEFAULT(0) ,</v>
      </c>
      <c r="O30" s="1" t="str">
        <f t="shared" si="5"/>
        <v>SOPRTC NUMBER(3, 0)  NOT NULL ,</v>
      </c>
      <c r="P30" s="1" t="s">
        <v>9</v>
      </c>
      <c r="Q30" s="1" t="str">
        <f t="shared" si="2"/>
        <v>EXEC sys.sp_addextendedproperty @name=N'MS_Description', @value=N'Print Count' , @level0type=N'SCHEMA',@level0name=N'dbo', @level1type=N'TABLE',@level1name=N'SCO1', @level2type=N'COLUMN',@level2name=N'SOPRTC'</v>
      </c>
      <c r="R30" s="1" t="str">
        <f t="shared" si="6"/>
        <v>[DataMember] public  decimal SOPRTC { get; set; }</v>
      </c>
      <c r="S30" s="1" t="str">
        <f t="shared" si="7"/>
        <v>+ "  SOPRTC "</v>
      </c>
      <c r="T30" s="1" t="s">
        <v>109</v>
      </c>
      <c r="V30" s="1" t="s">
        <v>15</v>
      </c>
      <c r="W30" s="1" t="s">
        <v>14</v>
      </c>
      <c r="X30" s="1" t="str">
        <f t="shared" si="8"/>
        <v>SOPRTC</v>
      </c>
      <c r="Y30" s="1" t="str">
        <f t="shared" si="9"/>
        <v>Print Count</v>
      </c>
      <c r="AA30" s="1">
        <v>1</v>
      </c>
      <c r="AB30" s="6">
        <f t="shared" ca="1" si="10"/>
        <v>20141126</v>
      </c>
      <c r="AC30" s="3">
        <f t="shared" ca="1" si="11"/>
        <v>93452</v>
      </c>
      <c r="AD30" s="3" t="s">
        <v>41</v>
      </c>
      <c r="AE30" s="1">
        <v>0</v>
      </c>
      <c r="AF30" s="1">
        <v>0</v>
      </c>
      <c r="AH30" s="1" t="str">
        <f t="shared" ca="1" si="36"/>
        <v>insert into ZDIC values('DJB', '', 'EN', 'S', 'SOPRTC', 'Print Count', '', '1', '20141126', '93452', 'SQL', '0', '0', '')</v>
      </c>
      <c r="AI30" s="1" t="str">
        <f t="shared" ca="1" si="36"/>
        <v>insert into ZDIC values('', 'EN', 'S', 'SOPRTC', 'Print Count', '', '1', '20141126', '93452', 'SQL', '0', '0', '', 'insert into ZDIC values('DJB', '', 'EN', 'S', 'SOPRTC', 'Print Count', '', '1', '20141126', '93452', 'SQL', '0', '0', '')')</v>
      </c>
      <c r="AJ30" s="5" t="s">
        <v>9</v>
      </c>
      <c r="AM30"/>
      <c r="AN30"/>
      <c r="AO30"/>
      <c r="AQ30" s="3"/>
      <c r="AT30" s="3"/>
      <c r="AU30" s="3"/>
      <c r="AV30" s="3"/>
      <c r="AW30" s="3"/>
      <c r="AX30" s="3"/>
      <c r="AY30" s="3"/>
    </row>
    <row r="31" spans="1:51" ht="12.75" customHeight="1" x14ac:dyDescent="0.25">
      <c r="A31" s="4"/>
      <c r="B31" s="1" t="str">
        <f>VLOOKUP($D$2,[1]Tables!$B$2:$D$1048576,2,FALSE)</f>
        <v>SO</v>
      </c>
      <c r="C31" s="1" t="s">
        <v>29</v>
      </c>
      <c r="D31" s="1" t="str">
        <f t="shared" si="12"/>
        <v>SORCST</v>
      </c>
      <c r="E31" s="1" t="str">
        <f>VLOOKUP($C31,'[1]Data Dictionary'!$B$2:$I$1048576,5,FALSE)</f>
        <v>Record Status</v>
      </c>
      <c r="F31" s="1" t="str">
        <f>VLOOKUP($C31,'[1]Data Dictionary'!$B$2:$I$1048576,6,FALSE)</f>
        <v>Record Status</v>
      </c>
      <c r="G31" s="1" t="str">
        <f>VLOOKUP($C31,'[1]Data Dictionary'!$B$2:$I$1048576,7,FALSE)</f>
        <v>Record Status</v>
      </c>
      <c r="H31" s="1" t="str">
        <f>VLOOKUP($C31,'[1]Data Dictionary'!$B$2:$I$1048576,8,FALSE)</f>
        <v>Record Status</v>
      </c>
      <c r="I31" s="1" t="str">
        <f>VLOOKUP($C31,'[1]Data Dictionary'!$B$2:$I$1048576,2,FALSE)</f>
        <v>NUMERIC</v>
      </c>
      <c r="J31" s="2" t="str">
        <f>VLOOKUP($C31,'[1]Data Dictionary'!$B$2:$I$1048576,3,FALSE)</f>
        <v>1, 0</v>
      </c>
      <c r="K31" s="3" t="s">
        <v>10</v>
      </c>
      <c r="L31" s="3" t="str">
        <f t="shared" si="0"/>
        <v xml:space="preserve"> NOT NULL </v>
      </c>
      <c r="M31" s="3" t="str">
        <f t="shared" si="4"/>
        <v xml:space="preserve"> DEFAULT(0) </v>
      </c>
      <c r="N31" s="1" t="str">
        <f t="shared" si="1"/>
        <v>SORCST NUMERIC(1, 0)  NOT NULL  DEFAULT(0) ,</v>
      </c>
      <c r="O31" s="1" t="str">
        <f t="shared" si="5"/>
        <v>SORCST NUMBER(1, 0)  NOT NULL ,</v>
      </c>
      <c r="P31" s="1" t="s">
        <v>9</v>
      </c>
      <c r="Q31" s="1" t="str">
        <f t="shared" si="2"/>
        <v>EXEC sys.sp_addextendedproperty @name=N'MS_Description', @value=N'Record Status' , @level0type=N'SCHEMA',@level0name=N'dbo', @level1type=N'TABLE',@level1name=N'SCO1', @level2type=N'COLUMN',@level2name=N'SORCST'</v>
      </c>
      <c r="R31" s="1" t="str">
        <f t="shared" si="6"/>
        <v>[DataMember] public  decimal SORCST { get; set; }</v>
      </c>
      <c r="S31" s="1" t="str">
        <f t="shared" si="7"/>
        <v>+ "  SORCST "</v>
      </c>
      <c r="T31" s="1" t="s">
        <v>109</v>
      </c>
      <c r="V31" s="1" t="s">
        <v>15</v>
      </c>
      <c r="W31" s="1" t="s">
        <v>14</v>
      </c>
      <c r="X31" s="1" t="str">
        <f t="shared" si="8"/>
        <v>SORCST</v>
      </c>
      <c r="Y31" s="1" t="str">
        <f t="shared" si="9"/>
        <v>Record Status</v>
      </c>
      <c r="AA31" s="1">
        <v>1</v>
      </c>
      <c r="AB31" s="6">
        <f t="shared" ca="1" si="10"/>
        <v>20141126</v>
      </c>
      <c r="AC31" s="3">
        <f t="shared" ca="1" si="11"/>
        <v>93452</v>
      </c>
      <c r="AD31" s="3" t="s">
        <v>41</v>
      </c>
      <c r="AE31" s="1">
        <v>0</v>
      </c>
      <c r="AF31" s="1">
        <v>0</v>
      </c>
      <c r="AH31" s="1" t="str">
        <f t="shared" ca="1" si="36"/>
        <v>insert into ZDIC values('DJB', '', 'EN', 'S', 'SORCST', 'Record Status', '', '1', '20141126', '93452', 'SQL', '0', '0', '')</v>
      </c>
      <c r="AI31" s="1" t="str">
        <f t="shared" ca="1" si="36"/>
        <v>insert into ZDIC values('', 'EN', 'S', 'SORCST', 'Record Status', '', '1', '20141126', '93452', 'SQL', '0', '0', '', 'insert into ZDIC values('DJB', '', 'EN', 'S', 'SORCST', 'Record Status', '', '1', '20141126', '93452', 'SQL', '0', '0', '')')</v>
      </c>
      <c r="AJ31" s="5" t="s">
        <v>9</v>
      </c>
      <c r="AM31"/>
      <c r="AN31"/>
      <c r="AO31"/>
      <c r="AQ31" s="3"/>
      <c r="AT31" s="3"/>
      <c r="AU31" s="3"/>
      <c r="AV31" s="3"/>
      <c r="AW31" s="3"/>
      <c r="AX31" s="3"/>
      <c r="AY31" s="3"/>
    </row>
    <row r="32" spans="1:51" ht="12.75" customHeight="1" x14ac:dyDescent="0.25">
      <c r="A32" s="4"/>
      <c r="B32" s="1" t="str">
        <f>VLOOKUP($D$2,[1]Tables!$B$2:$D$1048576,2,FALSE)</f>
        <v>SO</v>
      </c>
      <c r="C32" s="1" t="s">
        <v>22</v>
      </c>
      <c r="D32" s="1" t="str">
        <f t="shared" si="12"/>
        <v>SOCRDT</v>
      </c>
      <c r="E32" s="1" t="str">
        <f>VLOOKUP($C32,'[1]Data Dictionary'!$B$2:$I$1048576,5,FALSE)</f>
        <v>Create Date</v>
      </c>
      <c r="F32" s="1" t="str">
        <f>VLOOKUP($C32,'[1]Data Dictionary'!$B$2:$I$1048576,6,FALSE)</f>
        <v>Create Date</v>
      </c>
      <c r="G32" s="1" t="str">
        <f>VLOOKUP($C32,'[1]Data Dictionary'!$B$2:$I$1048576,7,FALSE)</f>
        <v>Create Date</v>
      </c>
      <c r="H32" s="1" t="str">
        <f>VLOOKUP($C32,'[1]Data Dictionary'!$B$2:$I$1048576,8,FALSE)</f>
        <v>Create Date</v>
      </c>
      <c r="I32" s="1" t="str">
        <f>VLOOKUP($C32,'[1]Data Dictionary'!$B$2:$I$1048576,2,FALSE)</f>
        <v>NUMERIC</v>
      </c>
      <c r="J32" s="2" t="str">
        <f>VLOOKUP($C32,'[1]Data Dictionary'!$B$2:$I$1048576,3,FALSE)</f>
        <v>8, 0</v>
      </c>
      <c r="K32" s="3" t="s">
        <v>10</v>
      </c>
      <c r="L32" s="3" t="str">
        <f t="shared" si="0"/>
        <v xml:space="preserve"> NOT NULL </v>
      </c>
      <c r="M32" s="3" t="str">
        <f t="shared" si="4"/>
        <v xml:space="preserve"> DEFAULT(0) </v>
      </c>
      <c r="N32" s="1" t="str">
        <f t="shared" si="1"/>
        <v>SOCRDT NUMERIC(8, 0)  NOT NULL  DEFAULT(0) ,</v>
      </c>
      <c r="O32" s="1" t="str">
        <f t="shared" si="5"/>
        <v>SOCRDT NUMBER(8, 0)  NOT NULL ,</v>
      </c>
      <c r="P32" s="1" t="s">
        <v>9</v>
      </c>
      <c r="Q32" s="1" t="str">
        <f t="shared" si="2"/>
        <v>EXEC sys.sp_addextendedproperty @name=N'MS_Description', @value=N'Create Date' , @level0type=N'SCHEMA',@level0name=N'dbo', @level1type=N'TABLE',@level1name=N'SCO1', @level2type=N'COLUMN',@level2name=N'SOCRDT'</v>
      </c>
      <c r="R32" s="1" t="str">
        <f t="shared" si="6"/>
        <v>[DataMember] public  decimal SOCRDT { get; set; }</v>
      </c>
      <c r="S32" s="1" t="str">
        <f t="shared" si="7"/>
        <v>+ "  SOCRDT "</v>
      </c>
      <c r="T32" s="1" t="s">
        <v>109</v>
      </c>
      <c r="V32" s="1" t="s">
        <v>15</v>
      </c>
      <c r="W32" s="1" t="s">
        <v>14</v>
      </c>
      <c r="X32" s="1" t="str">
        <f t="shared" si="8"/>
        <v>SOCRDT</v>
      </c>
      <c r="Y32" s="1" t="str">
        <f t="shared" si="9"/>
        <v>Create Date</v>
      </c>
      <c r="AA32" s="1">
        <v>1</v>
      </c>
      <c r="AB32" s="6">
        <f t="shared" ca="1" si="10"/>
        <v>20141126</v>
      </c>
      <c r="AC32" s="3">
        <f t="shared" ca="1" si="11"/>
        <v>93452</v>
      </c>
      <c r="AD32" s="3" t="s">
        <v>41</v>
      </c>
      <c r="AE32" s="1">
        <v>0</v>
      </c>
      <c r="AF32" s="1">
        <v>0</v>
      </c>
      <c r="AH32" s="1" t="str">
        <f t="shared" ca="1" si="36"/>
        <v>insert into ZDIC values('DJB', '', 'EN', 'S', 'SOCRDT', 'Create Date', '', '1', '20141126', '93452', 'SQL', '0', '0', '')</v>
      </c>
      <c r="AI32" s="1" t="str">
        <f t="shared" ca="1" si="36"/>
        <v>insert into ZDIC values('', 'EN', 'S', 'SOCRDT', 'Create Date', '', '1', '20141126', '93452', 'SQL', '0', '0', '', 'insert into ZDIC values('DJB', '', 'EN', 'S', 'SOCRDT', 'Create Date', '', '1', '20141126', '93452', 'SQL', '0', '0', '')')</v>
      </c>
      <c r="AJ32" s="5" t="s">
        <v>9</v>
      </c>
      <c r="AM32"/>
      <c r="AN32"/>
      <c r="AO32"/>
      <c r="AQ32" s="3"/>
      <c r="AT32" s="3"/>
      <c r="AU32" s="3"/>
      <c r="AV32" s="3"/>
      <c r="AW32" s="3"/>
      <c r="AX32" s="3"/>
      <c r="AY32" s="3"/>
    </row>
    <row r="33" spans="1:51" ht="12.75" customHeight="1" x14ac:dyDescent="0.25">
      <c r="A33" s="4"/>
      <c r="B33" s="1" t="str">
        <f>VLOOKUP($D$2,[1]Tables!$B$2:$D$1048576,2,FALSE)</f>
        <v>SO</v>
      </c>
      <c r="C33" s="1" t="s">
        <v>23</v>
      </c>
      <c r="D33" s="1" t="str">
        <f t="shared" si="12"/>
        <v>SOCRTM</v>
      </c>
      <c r="E33" s="1" t="str">
        <f>VLOOKUP($C33,'[1]Data Dictionary'!$B$2:$I$1048576,5,FALSE)</f>
        <v>Create Time</v>
      </c>
      <c r="F33" s="1" t="str">
        <f>VLOOKUP($C33,'[1]Data Dictionary'!$B$2:$I$1048576,6,FALSE)</f>
        <v>Create Time</v>
      </c>
      <c r="G33" s="1" t="str">
        <f>VLOOKUP($C33,'[1]Data Dictionary'!$B$2:$I$1048576,7,FALSE)</f>
        <v>Create Time</v>
      </c>
      <c r="H33" s="1" t="str">
        <f>VLOOKUP($C33,'[1]Data Dictionary'!$B$2:$I$1048576,8,FALSE)</f>
        <v>Create Time</v>
      </c>
      <c r="I33" s="1" t="str">
        <f>VLOOKUP($C33,'[1]Data Dictionary'!$B$2:$I$1048576,2,FALSE)</f>
        <v>NUMERIC</v>
      </c>
      <c r="J33" s="2" t="str">
        <f>VLOOKUP($C33,'[1]Data Dictionary'!$B$2:$I$1048576,3,FALSE)</f>
        <v>6, 0</v>
      </c>
      <c r="K33" s="3" t="s">
        <v>10</v>
      </c>
      <c r="L33" s="3" t="str">
        <f t="shared" si="0"/>
        <v xml:space="preserve"> NOT NULL </v>
      </c>
      <c r="M33" s="3" t="str">
        <f t="shared" si="4"/>
        <v xml:space="preserve"> DEFAULT(0) </v>
      </c>
      <c r="N33" s="1" t="str">
        <f t="shared" si="1"/>
        <v>SOCRTM NUMERIC(6, 0)  NOT NULL  DEFAULT(0) ,</v>
      </c>
      <c r="O33" s="1" t="str">
        <f t="shared" si="5"/>
        <v>SOCRTM NUMBER(6, 0)  NOT NULL ,</v>
      </c>
      <c r="P33" s="1" t="s">
        <v>9</v>
      </c>
      <c r="Q33" s="1" t="str">
        <f t="shared" si="2"/>
        <v>EXEC sys.sp_addextendedproperty @name=N'MS_Description', @value=N'Create Time' , @level0type=N'SCHEMA',@level0name=N'dbo', @level1type=N'TABLE',@level1name=N'SCO1', @level2type=N'COLUMN',@level2name=N'SOCRTM'</v>
      </c>
      <c r="R33" s="1" t="str">
        <f t="shared" si="6"/>
        <v>[DataMember] public  decimal SOCRTM { get; set; }</v>
      </c>
      <c r="S33" s="1" t="str">
        <f t="shared" si="7"/>
        <v>+ "  SOCRTM "</v>
      </c>
      <c r="T33" s="1" t="s">
        <v>109</v>
      </c>
      <c r="V33" s="1" t="s">
        <v>15</v>
      </c>
      <c r="W33" s="1" t="s">
        <v>14</v>
      </c>
      <c r="X33" s="1" t="str">
        <f t="shared" si="8"/>
        <v>SOCRTM</v>
      </c>
      <c r="Y33" s="1" t="str">
        <f t="shared" si="9"/>
        <v>Create Time</v>
      </c>
      <c r="AA33" s="1">
        <v>1</v>
      </c>
      <c r="AB33" s="6">
        <f t="shared" ca="1" si="10"/>
        <v>20141126</v>
      </c>
      <c r="AC33" s="3">
        <f t="shared" ca="1" si="11"/>
        <v>93452</v>
      </c>
      <c r="AD33" s="3" t="s">
        <v>41</v>
      </c>
      <c r="AE33" s="1">
        <v>0</v>
      </c>
      <c r="AF33" s="1">
        <v>0</v>
      </c>
      <c r="AH33" s="1" t="str">
        <f t="shared" ca="1" si="36"/>
        <v>insert into ZDIC values('DJB', '', 'EN', 'S', 'SOCRTM', 'Create Time', '', '1', '20141126', '93452', 'SQL', '0', '0', '')</v>
      </c>
      <c r="AI33" s="1" t="str">
        <f t="shared" ca="1" si="36"/>
        <v>insert into ZDIC values('', 'EN', 'S', 'SOCRTM', 'Create Time', '', '1', '20141126', '93452', 'SQL', '0', '0', '', 'insert into ZDIC values('DJB', '', 'EN', 'S', 'SOCRTM', 'Create Time', '', '1', '20141126', '93452', 'SQL', '0', '0', '')')</v>
      </c>
      <c r="AJ33" s="5" t="s">
        <v>9</v>
      </c>
      <c r="AM33"/>
      <c r="AN33"/>
      <c r="AO33"/>
      <c r="AQ33" s="3"/>
      <c r="AT33" s="3"/>
      <c r="AU33" s="3"/>
      <c r="AV33" s="3"/>
      <c r="AW33" s="3"/>
      <c r="AX33" s="3"/>
      <c r="AY33" s="3"/>
    </row>
    <row r="34" spans="1:51" ht="12.75" customHeight="1" x14ac:dyDescent="0.25">
      <c r="A34" s="4"/>
      <c r="B34" s="1" t="str">
        <f>VLOOKUP($D$2,[1]Tables!$B$2:$D$1048576,2,FALSE)</f>
        <v>SO</v>
      </c>
      <c r="C34" s="1" t="s">
        <v>24</v>
      </c>
      <c r="D34" s="1" t="str">
        <f t="shared" si="12"/>
        <v>SOCRUS</v>
      </c>
      <c r="E34" s="1" t="str">
        <f>VLOOKUP($C34,'[1]Data Dictionary'!$B$2:$I$1048576,5,FALSE)</f>
        <v>Create User</v>
      </c>
      <c r="F34" s="1" t="str">
        <f>VLOOKUP($C34,'[1]Data Dictionary'!$B$2:$I$1048576,6,FALSE)</f>
        <v>Create User</v>
      </c>
      <c r="G34" s="1" t="str">
        <f>VLOOKUP($C34,'[1]Data Dictionary'!$B$2:$I$1048576,7,FALSE)</f>
        <v>Create User</v>
      </c>
      <c r="H34" s="1" t="str">
        <f>VLOOKUP($C34,'[1]Data Dictionary'!$B$2:$I$1048576,8,FALSE)</f>
        <v>Create User</v>
      </c>
      <c r="I34" s="1" t="str">
        <f>VLOOKUP($C34,'[1]Data Dictionary'!$B$2:$I$1048576,2,FALSE)</f>
        <v>VARCHAR</v>
      </c>
      <c r="J34" s="2" t="str">
        <f>VLOOKUP($C34,'[1]Data Dictionary'!$B$2:$I$1048576,3,FALSE)</f>
        <v>20</v>
      </c>
      <c r="K34" s="3" t="s">
        <v>10</v>
      </c>
      <c r="L34" s="3" t="str">
        <f t="shared" si="0"/>
        <v xml:space="preserve"> NOT NULL </v>
      </c>
      <c r="M34" s="3" t="str">
        <f t="shared" si="4"/>
        <v xml:space="preserve"> DEFAULT('') </v>
      </c>
      <c r="N34" s="1" t="str">
        <f t="shared" si="1"/>
        <v>SOCRUS VARCHAR(20)  NOT NULL  DEFAULT('') ,</v>
      </c>
      <c r="O34" s="1" t="str">
        <f t="shared" si="5"/>
        <v>SOCRUS VARCHAR2(20)  NOT NULL ,</v>
      </c>
      <c r="P34" s="1" t="s">
        <v>9</v>
      </c>
      <c r="Q34" s="1" t="str">
        <f t="shared" si="2"/>
        <v>EXEC sys.sp_addextendedproperty @name=N'MS_Description', @value=N'Create User' , @level0type=N'SCHEMA',@level0name=N'dbo', @level1type=N'TABLE',@level1name=N'SCO1', @level2type=N'COLUMN',@level2name=N'SOCRUS'</v>
      </c>
      <c r="R34" s="1" t="str">
        <f t="shared" si="6"/>
        <v>[DataMember] public  string SOCRUS { get; set; }</v>
      </c>
      <c r="S34" s="1" t="str">
        <f t="shared" si="7"/>
        <v>+ "  SOCRUS "</v>
      </c>
      <c r="T34" s="1" t="s">
        <v>109</v>
      </c>
      <c r="V34" s="1" t="s">
        <v>15</v>
      </c>
      <c r="W34" s="1" t="s">
        <v>14</v>
      </c>
      <c r="X34" s="1" t="str">
        <f t="shared" si="8"/>
        <v>SOCRUS</v>
      </c>
      <c r="Y34" s="1" t="str">
        <f t="shared" si="9"/>
        <v>Create User</v>
      </c>
      <c r="AA34" s="1">
        <v>1</v>
      </c>
      <c r="AB34" s="6">
        <f t="shared" ca="1" si="10"/>
        <v>20141126</v>
      </c>
      <c r="AC34" s="3">
        <f t="shared" ca="1" si="11"/>
        <v>93452</v>
      </c>
      <c r="AD34" s="3" t="s">
        <v>41</v>
      </c>
      <c r="AE34" s="1">
        <v>0</v>
      </c>
      <c r="AF34" s="1">
        <v>0</v>
      </c>
      <c r="AH34" s="1" t="str">
        <f t="shared" ca="1" si="36"/>
        <v>insert into ZDIC values('DJB', '', 'EN', 'S', 'SOCRUS', 'Create User', '', '1', '20141126', '93452', 'SQL', '0', '0', '')</v>
      </c>
      <c r="AI34" s="1" t="str">
        <f t="shared" ca="1" si="36"/>
        <v>insert into ZDIC values('', 'EN', 'S', 'SOCRUS', 'Create User', '', '1', '20141126', '93452', 'SQL', '0', '0', '', 'insert into ZDIC values('DJB', '', 'EN', 'S', 'SOCRUS', 'Create User', '', '1', '20141126', '93452', 'SQL', '0', '0', '')')</v>
      </c>
      <c r="AJ34" s="5" t="s">
        <v>9</v>
      </c>
      <c r="AM34"/>
      <c r="AN34"/>
      <c r="AO34"/>
      <c r="AQ34" s="3"/>
      <c r="AT34" s="3"/>
      <c r="AU34" s="3"/>
      <c r="AV34" s="3"/>
      <c r="AW34" s="3"/>
      <c r="AX34" s="3"/>
      <c r="AY34" s="3"/>
    </row>
    <row r="35" spans="1:51" ht="12.75" customHeight="1" x14ac:dyDescent="0.25">
      <c r="A35" s="4"/>
      <c r="B35" s="1" t="str">
        <f>VLOOKUP($D$2,[1]Tables!$B$2:$D$1048576,2,FALSE)</f>
        <v>SO</v>
      </c>
      <c r="C35" s="1" t="s">
        <v>25</v>
      </c>
      <c r="D35" s="1" t="str">
        <f t="shared" si="12"/>
        <v>SOCHDT</v>
      </c>
      <c r="E35" s="1" t="str">
        <f>VLOOKUP($C35,'[1]Data Dictionary'!$B$2:$I$1048576,5,FALSE)</f>
        <v>Change Date</v>
      </c>
      <c r="F35" s="1" t="str">
        <f>VLOOKUP($C35,'[1]Data Dictionary'!$B$2:$I$1048576,6,FALSE)</f>
        <v>Change Date</v>
      </c>
      <c r="G35" s="1" t="str">
        <f>VLOOKUP($C35,'[1]Data Dictionary'!$B$2:$I$1048576,7,FALSE)</f>
        <v>Change Date</v>
      </c>
      <c r="H35" s="1" t="str">
        <f>VLOOKUP($C35,'[1]Data Dictionary'!$B$2:$I$1048576,8,FALSE)</f>
        <v>Change Date</v>
      </c>
      <c r="I35" s="1" t="str">
        <f>VLOOKUP($C35,'[1]Data Dictionary'!$B$2:$I$1048576,2,FALSE)</f>
        <v>NUMERIC</v>
      </c>
      <c r="J35" s="2" t="str">
        <f>VLOOKUP($C35,'[1]Data Dictionary'!$B$2:$I$1048576,3,FALSE)</f>
        <v>8, 0</v>
      </c>
      <c r="K35" s="3" t="s">
        <v>10</v>
      </c>
      <c r="L35" s="3" t="str">
        <f t="shared" si="0"/>
        <v xml:space="preserve"> NOT NULL </v>
      </c>
      <c r="M35" s="3" t="str">
        <f t="shared" si="4"/>
        <v xml:space="preserve"> DEFAULT(0) </v>
      </c>
      <c r="N35" s="1" t="str">
        <f t="shared" si="1"/>
        <v>SOCHDT NUMERIC(8, 0)  NOT NULL  DEFAULT(0) ,</v>
      </c>
      <c r="O35" s="1" t="str">
        <f t="shared" si="5"/>
        <v>SOCHDT NUMBER(8, 0)  NOT NULL ,</v>
      </c>
      <c r="P35" s="1" t="s">
        <v>9</v>
      </c>
      <c r="Q35" s="1" t="str">
        <f t="shared" si="2"/>
        <v>EXEC sys.sp_addextendedproperty @name=N'MS_Description', @value=N'Change Date' , @level0type=N'SCHEMA',@level0name=N'dbo', @level1type=N'TABLE',@level1name=N'SCO1', @level2type=N'COLUMN',@level2name=N'SOCHDT'</v>
      </c>
      <c r="R35" s="1" t="str">
        <f t="shared" si="6"/>
        <v>[DataMember] public  decimal SOCHDT { get; set; }</v>
      </c>
      <c r="S35" s="1" t="str">
        <f t="shared" si="7"/>
        <v>+ "  SOCHDT "</v>
      </c>
      <c r="T35" s="1" t="s">
        <v>109</v>
      </c>
      <c r="V35" s="1" t="s">
        <v>15</v>
      </c>
      <c r="W35" s="1" t="s">
        <v>14</v>
      </c>
      <c r="X35" s="1" t="str">
        <f t="shared" si="8"/>
        <v>SOCHDT</v>
      </c>
      <c r="Y35" s="1" t="str">
        <f t="shared" si="9"/>
        <v>Change Date</v>
      </c>
      <c r="AA35" s="1">
        <v>1</v>
      </c>
      <c r="AB35" s="6">
        <f t="shared" ca="1" si="10"/>
        <v>20141126</v>
      </c>
      <c r="AC35" s="3">
        <f t="shared" ca="1" si="11"/>
        <v>93452</v>
      </c>
      <c r="AD35" s="3" t="s">
        <v>41</v>
      </c>
      <c r="AE35" s="1">
        <v>0</v>
      </c>
      <c r="AF35" s="1">
        <v>0</v>
      </c>
      <c r="AH35" s="1" t="str">
        <f t="shared" ca="1" si="36"/>
        <v>insert into ZDIC values('DJB', '', 'EN', 'S', 'SOCHDT', 'Change Date', '', '1', '20141126', '93452', 'SQL', '0', '0', '')</v>
      </c>
      <c r="AI35" s="1" t="str">
        <f t="shared" ca="1" si="36"/>
        <v>insert into ZDIC values('', 'EN', 'S', 'SOCHDT', 'Change Date', '', '1', '20141126', '93452', 'SQL', '0', '0', '', 'insert into ZDIC values('DJB', '', 'EN', 'S', 'SOCHDT', 'Change Date', '', '1', '20141126', '93452', 'SQL', '0', '0', '')')</v>
      </c>
      <c r="AJ35" s="5" t="s">
        <v>9</v>
      </c>
      <c r="AM35"/>
      <c r="AN35"/>
      <c r="AO35"/>
      <c r="AQ35" s="3"/>
      <c r="AT35" s="3"/>
      <c r="AU35" s="3"/>
      <c r="AV35" s="3"/>
      <c r="AW35" s="3"/>
      <c r="AX35" s="3"/>
      <c r="AY35" s="3"/>
    </row>
    <row r="36" spans="1:51" ht="12.75" customHeight="1" x14ac:dyDescent="0.25">
      <c r="A36" s="4"/>
      <c r="B36" s="1" t="str">
        <f>VLOOKUP($D$2,[1]Tables!$B$2:$D$1048576,2,FALSE)</f>
        <v>SO</v>
      </c>
      <c r="C36" s="1" t="s">
        <v>26</v>
      </c>
      <c r="D36" s="1" t="str">
        <f t="shared" si="12"/>
        <v>SOCHTM</v>
      </c>
      <c r="E36" s="1" t="str">
        <f>VLOOKUP($C36,'[1]Data Dictionary'!$B$2:$I$1048576,5,FALSE)</f>
        <v>Change Time</v>
      </c>
      <c r="F36" s="1" t="str">
        <f>VLOOKUP($C36,'[1]Data Dictionary'!$B$2:$I$1048576,6,FALSE)</f>
        <v>Change Time</v>
      </c>
      <c r="G36" s="1" t="str">
        <f>VLOOKUP($C36,'[1]Data Dictionary'!$B$2:$I$1048576,7,FALSE)</f>
        <v>Change Time</v>
      </c>
      <c r="H36" s="1" t="str">
        <f>VLOOKUP($C36,'[1]Data Dictionary'!$B$2:$I$1048576,8,FALSE)</f>
        <v>Change Time</v>
      </c>
      <c r="I36" s="1" t="str">
        <f>VLOOKUP($C36,'[1]Data Dictionary'!$B$2:$I$1048576,2,FALSE)</f>
        <v>NUMERIC</v>
      </c>
      <c r="J36" s="2" t="str">
        <f>VLOOKUP($C36,'[1]Data Dictionary'!$B$2:$I$1048576,3,FALSE)</f>
        <v>6, 0</v>
      </c>
      <c r="K36" s="3" t="s">
        <v>10</v>
      </c>
      <c r="L36" s="3" t="str">
        <f t="shared" si="0"/>
        <v xml:space="preserve"> NOT NULL </v>
      </c>
      <c r="M36" s="3" t="str">
        <f t="shared" si="4"/>
        <v xml:space="preserve"> DEFAULT(0) </v>
      </c>
      <c r="N36" s="1" t="str">
        <f t="shared" si="1"/>
        <v>SOCHTM NUMERIC(6, 0)  NOT NULL  DEFAULT(0) ,</v>
      </c>
      <c r="O36" s="1" t="str">
        <f t="shared" si="5"/>
        <v>SOCHTM NUMBER(6, 0)  NOT NULL ,</v>
      </c>
      <c r="P36" s="1" t="s">
        <v>9</v>
      </c>
      <c r="Q36" s="1" t="str">
        <f t="shared" si="2"/>
        <v>EXEC sys.sp_addextendedproperty @name=N'MS_Description', @value=N'Change Time' , @level0type=N'SCHEMA',@level0name=N'dbo', @level1type=N'TABLE',@level1name=N'SCO1', @level2type=N'COLUMN',@level2name=N'SOCHTM'</v>
      </c>
      <c r="R36" s="1" t="str">
        <f t="shared" si="6"/>
        <v>[DataMember] public  decimal SOCHTM { get; set; }</v>
      </c>
      <c r="S36" s="1" t="str">
        <f t="shared" si="7"/>
        <v>+ "  SOCHTM "</v>
      </c>
      <c r="T36" s="1" t="s">
        <v>109</v>
      </c>
      <c r="V36" s="1" t="s">
        <v>15</v>
      </c>
      <c r="W36" s="1" t="s">
        <v>14</v>
      </c>
      <c r="X36" s="1" t="str">
        <f t="shared" si="8"/>
        <v>SOCHTM</v>
      </c>
      <c r="Y36" s="1" t="str">
        <f t="shared" si="9"/>
        <v>Change Time</v>
      </c>
      <c r="AA36" s="1">
        <v>1</v>
      </c>
      <c r="AB36" s="6">
        <f t="shared" ca="1" si="10"/>
        <v>20141126</v>
      </c>
      <c r="AC36" s="3">
        <f t="shared" ca="1" si="11"/>
        <v>93452</v>
      </c>
      <c r="AD36" s="3" t="s">
        <v>41</v>
      </c>
      <c r="AE36" s="1">
        <v>0</v>
      </c>
      <c r="AF36" s="1">
        <v>0</v>
      </c>
      <c r="AH36" s="1" t="str">
        <f t="shared" ca="1" si="36"/>
        <v>insert into ZDIC values('DJB', '', 'EN', 'S', 'SOCHTM', 'Change Time', '', '1', '20141126', '93452', 'SQL', '0', '0', '')</v>
      </c>
      <c r="AI36" s="1" t="str">
        <f t="shared" ca="1" si="36"/>
        <v>insert into ZDIC values('', 'EN', 'S', 'SOCHTM', 'Change Time', '', '1', '20141126', '93452', 'SQL', '0', '0', '', 'insert into ZDIC values('DJB', '', 'EN', 'S', 'SOCHTM', 'Change Time', '', '1', '20141126', '93452', 'SQL', '0', '0', '')')</v>
      </c>
      <c r="AJ36" s="5" t="s">
        <v>9</v>
      </c>
      <c r="AM36"/>
      <c r="AN36"/>
      <c r="AO36"/>
      <c r="AQ36" s="3"/>
      <c r="AT36" s="3"/>
      <c r="AU36" s="3"/>
      <c r="AV36" s="3"/>
      <c r="AW36" s="3"/>
      <c r="AX36" s="3"/>
      <c r="AY36" s="3"/>
    </row>
    <row r="37" spans="1:51" ht="12.75" customHeight="1" x14ac:dyDescent="0.25">
      <c r="A37" s="4"/>
      <c r="B37" s="1" t="str">
        <f>VLOOKUP($D$2,[1]Tables!$B$2:$D$1048576,2,FALSE)</f>
        <v>SO</v>
      </c>
      <c r="C37" s="1" t="s">
        <v>27</v>
      </c>
      <c r="D37" s="1" t="str">
        <f t="shared" si="12"/>
        <v>SOCHUS</v>
      </c>
      <c r="E37" s="1" t="str">
        <f>VLOOKUP($C37,'[1]Data Dictionary'!$B$2:$I$1048576,5,FALSE)</f>
        <v>Change User</v>
      </c>
      <c r="F37" s="1" t="str">
        <f>VLOOKUP($C37,'[1]Data Dictionary'!$B$2:$I$1048576,6,FALSE)</f>
        <v>Change User</v>
      </c>
      <c r="G37" s="1" t="str">
        <f>VLOOKUP($C37,'[1]Data Dictionary'!$B$2:$I$1048576,7,FALSE)</f>
        <v>Change User</v>
      </c>
      <c r="H37" s="1" t="str">
        <f>VLOOKUP($C37,'[1]Data Dictionary'!$B$2:$I$1048576,8,FALSE)</f>
        <v>Change User</v>
      </c>
      <c r="I37" s="1" t="str">
        <f>VLOOKUP($C37,'[1]Data Dictionary'!$B$2:$I$1048576,2,FALSE)</f>
        <v>VARCHAR</v>
      </c>
      <c r="J37" s="2" t="str">
        <f>VLOOKUP($C37,'[1]Data Dictionary'!$B$2:$I$1048576,3,FALSE)</f>
        <v>20</v>
      </c>
      <c r="K37" s="3" t="s">
        <v>10</v>
      </c>
      <c r="L37" s="3" t="str">
        <f t="shared" si="0"/>
        <v xml:space="preserve"> NOT NULL </v>
      </c>
      <c r="M37" s="3" t="str">
        <f t="shared" si="4"/>
        <v xml:space="preserve"> DEFAULT('') </v>
      </c>
      <c r="N37" s="1" t="str">
        <f t="shared" si="1"/>
        <v>SOCHUS VARCHAR(20)  NOT NULL  DEFAULT('') ,</v>
      </c>
      <c r="O37" s="1" t="str">
        <f t="shared" si="5"/>
        <v>SOCHUS VARCHAR2(20)  NOT NULL ,</v>
      </c>
      <c r="P37" s="1" t="s">
        <v>9</v>
      </c>
      <c r="Q37" s="1" t="str">
        <f t="shared" si="2"/>
        <v>EXEC sys.sp_addextendedproperty @name=N'MS_Description', @value=N'Change User' , @level0type=N'SCHEMA',@level0name=N'dbo', @level1type=N'TABLE',@level1name=N'SCO1', @level2type=N'COLUMN',@level2name=N'SOCHUS'</v>
      </c>
      <c r="R37" s="1" t="str">
        <f t="shared" si="6"/>
        <v>[DataMember] public  string SOCHUS { get; set; }</v>
      </c>
      <c r="S37" s="1" t="str">
        <f t="shared" si="7"/>
        <v>+ "  SOCHUS "</v>
      </c>
      <c r="T37" s="1" t="s">
        <v>109</v>
      </c>
      <c r="V37" s="1" t="s">
        <v>15</v>
      </c>
      <c r="W37" s="1" t="s">
        <v>14</v>
      </c>
      <c r="X37" s="1" t="str">
        <f t="shared" si="8"/>
        <v>SOCHUS</v>
      </c>
      <c r="Y37" s="1" t="str">
        <f t="shared" si="9"/>
        <v>Change User</v>
      </c>
      <c r="AA37" s="1">
        <v>1</v>
      </c>
      <c r="AB37" s="6">
        <f t="shared" ca="1" si="10"/>
        <v>20141126</v>
      </c>
      <c r="AC37" s="3">
        <f t="shared" ca="1" si="11"/>
        <v>93452</v>
      </c>
      <c r="AD37" s="3" t="s">
        <v>41</v>
      </c>
      <c r="AE37" s="1">
        <v>0</v>
      </c>
      <c r="AF37" s="1">
        <v>0</v>
      </c>
      <c r="AH37" s="1" t="str">
        <f t="shared" ca="1" si="36"/>
        <v>insert into ZDIC values('DJB', '', 'EN', 'S', 'SOCHUS', 'Change User', '', '1', '20141126', '93452', 'SQL', '0', '0', '')</v>
      </c>
      <c r="AI37" s="1" t="str">
        <f t="shared" ca="1" si="36"/>
        <v>insert into ZDIC values('', 'EN', 'S', 'SOCHUS', 'Change User', '', '1', '20141126', '93452', 'SQL', '0', '0', '', 'insert into ZDIC values('DJB', '', 'EN', 'S', 'SOCHUS', 'Change User', '', '1', '20141126', '93452', 'SQL', '0', '0', '')')</v>
      </c>
      <c r="AJ37" s="5" t="s">
        <v>9</v>
      </c>
      <c r="AM37"/>
      <c r="AN37"/>
      <c r="AO37"/>
      <c r="AQ37" s="3"/>
      <c r="AT37" s="3"/>
      <c r="AU37" s="3"/>
      <c r="AV37" s="3"/>
      <c r="AW37" s="3"/>
      <c r="AX37" s="3"/>
      <c r="AY37" s="3"/>
    </row>
    <row r="38" spans="1:51" ht="12.75" customHeight="1" x14ac:dyDescent="0.25">
      <c r="A38" s="4"/>
      <c r="B38" s="4"/>
      <c r="C38" s="4"/>
      <c r="D38" s="5"/>
      <c r="K38" s="3"/>
      <c r="L38" s="3"/>
      <c r="M38" s="3"/>
      <c r="N38" s="1" t="str">
        <f>CONCATENATE(" CONSTRAINT PK_",$D$2, " PRIMARY KEY CLUSTERED (")</f>
        <v xml:space="preserve"> CONSTRAINT PK_SCO1 PRIMARY KEY CLUSTERED (</v>
      </c>
      <c r="O38" s="1" t="str">
        <f>CONCATENATE(" CONSTRAINT PK_",$D$2, " PRIMARY KEY (")</f>
        <v xml:space="preserve"> CONSTRAINT PK_SCO1 PRIMARY KEY (</v>
      </c>
      <c r="P38" s="1" t="s">
        <v>9</v>
      </c>
      <c r="Q38" s="1" t="s">
        <v>9</v>
      </c>
      <c r="R38" s="1" t="s">
        <v>123</v>
      </c>
      <c r="S38" s="1" t="s">
        <v>9</v>
      </c>
      <c r="AM38"/>
      <c r="AN38"/>
      <c r="AO38"/>
      <c r="AQ38" s="3"/>
      <c r="AT38" s="3"/>
      <c r="AU38" s="3"/>
      <c r="AV38" s="3"/>
      <c r="AW38" s="3"/>
      <c r="AX38" s="3"/>
      <c r="AY38" s="3"/>
    </row>
    <row r="39" spans="1:51" ht="12.75" customHeight="1" x14ac:dyDescent="0.25">
      <c r="A39" s="4"/>
      <c r="B39" s="4"/>
      <c r="C39" s="4"/>
      <c r="K39" s="3"/>
      <c r="L39" s="3"/>
      <c r="M39" s="3"/>
      <c r="N39" s="1" t="str">
        <f>$D$3</f>
        <v>SOCONO</v>
      </c>
      <c r="O39" s="1" t="str">
        <f>$D$3</f>
        <v>SOCONO</v>
      </c>
      <c r="R39" s="1" t="str">
        <f>CONCATENATE("     A          K ", RIGHT(N39,6))</f>
        <v xml:space="preserve">     A          K SOCONO</v>
      </c>
      <c r="S39" s="1" t="s">
        <v>9</v>
      </c>
      <c r="AM39"/>
      <c r="AN39"/>
      <c r="AO39"/>
      <c r="AQ39" s="3"/>
      <c r="AT39" s="3"/>
      <c r="AU39" s="3"/>
      <c r="AV39" s="3"/>
      <c r="AW39" s="3"/>
      <c r="AX39" s="3"/>
      <c r="AY39" s="3"/>
    </row>
    <row r="40" spans="1:51" ht="12.75" customHeight="1" x14ac:dyDescent="0.25">
      <c r="A40" s="4"/>
      <c r="B40" s="4"/>
      <c r="C40" s="4"/>
      <c r="K40" s="3"/>
      <c r="L40" s="3"/>
      <c r="M40" s="3"/>
      <c r="N40" s="1" t="str">
        <f xml:space="preserve"> ", " &amp; $D4</f>
        <v>, SOBRNO</v>
      </c>
      <c r="O40" s="1" t="str">
        <f xml:space="preserve"> ", " &amp; $D4</f>
        <v>, SOBRNO</v>
      </c>
      <c r="R40" s="1" t="str">
        <f>CONCATENATE("     A          K ", RIGHT(N40,6))</f>
        <v xml:space="preserve">     A          K SOBRNO</v>
      </c>
      <c r="S40" s="1" t="s">
        <v>9</v>
      </c>
      <c r="AM40"/>
      <c r="AN40"/>
      <c r="AO40"/>
      <c r="AQ40" s="3"/>
      <c r="AT40" s="3"/>
      <c r="AU40" s="3"/>
      <c r="AV40" s="3"/>
      <c r="AW40" s="3"/>
      <c r="AX40" s="3"/>
      <c r="AY40" s="3"/>
    </row>
    <row r="41" spans="1:51" ht="12.75" customHeight="1" x14ac:dyDescent="0.25">
      <c r="A41" s="4"/>
      <c r="B41" s="4"/>
      <c r="C41" s="4"/>
      <c r="K41" s="3"/>
      <c r="L41" s="3"/>
      <c r="M41" s="3"/>
      <c r="N41" s="1" t="str">
        <f xml:space="preserve"> ", " &amp; $D5</f>
        <v>, SOCODN</v>
      </c>
      <c r="O41" s="1" t="str">
        <f xml:space="preserve"> ", " &amp; $D5</f>
        <v>, SOCODN</v>
      </c>
      <c r="R41" s="1" t="str">
        <f>CONCATENATE("     A          K ", RIGHT(N41,6))</f>
        <v xml:space="preserve">     A          K SOCODN</v>
      </c>
      <c r="S41" s="1" t="s">
        <v>9</v>
      </c>
      <c r="AM41"/>
      <c r="AN41"/>
      <c r="AO41"/>
      <c r="AQ41" s="3"/>
      <c r="AT41" s="3"/>
      <c r="AU41" s="3"/>
      <c r="AV41" s="3"/>
      <c r="AW41" s="3"/>
      <c r="AX41" s="3"/>
      <c r="AY41" s="3"/>
    </row>
    <row r="42" spans="1:51" ht="12.75" customHeight="1" x14ac:dyDescent="0.25">
      <c r="A42" s="4"/>
      <c r="B42" s="4"/>
      <c r="C42" s="4"/>
      <c r="K42" s="3"/>
      <c r="L42" s="3"/>
      <c r="M42" s="3"/>
      <c r="N42" s="1" t="s">
        <v>11</v>
      </c>
      <c r="O42" s="1" t="s">
        <v>11</v>
      </c>
      <c r="S42" s="1" t="s">
        <v>9</v>
      </c>
      <c r="AM42"/>
      <c r="AN42"/>
      <c r="AO42"/>
      <c r="AQ42" s="3"/>
      <c r="AT42" s="3"/>
      <c r="AU42" s="3"/>
      <c r="AV42" s="3"/>
      <c r="AW42" s="3"/>
      <c r="AX42" s="3"/>
      <c r="AY42" s="3"/>
    </row>
    <row r="43" spans="1:51" ht="12.75" customHeight="1" x14ac:dyDescent="0.25">
      <c r="S43" s="1" t="s">
        <v>9</v>
      </c>
      <c r="AM43"/>
      <c r="AN43"/>
      <c r="AO43"/>
      <c r="AQ43" s="3"/>
      <c r="AT43" s="3"/>
      <c r="AU43" s="3"/>
      <c r="AV43" s="3"/>
      <c r="AW43" s="3"/>
      <c r="AX43" s="3"/>
      <c r="AY43" s="3"/>
    </row>
    <row r="44" spans="1:51" ht="12.75" customHeight="1" x14ac:dyDescent="0.25">
      <c r="S44" s="1" t="s">
        <v>9</v>
      </c>
      <c r="AM44"/>
      <c r="AN44"/>
      <c r="AO44"/>
      <c r="AQ44" s="3"/>
      <c r="AT44" s="3"/>
      <c r="AU44" s="3"/>
      <c r="AV44" s="3"/>
      <c r="AW44" s="3"/>
      <c r="AX44" s="3"/>
      <c r="AY44" s="3"/>
    </row>
    <row r="45" spans="1:51" ht="12.75" customHeight="1" x14ac:dyDescent="0.25">
      <c r="J45" s="1"/>
      <c r="S45" s="1" t="s">
        <v>9</v>
      </c>
      <c r="AM45"/>
      <c r="AN45"/>
      <c r="AO45"/>
      <c r="AQ45" s="3"/>
      <c r="AT45" s="3"/>
      <c r="AU45" s="3"/>
      <c r="AV45" s="3"/>
      <c r="AW45" s="3"/>
      <c r="AX45" s="3"/>
      <c r="AY45" s="3"/>
    </row>
    <row r="46" spans="1:51" ht="12.75" customHeight="1" x14ac:dyDescent="0.25">
      <c r="J46" s="1"/>
      <c r="S46" s="1" t="s">
        <v>9</v>
      </c>
      <c r="AM46"/>
      <c r="AN46"/>
      <c r="AO46"/>
      <c r="AQ46" s="3"/>
      <c r="AT46" s="3"/>
      <c r="AU46" s="3"/>
      <c r="AV46" s="3"/>
      <c r="AW46" s="3"/>
      <c r="AX46" s="3"/>
      <c r="AY46" s="3"/>
    </row>
    <row r="47" spans="1:51" ht="12.75" customHeight="1" x14ac:dyDescent="0.25">
      <c r="J47" s="1"/>
      <c r="S47" s="1" t="s">
        <v>9</v>
      </c>
      <c r="AM47"/>
      <c r="AN47"/>
      <c r="AO47"/>
      <c r="AQ47" s="3"/>
      <c r="AT47" s="3"/>
      <c r="AU47" s="3"/>
      <c r="AV47" s="3"/>
      <c r="AW47" s="3"/>
      <c r="AX47" s="3"/>
      <c r="AY47" s="3"/>
    </row>
    <row r="48" spans="1:51" ht="12.75" customHeight="1" x14ac:dyDescent="0.25">
      <c r="J48" s="1"/>
      <c r="S48" s="1" t="s">
        <v>9</v>
      </c>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Q61" s="3"/>
      <c r="AT61" s="3"/>
      <c r="AU61" s="3"/>
      <c r="AV61" s="3"/>
      <c r="AW61" s="3"/>
      <c r="AX61" s="3"/>
      <c r="AY61" s="3"/>
    </row>
    <row r="62" spans="10:51" ht="12.75" customHeight="1" x14ac:dyDescent="0.25">
      <c r="J62" s="1"/>
      <c r="AM62"/>
      <c r="AN62"/>
      <c r="AO62"/>
      <c r="AQ62" s="3"/>
      <c r="AT62" s="3"/>
      <c r="AU62" s="3"/>
      <c r="AV62" s="3"/>
      <c r="AW62" s="3"/>
      <c r="AX62" s="3"/>
      <c r="AY62" s="3"/>
    </row>
    <row r="63" spans="10:51" ht="12.75" customHeight="1" x14ac:dyDescent="0.25">
      <c r="J63" s="1"/>
      <c r="AM63"/>
      <c r="AN63"/>
      <c r="AO63"/>
      <c r="AQ63" s="3"/>
      <c r="AT63" s="3"/>
      <c r="AU63" s="3"/>
      <c r="AV63" s="3"/>
      <c r="AW63" s="3"/>
      <c r="AX63" s="3"/>
      <c r="AY63" s="3"/>
    </row>
    <row r="64" spans="10:51" ht="12.75" customHeight="1" x14ac:dyDescent="0.25">
      <c r="J64" s="1"/>
      <c r="AM64"/>
      <c r="AN64"/>
      <c r="AO64"/>
      <c r="AQ64" s="3"/>
      <c r="AT64" s="3"/>
      <c r="AU64" s="3"/>
      <c r="AV64" s="3"/>
      <c r="AW64" s="3"/>
      <c r="AX64" s="3"/>
      <c r="AY64" s="3"/>
    </row>
    <row r="65" spans="10:51" ht="12.75" customHeight="1" x14ac:dyDescent="0.25">
      <c r="J65" s="1"/>
      <c r="AM65"/>
      <c r="AN65"/>
      <c r="AO65"/>
      <c r="AQ65" s="3"/>
      <c r="AT65" s="3"/>
      <c r="AU65" s="3"/>
      <c r="AV65" s="3"/>
      <c r="AW65" s="3"/>
      <c r="AX65" s="3"/>
      <c r="AY65" s="3"/>
    </row>
    <row r="66" spans="10:51" ht="12.75" customHeight="1" x14ac:dyDescent="0.25">
      <c r="J66" s="1"/>
      <c r="AM66"/>
      <c r="AN66"/>
      <c r="AO66"/>
      <c r="AQ66" s="3"/>
      <c r="AT66" s="3"/>
      <c r="AU66" s="3"/>
      <c r="AV66" s="3"/>
      <c r="AW66" s="3"/>
      <c r="AX66" s="3"/>
      <c r="AY66" s="3"/>
    </row>
    <row r="67" spans="10:51" ht="12.75" customHeight="1" x14ac:dyDescent="0.25">
      <c r="J67" s="1"/>
      <c r="AM67"/>
      <c r="AN67"/>
      <c r="AO67"/>
      <c r="AQ67" s="3"/>
      <c r="AT67" s="3"/>
      <c r="AU67" s="3"/>
      <c r="AV67" s="3"/>
      <c r="AW67" s="3"/>
      <c r="AX67" s="3"/>
      <c r="AY67" s="3"/>
    </row>
    <row r="68" spans="10:51" ht="12.75" customHeight="1" x14ac:dyDescent="0.25">
      <c r="J68" s="1"/>
      <c r="AM68"/>
      <c r="AN68"/>
      <c r="AO68"/>
      <c r="AQ68" s="3"/>
      <c r="AT68" s="3"/>
      <c r="AU68" s="3"/>
      <c r="AV68" s="3"/>
      <c r="AW68" s="3"/>
      <c r="AX68" s="3"/>
      <c r="AY68" s="3"/>
    </row>
    <row r="69" spans="10:51" ht="12.75" customHeight="1" x14ac:dyDescent="0.25">
      <c r="J69" s="1"/>
      <c r="AM69"/>
      <c r="AN69"/>
      <c r="AO69"/>
      <c r="AQ69" s="3"/>
      <c r="AT69" s="3"/>
      <c r="AU69" s="3"/>
      <c r="AV69" s="3"/>
      <c r="AW69" s="3"/>
      <c r="AX69" s="3"/>
      <c r="AY69" s="3"/>
    </row>
    <row r="70" spans="10:51" ht="12.75" customHeight="1" x14ac:dyDescent="0.25">
      <c r="J70" s="1"/>
      <c r="AM70"/>
      <c r="AN70"/>
      <c r="AO70"/>
      <c r="AQ70" s="3"/>
      <c r="AT70" s="3"/>
      <c r="AU70" s="3"/>
      <c r="AV70" s="3"/>
      <c r="AW70" s="3"/>
      <c r="AX70" s="3"/>
      <c r="AY70" s="3"/>
    </row>
    <row r="71" spans="10:51" ht="12.75" customHeight="1" x14ac:dyDescent="0.25">
      <c r="J71" s="1"/>
      <c r="AM71"/>
      <c r="AN71"/>
      <c r="AO71"/>
      <c r="AQ71" s="3"/>
      <c r="AT71" s="3"/>
      <c r="AU71" s="3"/>
      <c r="AV71" s="3"/>
      <c r="AW71" s="3"/>
      <c r="AX71" s="3"/>
      <c r="AY71" s="3"/>
    </row>
    <row r="72" spans="10:51" ht="12.75" customHeight="1" x14ac:dyDescent="0.25">
      <c r="J72" s="1"/>
      <c r="AM72"/>
      <c r="AN72"/>
      <c r="AO72"/>
      <c r="AQ72" s="3"/>
      <c r="AT72" s="3"/>
      <c r="AU72" s="3"/>
      <c r="AV72" s="3"/>
      <c r="AW72" s="3"/>
      <c r="AX72" s="3"/>
      <c r="AY72" s="3"/>
    </row>
    <row r="73" spans="10:51" ht="12.75" customHeight="1" x14ac:dyDescent="0.25">
      <c r="J73" s="1"/>
      <c r="AM73"/>
      <c r="AN73"/>
      <c r="AO73"/>
      <c r="AQ73" s="3"/>
      <c r="AT73" s="3"/>
      <c r="AU73" s="3"/>
      <c r="AV73" s="3"/>
      <c r="AW73" s="3"/>
      <c r="AX73" s="3"/>
      <c r="AY73" s="3"/>
    </row>
    <row r="74" spans="10:51" ht="12.75" customHeight="1" x14ac:dyDescent="0.25">
      <c r="J74" s="1"/>
      <c r="AM74"/>
      <c r="AN74"/>
      <c r="AO74"/>
      <c r="AQ74" s="3"/>
      <c r="AT74" s="3"/>
      <c r="AU74" s="3"/>
      <c r="AV74" s="3"/>
      <c r="AW74" s="3"/>
      <c r="AX74" s="3"/>
      <c r="AY74" s="3"/>
    </row>
    <row r="75" spans="10:51" ht="12.75" customHeight="1" x14ac:dyDescent="0.25">
      <c r="J75" s="1"/>
      <c r="AM75"/>
      <c r="AN75"/>
      <c r="AO75"/>
      <c r="AQ75" s="3"/>
      <c r="AT75" s="3"/>
      <c r="AU75" s="3"/>
      <c r="AV75" s="3"/>
      <c r="AW75" s="3"/>
      <c r="AX75" s="3"/>
      <c r="AY75" s="3"/>
    </row>
    <row r="76" spans="10:51" ht="12.75" customHeight="1" x14ac:dyDescent="0.25">
      <c r="J76" s="1"/>
      <c r="AM76"/>
      <c r="AN76"/>
      <c r="AO76"/>
      <c r="AQ76" s="3"/>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row r="114" spans="10:51" ht="12.75" customHeight="1" x14ac:dyDescent="0.25">
      <c r="J114" s="1"/>
      <c r="AM114"/>
      <c r="AN114"/>
      <c r="AO114"/>
      <c r="AT114" s="3"/>
      <c r="AU114" s="3"/>
      <c r="AV114" s="3"/>
      <c r="AW114" s="3"/>
      <c r="AX114" s="3"/>
      <c r="AY114" s="3"/>
    </row>
    <row r="115" spans="10:51" ht="12.75" customHeight="1" x14ac:dyDescent="0.25">
      <c r="J115" s="1"/>
      <c r="AM115"/>
      <c r="AN115"/>
      <c r="AO115"/>
      <c r="AT115" s="3"/>
      <c r="AU115" s="3"/>
      <c r="AV115" s="3"/>
      <c r="AW115" s="3"/>
      <c r="AX115" s="3"/>
      <c r="AY115" s="3"/>
    </row>
    <row r="116" spans="10:51" ht="12.75" customHeight="1" x14ac:dyDescent="0.25">
      <c r="J116" s="1"/>
      <c r="AM116"/>
      <c r="AN116"/>
      <c r="AO116"/>
      <c r="AT116" s="3"/>
      <c r="AU116" s="3"/>
      <c r="AV116" s="3"/>
      <c r="AW116" s="3"/>
      <c r="AX116" s="3"/>
      <c r="AY116" s="3"/>
    </row>
    <row r="117" spans="10:51" ht="12.75" customHeight="1" x14ac:dyDescent="0.25">
      <c r="J117" s="1"/>
      <c r="AM117"/>
      <c r="AN117"/>
      <c r="AO117"/>
      <c r="AT117" s="3"/>
      <c r="AU117" s="3"/>
      <c r="AV117" s="3"/>
      <c r="AW117" s="3"/>
      <c r="AX117" s="3"/>
      <c r="AY117" s="3"/>
    </row>
    <row r="118" spans="10:51" ht="12.75" customHeight="1" x14ac:dyDescent="0.25">
      <c r="J118" s="1"/>
      <c r="AM118"/>
      <c r="AN118"/>
      <c r="AO118"/>
      <c r="AT118" s="3"/>
      <c r="AU118" s="3"/>
      <c r="AV118" s="3"/>
      <c r="AW118" s="3"/>
      <c r="AX118" s="3"/>
      <c r="AY118" s="3"/>
    </row>
    <row r="119" spans="10:51" ht="12.75" customHeight="1" x14ac:dyDescent="0.25">
      <c r="J119" s="1"/>
      <c r="AM119"/>
      <c r="AN119"/>
      <c r="AO119"/>
      <c r="AT119" s="3"/>
      <c r="AU119" s="3"/>
      <c r="AV119" s="3"/>
      <c r="AW119" s="3"/>
      <c r="AX119" s="3"/>
      <c r="AY119" s="3"/>
    </row>
    <row r="120" spans="10:51" ht="12.75" customHeight="1" x14ac:dyDescent="0.25">
      <c r="J120" s="1"/>
      <c r="AM120"/>
      <c r="AN120"/>
      <c r="AO120"/>
      <c r="AT120" s="3"/>
      <c r="AU120" s="3"/>
      <c r="AV120" s="3"/>
      <c r="AW120" s="3"/>
      <c r="AX120" s="3"/>
      <c r="AY120" s="3"/>
    </row>
    <row r="121" spans="10:51" ht="12.75" customHeight="1" x14ac:dyDescent="0.25">
      <c r="J121" s="1"/>
      <c r="AM121"/>
      <c r="AN121"/>
      <c r="AO121"/>
      <c r="AT121" s="3"/>
      <c r="AU121" s="3"/>
      <c r="AV121" s="3"/>
      <c r="AW121" s="3"/>
      <c r="AX121" s="3"/>
      <c r="AY121" s="3"/>
    </row>
    <row r="122" spans="10:51" ht="12.75" customHeight="1" x14ac:dyDescent="0.25">
      <c r="J122" s="1"/>
      <c r="AM122"/>
      <c r="AN122"/>
      <c r="AO122"/>
      <c r="AT122" s="3"/>
      <c r="AU122" s="3"/>
      <c r="AV122" s="3"/>
      <c r="AW122" s="3"/>
      <c r="AX122" s="3"/>
      <c r="AY122" s="3"/>
    </row>
    <row r="123" spans="10:51" ht="12.75" customHeight="1" x14ac:dyDescent="0.25">
      <c r="J123" s="1"/>
      <c r="AM123"/>
      <c r="AN123"/>
      <c r="AO123"/>
      <c r="AT123" s="3"/>
      <c r="AU123" s="3"/>
      <c r="AV123" s="3"/>
      <c r="AW123" s="3"/>
      <c r="AX123" s="3"/>
      <c r="AY123" s="3"/>
    </row>
    <row r="124" spans="10:51" ht="12.75" customHeight="1" x14ac:dyDescent="0.25">
      <c r="J124" s="1"/>
      <c r="AM124"/>
      <c r="AN124"/>
      <c r="AO124"/>
      <c r="AT124" s="3"/>
      <c r="AU124" s="3"/>
      <c r="AV124" s="3"/>
      <c r="AW124" s="3"/>
      <c r="AX124" s="3"/>
      <c r="AY124" s="3"/>
    </row>
    <row r="125" spans="10:51" ht="12.75" customHeight="1" x14ac:dyDescent="0.25">
      <c r="J125" s="1"/>
      <c r="AM125"/>
      <c r="AN125"/>
      <c r="AO125"/>
      <c r="AT125" s="3"/>
      <c r="AU125" s="3"/>
      <c r="AV125" s="3"/>
      <c r="AW125" s="3"/>
      <c r="AX125" s="3"/>
      <c r="AY125" s="3"/>
    </row>
    <row r="126" spans="10:51" ht="12.75" customHeight="1" x14ac:dyDescent="0.25">
      <c r="J126" s="1"/>
      <c r="AM126"/>
      <c r="AN126"/>
      <c r="AO126"/>
      <c r="AT126" s="3"/>
      <c r="AU126" s="3"/>
      <c r="AV126" s="3"/>
      <c r="AW126" s="3"/>
      <c r="AX126" s="3"/>
      <c r="AY126" s="3"/>
    </row>
    <row r="127" spans="10:51" ht="12.75" customHeight="1" x14ac:dyDescent="0.25">
      <c r="J127" s="1"/>
      <c r="AM127"/>
      <c r="AN127"/>
      <c r="AO127"/>
      <c r="AT127" s="3"/>
      <c r="AU127" s="3"/>
      <c r="AV127" s="3"/>
      <c r="AW127" s="3"/>
      <c r="AX127" s="3"/>
      <c r="AY127" s="3"/>
    </row>
    <row r="128" spans="10:51" ht="12.75" customHeight="1" x14ac:dyDescent="0.25">
      <c r="J128" s="1"/>
      <c r="AM128"/>
      <c r="AN128"/>
      <c r="AO128"/>
      <c r="AT128" s="3"/>
      <c r="AU128" s="3"/>
      <c r="AV128" s="3"/>
      <c r="AW128" s="3"/>
      <c r="AX128" s="3"/>
      <c r="AY128" s="3"/>
    </row>
    <row r="129" spans="10:51" ht="12.75" customHeight="1" x14ac:dyDescent="0.25">
      <c r="J129" s="1"/>
      <c r="AM129"/>
      <c r="AN129"/>
      <c r="AO129"/>
      <c r="AT129" s="3"/>
      <c r="AU129" s="3"/>
      <c r="AV129" s="3"/>
      <c r="AW129" s="3"/>
      <c r="AX129" s="3"/>
      <c r="AY129"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7"/>
  <sheetViews>
    <sheetView tabSelected="1" workbookViewId="0">
      <pane xSplit="3" ySplit="2" topLeftCell="AD3" activePane="bottomRight" state="frozen"/>
      <selection activeCell="C9" sqref="C9"/>
      <selection pane="topRight" activeCell="C9" sqref="C9"/>
      <selection pane="bottomLeft" activeCell="C9" sqref="C9"/>
      <selection pane="bottomRight" activeCell="AG20" sqref="AG20"/>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SCO2</v>
      </c>
      <c r="O1" s="8" t="s">
        <v>34</v>
      </c>
      <c r="P1" s="9" t="s">
        <v>30</v>
      </c>
      <c r="Q1" s="9" t="s">
        <v>110</v>
      </c>
      <c r="R1" s="8" t="s">
        <v>111</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78</v>
      </c>
      <c r="E2" s="1" t="str">
        <f>VLOOKUP($D$2,[1]Tables!$B$2:$D$1048576,3,FALSE)</f>
        <v>Sales Order Line</v>
      </c>
      <c r="K2" s="3"/>
      <c r="L2" s="3"/>
      <c r="M2" s="3"/>
      <c r="N2" s="3" t="str">
        <f>CONCATENATE("CREATE TABLE ", $D$2, " (")</f>
        <v>CREATE TABLE SCO2 (</v>
      </c>
      <c r="O2" s="7" t="str">
        <f>CONCATENATE("CREATE TABLE ", $D$2, " (")</f>
        <v>CREATE TABLE SCO2 (</v>
      </c>
      <c r="P2" s="15" t="s">
        <v>9</v>
      </c>
      <c r="Q2" s="15"/>
      <c r="R2" s="7" t="str">
        <f>CONCATENATE("     A          R ", D2, "R")</f>
        <v xml:space="preserve">     A          R SCO2R</v>
      </c>
      <c r="S2" s="1" t="s">
        <v>9</v>
      </c>
      <c r="AJ2" s="5" t="s">
        <v>9</v>
      </c>
      <c r="AQ2" s="3"/>
      <c r="AT2" s="3"/>
      <c r="AU2" s="3"/>
    </row>
    <row r="3" spans="1:51" ht="12.75" customHeight="1" x14ac:dyDescent="0.25">
      <c r="A3" s="4"/>
      <c r="B3" s="1" t="str">
        <f>VLOOKUP($D$2,[1]Tables!$B$2:$D$1048576,2,FALSE)</f>
        <v>SP</v>
      </c>
      <c r="C3" s="1" t="s">
        <v>16</v>
      </c>
      <c r="D3" s="1" t="str">
        <f t="shared" ref="D3:D8" si="0">B3 &amp; C3</f>
        <v>SPCONO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8" si="1">IF(K3="", " NULL ", " NOT NULL ")</f>
        <v xml:space="preserve"> NOT NULL </v>
      </c>
      <c r="M3" s="3" t="str">
        <f t="shared" ref="M3:M8" si="2">IF(I3="NUMERIC", " DEFAULT(0) ", IF(I3="DATETIME", "", " DEFAULT('') "))</f>
        <v xml:space="preserve"> DEFAULT('') </v>
      </c>
      <c r="N3" s="1" t="str">
        <f t="shared" ref="N3:N8" si="3">CONCATENATE(D3, " ", I3, IF(I3="DATETIME", "",CONCATENATE("(", J3, ") ")), L3, M3,",")</f>
        <v>SPCONO VARCHAR(10)  NOT NULL  DEFAULT('') ,</v>
      </c>
      <c r="O3" s="1" t="str">
        <f t="shared" ref="O3:O8" si="4">CONCATENATE(D3, " ",IF(I3="VARCHAR", "VARCHAR2",IF(I3="NUMERIC", "NUMBER", I3)), IF(I3="DATETIME", "",CONCATENATE("(", J3, ") ")), IF(TRIM(K3)&lt;&gt;"", L3,IF(TRIM(M3)="DEFAULT('')", "DEFAULT(' ')", M3)), ",")</f>
        <v>SPCONO VARCHAR2(10)  NOT NULL ,</v>
      </c>
      <c r="P3" s="1" t="s">
        <v>9</v>
      </c>
      <c r="Q3" s="1" t="str">
        <f t="shared" ref="Q3:Q8"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@level1type=N'TABLE',@level1name=N'SCO2', @level2type=N'COLUMN',@level2name=N'SPCONO'</v>
      </c>
      <c r="R3" s="1" t="str">
        <f t="shared" ref="R3:R8" si="6">CONCATENATE("[DataMember] public ", IF(I3="VARCHAR", " string ", " decimal "), D3, " { get; set; }")</f>
        <v>[DataMember] public  string SPCONO { get; set; }</v>
      </c>
      <c r="S3" s="1" t="str">
        <f t="shared" ref="S3:S8" si="7">CONCATENATE("+ ""  ",D3," """)</f>
        <v>+ "  SPCONO "</v>
      </c>
      <c r="T3" s="1" t="s">
        <v>109</v>
      </c>
      <c r="V3" s="1" t="s">
        <v>15</v>
      </c>
      <c r="W3" s="1" t="s">
        <v>14</v>
      </c>
      <c r="X3" s="1" t="str">
        <f t="shared" ref="X3:X8" si="8">D3</f>
        <v>SPCONO</v>
      </c>
      <c r="Y3" s="1" t="str">
        <f t="shared" ref="Y3:Y8" si="9">IF(AND(V3="EN",W3="S"),E3, IF(AND(V3="ID", W3="S"),F3, IF(AND(V3="EN", W3="R"),G3,H3)))</f>
        <v>Company Code</v>
      </c>
      <c r="AA3" s="1">
        <v>1</v>
      </c>
      <c r="AB3" s="6">
        <f t="shared" ref="AB3:AB26" ca="1" si="10">YEAR(NOW())*10000+MONTH(NOW())*100+DAY(NOW())</f>
        <v>20141126</v>
      </c>
      <c r="AC3" s="3">
        <f t="shared" ref="AC3:AC26" ca="1" si="11">HOUR(NOW())*10000+MINUTE(NOW())*100+SECOND(NOW())</f>
        <v>93452</v>
      </c>
      <c r="AD3" s="3" t="s">
        <v>41</v>
      </c>
      <c r="AE3" s="1">
        <v>0</v>
      </c>
      <c r="AF3" s="1">
        <v>0</v>
      </c>
      <c r="AH3" s="1" t="str">
        <f t="shared" ref="AH3:AI8" ca="1" si="12">CONCATENATE("insert into ZDIC values('",T3, "', '",U3, "', '",V3, "', '",W3, "', '",X3, "', '",Y3, "', '",Z3, "', '",AA3, "', '",AB3, "', '",AC3, "', '",AD3, "', '",AE3, "', '",AF3, "', '",AG3, "')")</f>
        <v>insert into ZDIC values('DJB', '', 'EN', 'S', 'SPCONO', 'Company Code', '', '1', '20141126', '93452', 'SQL', '0', '0', '')</v>
      </c>
      <c r="AI3" s="1" t="str">
        <f t="shared" ca="1" si="12"/>
        <v>insert into ZDIC values('', 'EN', 'S', 'SPCONO', 'Company Code', '', '1', '20141126', '93452', 'SQL', '0', '0', '', 'insert into ZDIC values('DJB', '', 'EN', 'S', 'SPCONO', 'Company Code', '', '1', '20141126', '93452', 'SQL', '0', '0', '')')</v>
      </c>
      <c r="AJ3" s="5" t="s">
        <v>9</v>
      </c>
      <c r="AQ3" s="3"/>
      <c r="AT3" s="3"/>
      <c r="AU3" s="3"/>
    </row>
    <row r="4" spans="1:51" ht="12.75" customHeight="1" x14ac:dyDescent="0.25">
      <c r="A4" s="4"/>
      <c r="B4" s="1" t="str">
        <f>VLOOKUP($D$2,[1]Tables!$B$2:$D$1048576,2,FALSE)</f>
        <v>SP</v>
      </c>
      <c r="C4" s="1" t="s">
        <v>33</v>
      </c>
      <c r="D4" s="1" t="str">
        <f>B4 &amp; C4</f>
        <v>SPBRNO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IF(K4="", " NULL ", " NOT NULL ")</f>
        <v xml:space="preserve"> NOT NULL </v>
      </c>
      <c r="M4" s="3" t="str">
        <f>IF(I4="NUMERIC", " DEFAULT(0) ", IF(I4="DATETIME", "", " DEFAULT('') "))</f>
        <v xml:space="preserve"> DEFAULT('') </v>
      </c>
      <c r="N4" s="1" t="str">
        <f>CONCATENATE(D4, " ", I4, IF(I4="DATETIME", "",CONCATENATE("(", J4, ") ")), L4, M4,",")</f>
        <v>SPBRNO VARCHAR(10)  NOT NULL  DEFAULT('') ,</v>
      </c>
      <c r="O4" s="1" t="str">
        <f>CONCATENATE(D4, " ",IF(I4="VARCHAR", "VARCHAR2",IF(I4="NUMERIC", "NUMBER", I4)), IF(I4="DATETIME", "",CONCATENATE("(", J4, ") ")), IF(TRIM(K4)&lt;&gt;"", L4,IF(TRIM(M4)="DEFAULT('')", "DEFAULT(' ')", M4)), ",")</f>
        <v>SPBRNO VARCHAR2(10)  NOT NULL ,</v>
      </c>
      <c r="P4" s="1" t="s">
        <v>9</v>
      </c>
      <c r="Q4" s="1"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@level1type=N'TABLE',@level1name=N'SCO2', @level2type=N'COLUMN',@level2name=N'SPBRNO'</v>
      </c>
      <c r="R4" s="1" t="str">
        <f>CONCATENATE("[DataMember] public ", IF(I4="VARCHAR", " string ", " decimal "), D4, " { get; set; }")</f>
        <v>[DataMember] public  string SPBRNO { get; set; }</v>
      </c>
      <c r="S4" s="1" t="str">
        <f>CONCATENATE("+ ""  ",D4," """)</f>
        <v>+ "  SPBRNO "</v>
      </c>
      <c r="T4" s="1" t="s">
        <v>109</v>
      </c>
      <c r="V4" s="1" t="s">
        <v>15</v>
      </c>
      <c r="W4" s="1" t="s">
        <v>14</v>
      </c>
      <c r="X4" s="1" t="str">
        <f>D4</f>
        <v>SPBRNO</v>
      </c>
      <c r="Y4" s="1" t="str">
        <f>IF(AND(V4="EN",W4="S"),E4, IF(AND(V4="ID", W4="S"),F4, IF(AND(V4="EN", W4="R"),G4,H4)))</f>
        <v>Branch Code</v>
      </c>
      <c r="AA4" s="1">
        <v>1</v>
      </c>
      <c r="AB4" s="6">
        <f t="shared" ca="1" si="10"/>
        <v>20141126</v>
      </c>
      <c r="AC4" s="3">
        <f t="shared" ca="1" si="11"/>
        <v>93452</v>
      </c>
      <c r="AD4" s="3" t="s">
        <v>41</v>
      </c>
      <c r="AE4" s="1">
        <v>0</v>
      </c>
      <c r="AF4" s="1">
        <v>0</v>
      </c>
      <c r="AH4" s="1" t="str">
        <f ca="1">CONCATENATE("insert into ZDIC values('",T4, "', '",U4, "', '",V4, "', '",W4, "', '",X4, "', '",Y4, "', '",Z4, "', '",AA4, "', '",AB4, "', '",AC4, "', '",AD4, "', '",AE4, "', '",AF4, "', '",AG4, "')")</f>
        <v>insert into ZDIC values('DJB', '', 'EN', 'S', 'SPBRNO', 'Branch Code', '', '1', '20141126', '93452', 'SQL', '0', '0', '')</v>
      </c>
      <c r="AI4" s="1" t="str">
        <f ca="1">CONCATENATE("insert into ZDIC values('",U4, "', '",V4, "', '",W4, "', '",X4, "', '",Y4, "', '",Z4, "', '",AA4, "', '",AB4, "', '",AC4, "', '",AD4, "', '",AE4, "', '",AF4, "', '",AG4, "', '",AH4, "')")</f>
        <v>insert into ZDIC values('', 'EN', 'S', 'SPBRNO', 'Branch Code', '', '1', '20141126', '93452', 'SQL', '0', '0', '', 'insert into ZDIC values('DJB', '', 'EN', 'S', 'SPBRNO', 'Branch Code', '', '1', '20141126', '93452', 'SQL', '0', '0', '')')</v>
      </c>
      <c r="AJ4" s="5" t="s">
        <v>9</v>
      </c>
      <c r="AK4" s="1" t="str">
        <f ca="1">CELL("address",AK20)</f>
        <v>$AK$20</v>
      </c>
      <c r="AR4" s="1"/>
      <c r="AS4" s="1"/>
    </row>
    <row r="5" spans="1:51" ht="12.75" customHeight="1" x14ac:dyDescent="0.25">
      <c r="A5" s="4"/>
      <c r="B5" s="1" t="str">
        <f>VLOOKUP($D$2,[1]Tables!$B$2:$D$1048576,2,FALSE)</f>
        <v>SP</v>
      </c>
      <c r="C5" s="1" t="s">
        <v>126</v>
      </c>
      <c r="D5" s="1" t="str">
        <f t="shared" si="0"/>
        <v>SPCODN</v>
      </c>
      <c r="E5" s="1" t="str">
        <f>VLOOKUP($C5,'[1]Data Dictionary'!$B$2:$I$1048576,5,FALSE)</f>
        <v>Customer Order Doc. No.</v>
      </c>
      <c r="F5" s="1" t="str">
        <f>VLOOKUP($C5,'[1]Data Dictionary'!$B$2:$I$1048576,6,FALSE)</f>
        <v>Customer Order Doc. No.</v>
      </c>
      <c r="G5" s="1" t="str">
        <f>VLOOKUP($C5,'[1]Data Dictionary'!$B$2:$I$1048576,7,FALSE)</f>
        <v>Customer Order Doc. No.</v>
      </c>
      <c r="H5" s="1" t="str">
        <f>VLOOKUP($C5,'[1]Data Dictionary'!$B$2:$I$1048576,8,FALSE)</f>
        <v>Customer Order Doc. No.</v>
      </c>
      <c r="I5" s="1" t="str">
        <f>VLOOKUP($C5,'[1]Data Dictionary'!$B$2:$I$1048576,2,FALSE)</f>
        <v>VARCHAR</v>
      </c>
      <c r="J5" s="2" t="str">
        <f>VLOOKUP($C5,'[1]Data Dictionary'!$B$2:$I$1048576,3,FALSE)</f>
        <v>30</v>
      </c>
      <c r="K5" s="3" t="s">
        <v>13</v>
      </c>
      <c r="L5" s="3" t="str">
        <f t="shared" si="1"/>
        <v xml:space="preserve"> NOT NULL </v>
      </c>
      <c r="M5" s="3" t="str">
        <f t="shared" si="2"/>
        <v xml:space="preserve"> DEFAULT('') </v>
      </c>
      <c r="N5" s="1" t="str">
        <f t="shared" si="3"/>
        <v>SPCODN VARCHAR(30)  NOT NULL  DEFAULT('') ,</v>
      </c>
      <c r="O5" s="1" t="str">
        <f t="shared" si="4"/>
        <v>SPCODN VARCHAR2(30)  NOT NULL ,</v>
      </c>
      <c r="P5" s="1" t="s">
        <v>9</v>
      </c>
      <c r="Q5" s="1" t="str">
        <f t="shared" si="5"/>
        <v>EXEC sys.sp_addextendedproperty @name=N'MS_Description', @value=N'Customer Order Doc. No.' , @level0type=N'SCHEMA',@level0name=N'dbo', @level1type=N'TABLE',@level1name=N'SCO2', @level2type=N'COLUMN',@level2name=N'SPCODN'</v>
      </c>
      <c r="R5" s="1" t="str">
        <f t="shared" si="6"/>
        <v>[DataMember] public  string SPCODN { get; set; }</v>
      </c>
      <c r="S5" s="1" t="str">
        <f t="shared" si="7"/>
        <v>+ "  SPCODN "</v>
      </c>
      <c r="T5" s="1" t="s">
        <v>109</v>
      </c>
      <c r="V5" s="1" t="s">
        <v>15</v>
      </c>
      <c r="W5" s="1" t="s">
        <v>14</v>
      </c>
      <c r="X5" s="1" t="str">
        <f t="shared" si="8"/>
        <v>SPCODN</v>
      </c>
      <c r="Y5" s="1" t="str">
        <f t="shared" si="9"/>
        <v>Customer Order Doc. No.</v>
      </c>
      <c r="AA5" s="1">
        <v>1</v>
      </c>
      <c r="AB5" s="6">
        <f t="shared" ca="1" si="10"/>
        <v>20141126</v>
      </c>
      <c r="AC5" s="3">
        <f t="shared" ca="1" si="11"/>
        <v>93452</v>
      </c>
      <c r="AD5" s="3" t="s">
        <v>41</v>
      </c>
      <c r="AE5" s="1">
        <v>0</v>
      </c>
      <c r="AF5" s="1">
        <v>0</v>
      </c>
      <c r="AH5" s="1" t="str">
        <f t="shared" ca="1" si="12"/>
        <v>insert into ZDIC values('DJB', '', 'EN', 'S', 'SPCODN', 'Customer Order Doc. No.', '', '1', '20141126', '93452', 'SQL', '0', '0', '')</v>
      </c>
      <c r="AI5" s="1" t="str">
        <f t="shared" ca="1" si="12"/>
        <v>insert into ZDIC values('', 'EN', 'S', 'SPCODN', 'Customer Order Doc. No.', '', '1', '20141126', '93452', 'SQL', '0', '0', '', 'insert into ZDIC values('DJB', '', 'EN', 'S', 'SPCODN', 'Customer Order Doc. No.', '', '1', '20141126', '93452', 'SQL', '0', '0', '')')</v>
      </c>
      <c r="AJ5" s="5" t="s">
        <v>9</v>
      </c>
      <c r="AK5" s="1" t="str">
        <f ca="1">IF(AK2="VARCHAR", CONCATENATE("""'"", ", AK4, ", ""'"" "),AK4)</f>
        <v>$AK$20</v>
      </c>
      <c r="AR5" s="1"/>
      <c r="AS5" s="1"/>
    </row>
    <row r="6" spans="1:51" ht="12.75" customHeight="1" x14ac:dyDescent="0.25">
      <c r="A6" s="4"/>
      <c r="B6" s="1" t="str">
        <f>VLOOKUP($D$2,[1]Tables!$B$2:$D$1048576,2,FALSE)</f>
        <v>SP</v>
      </c>
      <c r="C6" s="1" t="s">
        <v>128</v>
      </c>
      <c r="D6" s="1" t="str">
        <f t="shared" si="0"/>
        <v>SPCOLN</v>
      </c>
      <c r="E6" s="1" t="str">
        <f>VLOOKUP($C6,'[1]Data Dictionary'!$B$2:$I$1048576,5,FALSE)</f>
        <v>Customer Order Line</v>
      </c>
      <c r="F6" s="1" t="str">
        <f>VLOOKUP($C6,'[1]Data Dictionary'!$B$2:$I$1048576,6,FALSE)</f>
        <v>Customer Order Line</v>
      </c>
      <c r="G6" s="1" t="str">
        <f>VLOOKUP($C6,'[1]Data Dictionary'!$B$2:$I$1048576,7,FALSE)</f>
        <v>Customer Order Line</v>
      </c>
      <c r="H6" s="1" t="str">
        <f>VLOOKUP($C6,'[1]Data Dictionary'!$B$2:$I$1048576,8,FALSE)</f>
        <v>Customer Order Line</v>
      </c>
      <c r="I6" s="1" t="str">
        <f>VLOOKUP($C6,'[1]Data Dictionary'!$B$2:$I$1048576,2,FALSE)</f>
        <v>NUMERIC</v>
      </c>
      <c r="J6" s="2" t="str">
        <f>VLOOKUP($C6,'[1]Data Dictionary'!$B$2:$I$1048576,3,FALSE)</f>
        <v>5, 0</v>
      </c>
      <c r="K6" s="3" t="s">
        <v>154</v>
      </c>
      <c r="L6" s="3" t="str">
        <f t="shared" si="1"/>
        <v xml:space="preserve"> NOT NULL </v>
      </c>
      <c r="M6" s="3" t="str">
        <f t="shared" si="2"/>
        <v xml:space="preserve"> DEFAULT(0) </v>
      </c>
      <c r="N6" s="1" t="str">
        <f t="shared" si="3"/>
        <v>SPCOLN NUMERIC(5, 0)  NOT NULL  DEFAULT(0) ,</v>
      </c>
      <c r="O6" s="1" t="str">
        <f t="shared" si="4"/>
        <v>SPCOLN NUMBER(5, 0)  NOT NULL ,</v>
      </c>
      <c r="P6" s="1" t="s">
        <v>9</v>
      </c>
      <c r="Q6" s="1" t="str">
        <f t="shared" si="5"/>
        <v>EXEC sys.sp_addextendedproperty @name=N'MS_Description', @value=N'Customer Order Line' , @level0type=N'SCHEMA',@level0name=N'dbo', @level1type=N'TABLE',@level1name=N'SCO2', @level2type=N'COLUMN',@level2name=N'SPCOLN'</v>
      </c>
      <c r="R6" s="1" t="str">
        <f t="shared" si="6"/>
        <v>[DataMember] public  decimal SPCOLN { get; set; }</v>
      </c>
      <c r="S6" s="1" t="str">
        <f t="shared" si="7"/>
        <v>+ "  SPCOLN "</v>
      </c>
      <c r="T6" s="1" t="s">
        <v>109</v>
      </c>
      <c r="V6" s="1" t="s">
        <v>15</v>
      </c>
      <c r="W6" s="1" t="s">
        <v>14</v>
      </c>
      <c r="X6" s="1" t="str">
        <f t="shared" si="8"/>
        <v>SPCOLN</v>
      </c>
      <c r="Y6" s="1" t="str">
        <f t="shared" si="9"/>
        <v>Customer Order Line</v>
      </c>
      <c r="AA6" s="1">
        <v>1</v>
      </c>
      <c r="AB6" s="6">
        <f t="shared" ca="1" si="10"/>
        <v>20141126</v>
      </c>
      <c r="AC6" s="3">
        <f t="shared" ca="1" si="11"/>
        <v>93452</v>
      </c>
      <c r="AD6" s="3" t="s">
        <v>41</v>
      </c>
      <c r="AE6" s="1">
        <v>0</v>
      </c>
      <c r="AF6" s="1">
        <v>0</v>
      </c>
      <c r="AH6" s="1" t="str">
        <f t="shared" ca="1" si="12"/>
        <v>insert into ZDIC values('DJB', '', 'EN', 'S', 'SPCOLN', 'Customer Order Line', '', '1', '20141126', '93452', 'SQL', '0', '0', '')</v>
      </c>
      <c r="AI6" s="1" t="str">
        <f t="shared" ca="1" si="12"/>
        <v>insert into ZDIC values('', 'EN', 'S', 'SPCOLN', 'Customer Order Line', '', '1', '20141126', '93452', 'SQL', '0', '0', '', 'insert into ZDIC values('DJB', '', 'EN', 'S', 'SPCOLN', 'Customer Order Line', '', '1', '20141126', '93452', 'SQL', '0', '0', '')')</v>
      </c>
      <c r="AJ6" s="5" t="s">
        <v>9</v>
      </c>
      <c r="AK6" s="1" t="str">
        <f ca="1">CONCATENATE(AJ6,", "","", ", AK5)</f>
        <v xml:space="preserve"> , ",", $AK$20</v>
      </c>
      <c r="AR6" s="1"/>
      <c r="AS6" s="1"/>
    </row>
    <row r="7" spans="1:51" ht="12.75" customHeight="1" x14ac:dyDescent="0.25">
      <c r="A7" s="4"/>
      <c r="B7" s="1" t="str">
        <f>VLOOKUP($D$2,[1]Tables!$B$2:$D$1048576,2,FALSE)</f>
        <v>SP</v>
      </c>
      <c r="C7" s="1" t="s">
        <v>875</v>
      </c>
      <c r="D7" s="1" t="str">
        <f>B7 &amp; C7</f>
        <v>SPLONO</v>
      </c>
      <c r="E7" s="1" t="str">
        <f>VLOOKUP($C7,'[1]Data Dictionary'!$B$2:$I$1048576,5,FALSE)</f>
        <v>Location No</v>
      </c>
      <c r="F7" s="1" t="str">
        <f>VLOOKUP($C7,'[1]Data Dictionary'!$B$2:$I$1048576,6,FALSE)</f>
        <v>Location No</v>
      </c>
      <c r="G7" s="1" t="str">
        <f>VLOOKUP($C7,'[1]Data Dictionary'!$B$2:$I$1048576,7,FALSE)</f>
        <v>Location No</v>
      </c>
      <c r="H7" s="1" t="str">
        <f>VLOOKUP($C7,'[1]Data Dictionary'!$B$2:$I$1048576,8,FALSE)</f>
        <v>Location No</v>
      </c>
      <c r="I7" s="1" t="str">
        <f>VLOOKUP($C7,'[1]Data Dictionary'!$B$2:$I$1048576,2,FALSE)</f>
        <v>VARCHAR</v>
      </c>
      <c r="J7" s="2" t="str">
        <f>VLOOKUP($C7,'[1]Data Dictionary'!$B$2:$I$1048576,3,FALSE)</f>
        <v>10</v>
      </c>
      <c r="K7" s="3"/>
      <c r="L7" s="3" t="str">
        <f>IF(K7="", " NULL ", " NOT NULL ")</f>
        <v xml:space="preserve"> NULL </v>
      </c>
      <c r="M7" s="3" t="str">
        <f>IF(I7="NUMERIC", " DEFAULT(0) ", IF(I7="DATETIME", "", " DEFAULT('') "))</f>
        <v xml:space="preserve"> DEFAULT('') </v>
      </c>
      <c r="N7" s="1" t="str">
        <f>CONCATENATE(D7, " ", I7, IF(I7="DATETIME", "",CONCATENATE("(", J7, ") ")), L7, M7,",")</f>
        <v>SPLONO VARCHAR(10)  NULL  DEFAULT('') ,</v>
      </c>
      <c r="O7" s="1" t="str">
        <f>CONCATENATE(D7, " ",IF(I7="VARCHAR", "VARCHAR2",IF(I7="NUMERIC", "NUMBER", I7)), IF(I7="DATETIME", "",CONCATENATE("(", J7, ") ")), IF(TRIM(K7)&lt;&gt;"", L7,IF(TRIM(M7)="DEFAULT('')", "DEFAULT(' ')", M7)), ",")</f>
        <v>SPLONO VARCHAR2(10) DEFAULT(' '),</v>
      </c>
      <c r="P7" s="1" t="s">
        <v>9</v>
      </c>
      <c r="Q7" s="1" t="str">
        <f>CONCATENATE("EXEC sys.sp_addextendedproperty @name=N'MS_Description', @value=N'", E7, "' , @level0type=N'SCHEMA',@level0name=N'dbo', @level1type=N'TABLE',@level1name=N'", $D$2, "', @level2type=N'COLUMN',@level2name=N'", D7, "'")</f>
        <v>EXEC sys.sp_addextendedproperty @name=N'MS_Description', @value=N'Location No' , @level0type=N'SCHEMA',@level0name=N'dbo', @level1type=N'TABLE',@level1name=N'SCO2', @level2type=N'COLUMN',@level2name=N'SPLONO'</v>
      </c>
      <c r="R7" s="1" t="str">
        <f>CONCATENATE("[DataMember] public ", IF(I7="VARCHAR", " string ", " decimal "), D7, " { get; set; }")</f>
        <v>[DataMember] public  string SPLONO { get; set; }</v>
      </c>
      <c r="S7" s="1" t="str">
        <f>CONCATENATE("+ ""  ",D7," """)</f>
        <v>+ "  SPLONO "</v>
      </c>
      <c r="T7" s="1" t="s">
        <v>109</v>
      </c>
      <c r="V7" s="1" t="s">
        <v>15</v>
      </c>
      <c r="W7" s="1" t="s">
        <v>14</v>
      </c>
      <c r="X7" s="1" t="str">
        <f>D7</f>
        <v>SPLONO</v>
      </c>
      <c r="Y7" s="1" t="str">
        <f>IF(AND(V7="EN",W7="S"),E7, IF(AND(V7="ID", W7="S"),F7, IF(AND(V7="EN", W7="R"),G7,H7)))</f>
        <v>Location No</v>
      </c>
      <c r="AA7" s="1">
        <v>1</v>
      </c>
      <c r="AB7" s="6">
        <f t="shared" ca="1" si="10"/>
        <v>20141126</v>
      </c>
      <c r="AC7" s="3">
        <f t="shared" ca="1" si="11"/>
        <v>93452</v>
      </c>
      <c r="AD7" s="3" t="s">
        <v>41</v>
      </c>
      <c r="AE7" s="1">
        <v>0</v>
      </c>
      <c r="AF7" s="1">
        <v>0</v>
      </c>
      <c r="AH7" s="1" t="str">
        <f ca="1">CONCATENATE("insert into ZDIC values('",T7, "', '",U7, "', '",V7, "', '",W7, "', '",X7, "', '",Y7, "', '",Z7, "', '",AA7, "', '",AB7, "', '",AC7, "', '",AD7, "', '",AE7, "', '",AF7, "', '",AG7, "')")</f>
        <v>insert into ZDIC values('DJB', '', 'EN', 'S', 'SPLONO', 'Location No', '', '1', '20141126', '93452', 'SQL', '0', '0', '')</v>
      </c>
      <c r="AI7" s="1" t="str">
        <f ca="1">CONCATENATE("insert into ZDIC values('",U7, "', '",V7, "', '",W7, "', '",X7, "', '",Y7, "', '",Z7, "', '",AA7, "', '",AB7, "', '",AC7, "', '",AD7, "', '",AE7, "', '",AF7, "', '",AG7, "', '",AH7, "')")</f>
        <v>insert into ZDIC values('', 'EN', 'S', 'SPLONO', 'Location No', '', '1', '20141126', '93452', 'SQL', '0', '0', '', 'insert into ZDIC values('DJB', '', 'EN', 'S', 'SPLONO', 'Location No', '', '1', '20141126', '93452', 'SQL', '0', '0', '')')</v>
      </c>
      <c r="AJ7" s="5" t="s">
        <v>9</v>
      </c>
      <c r="AR7" s="1"/>
      <c r="AS7" s="1"/>
    </row>
    <row r="8" spans="1:51" ht="12.75" customHeight="1" x14ac:dyDescent="0.25">
      <c r="A8" s="4"/>
      <c r="B8" s="1" t="str">
        <f>VLOOKUP($D$2,[1]Tables!$B$2:$D$1048576,2,FALSE)</f>
        <v>SP</v>
      </c>
      <c r="C8" s="1" t="s">
        <v>75</v>
      </c>
      <c r="D8" s="1" t="str">
        <f t="shared" si="0"/>
        <v>SPITNO</v>
      </c>
      <c r="E8" s="1" t="str">
        <f>VLOOKUP($C8,'[1]Data Dictionary'!$B$2:$I$1048576,5,FALSE)</f>
        <v>Material Code</v>
      </c>
      <c r="F8" s="1" t="str">
        <f>VLOOKUP($C8,'[1]Data Dictionary'!$B$2:$I$1048576,6,FALSE)</f>
        <v>Material Code</v>
      </c>
      <c r="G8" s="1" t="str">
        <f>VLOOKUP($C8,'[1]Data Dictionary'!$B$2:$I$1048576,7,FALSE)</f>
        <v>Material Code</v>
      </c>
      <c r="H8" s="1" t="str">
        <f>VLOOKUP($C8,'[1]Data Dictionary'!$B$2:$I$1048576,8,FALSE)</f>
        <v>Material Code</v>
      </c>
      <c r="I8" s="1" t="str">
        <f>VLOOKUP($C8,'[1]Data Dictionary'!$B$2:$I$1048576,2,FALSE)</f>
        <v>VARCHAR</v>
      </c>
      <c r="J8" s="2" t="str">
        <f>VLOOKUP($C8,'[1]Data Dictionary'!$B$2:$I$1048576,3,FALSE)</f>
        <v>30</v>
      </c>
      <c r="K8" s="3"/>
      <c r="L8" s="3" t="str">
        <f t="shared" si="1"/>
        <v xml:space="preserve"> NULL </v>
      </c>
      <c r="M8" s="3" t="str">
        <f t="shared" si="2"/>
        <v xml:space="preserve"> DEFAULT('') </v>
      </c>
      <c r="N8" s="1" t="str">
        <f t="shared" si="3"/>
        <v>SPITNO VARCHAR(30)  NULL  DEFAULT('') ,</v>
      </c>
      <c r="O8" s="1" t="str">
        <f t="shared" si="4"/>
        <v>SPITNO VARCHAR2(30) DEFAULT(' '),</v>
      </c>
      <c r="P8" s="1" t="s">
        <v>9</v>
      </c>
      <c r="Q8" s="1" t="str">
        <f t="shared" si="5"/>
        <v>EXEC sys.sp_addextendedproperty @name=N'MS_Description', @value=N'Material Code' , @level0type=N'SCHEMA',@level0name=N'dbo', @level1type=N'TABLE',@level1name=N'SCO2', @level2type=N'COLUMN',@level2name=N'SPITNO'</v>
      </c>
      <c r="R8" s="1" t="str">
        <f t="shared" si="6"/>
        <v>[DataMember] public  string SPITNO { get; set; }</v>
      </c>
      <c r="S8" s="1" t="str">
        <f t="shared" si="7"/>
        <v>+ "  SPITNO "</v>
      </c>
      <c r="T8" s="1" t="s">
        <v>109</v>
      </c>
      <c r="V8" s="1" t="s">
        <v>15</v>
      </c>
      <c r="W8" s="1" t="s">
        <v>14</v>
      </c>
      <c r="X8" s="1" t="str">
        <f t="shared" si="8"/>
        <v>SPITNO</v>
      </c>
      <c r="Y8" s="1" t="str">
        <f t="shared" si="9"/>
        <v>Material Code</v>
      </c>
      <c r="AA8" s="1">
        <v>1</v>
      </c>
      <c r="AB8" s="6">
        <f t="shared" ca="1" si="10"/>
        <v>20141126</v>
      </c>
      <c r="AC8" s="3">
        <f t="shared" ca="1" si="11"/>
        <v>93452</v>
      </c>
      <c r="AD8" s="3" t="s">
        <v>41</v>
      </c>
      <c r="AE8" s="1">
        <v>0</v>
      </c>
      <c r="AF8" s="1">
        <v>0</v>
      </c>
      <c r="AH8" s="1" t="str">
        <f t="shared" ca="1" si="12"/>
        <v>insert into ZDIC values('DJB', '', 'EN', 'S', 'SPITNO', 'Material Code', '', '1', '20141126', '93452', 'SQL', '0', '0', '')</v>
      </c>
      <c r="AI8" s="1" t="str">
        <f t="shared" ca="1" si="12"/>
        <v>insert into ZDIC values('', 'EN', 'S', 'SPITNO', 'Material Code', '', '1', '20141126', '93452', 'SQL', '0', '0', '', 'insert into ZDIC values('DJB', '', 'EN', 'S', 'SPITNO', 'Material Code', '', '1', '20141126', '93452', 'SQL', '0', '0', '')')</v>
      </c>
      <c r="AJ8" s="5" t="s">
        <v>9</v>
      </c>
      <c r="AQ8" s="3"/>
      <c r="AT8" s="3"/>
      <c r="AU8" s="3"/>
      <c r="AV8" s="3"/>
      <c r="AW8" s="6"/>
      <c r="AX8" s="3"/>
      <c r="AY8" s="3"/>
    </row>
    <row r="9" spans="1:51" ht="12.75" customHeight="1" x14ac:dyDescent="0.25">
      <c r="A9" s="4"/>
      <c r="B9" s="1" t="str">
        <f>VLOOKUP($D$2,[1]Tables!$B$2:$D$1048576,2,FALSE)</f>
        <v>SP</v>
      </c>
      <c r="C9" s="1" t="s">
        <v>236</v>
      </c>
      <c r="D9" s="1" t="str">
        <f t="shared" ref="D9" si="13">B9 &amp; C9</f>
        <v>SPSIZE</v>
      </c>
      <c r="E9" s="1" t="str">
        <f>VLOOKUP($C9,'[1]Data Dictionary'!$B$2:$I$1048576,5,FALSE)</f>
        <v>Size</v>
      </c>
      <c r="F9" s="1" t="str">
        <f>VLOOKUP($C9,'[1]Data Dictionary'!$B$2:$I$1048576,6,FALSE)</f>
        <v>Size</v>
      </c>
      <c r="G9" s="1" t="str">
        <f>VLOOKUP($C9,'[1]Data Dictionary'!$B$2:$I$1048576,7,FALSE)</f>
        <v>Size</v>
      </c>
      <c r="H9" s="1" t="str">
        <f>VLOOKUP($C9,'[1]Data Dictionary'!$B$2:$I$1048576,8,FALSE)</f>
        <v>Size</v>
      </c>
      <c r="I9" s="1" t="str">
        <f>VLOOKUP($C9,'[1]Data Dictionary'!$B$2:$I$1048576,2,FALSE)</f>
        <v>VARCHAR</v>
      </c>
      <c r="J9" s="2" t="str">
        <f>VLOOKUP($C9,'[1]Data Dictionary'!$B$2:$I$1048576,3,FALSE)</f>
        <v>10</v>
      </c>
      <c r="K9" s="3"/>
      <c r="L9" s="3" t="str">
        <f t="shared" ref="L9" si="14">IF(K9="", " NULL ", " NOT NULL ")</f>
        <v xml:space="preserve"> NULL </v>
      </c>
      <c r="M9" s="3" t="str">
        <f t="shared" ref="M9" si="15">IF(I9="NUMERIC", " DEFAULT(0) ", IF(I9="DATETIME", "", " DEFAULT('') "))</f>
        <v xml:space="preserve"> DEFAULT('') </v>
      </c>
      <c r="N9" s="1" t="str">
        <f t="shared" ref="N9" si="16">CONCATENATE(D9, " ", I9, IF(I9="DATETIME", "",CONCATENATE("(", J9, ") ")), L9, M9,",")</f>
        <v>SPSIZE VARCHAR(10)  NULL  DEFAULT('') ,</v>
      </c>
      <c r="O9" s="1" t="str">
        <f t="shared" ref="O9" si="17">CONCATENATE(D9, " ",IF(I9="VARCHAR", "VARCHAR2",IF(I9="NUMERIC", "NUMBER", I9)), IF(I9="DATETIME", "",CONCATENATE("(", J9, ") ")), IF(TRIM(K9)&lt;&gt;"", L9,IF(TRIM(M9)="DEFAULT('')", "DEFAULT(' ')", M9)), ",")</f>
        <v>SPSIZE VARCHAR2(10) DEFAULT(' '),</v>
      </c>
      <c r="P9" s="1" t="s">
        <v>9</v>
      </c>
      <c r="Q9" s="1" t="str">
        <f t="shared" ref="Q9" si="18">CONCATENATE("EXEC sys.sp_addextendedproperty @name=N'MS_Description', @value=N'", E9, "' , @level0type=N'SCHEMA',@level0name=N'dbo', @level1type=N'TABLE',@level1name=N'", $D$2, "', @level2type=N'COLUMN',@level2name=N'", D9, "'")</f>
        <v>EXEC sys.sp_addextendedproperty @name=N'MS_Description', @value=N'Size' , @level0type=N'SCHEMA',@level0name=N'dbo', @level1type=N'TABLE',@level1name=N'SCO2', @level2type=N'COLUMN',@level2name=N'SPSIZE'</v>
      </c>
      <c r="R9" s="1" t="str">
        <f t="shared" ref="R9" si="19">CONCATENATE("[DataMember] public ", IF(I9="VARCHAR", " string ", " decimal "), D9, " { get; set; }")</f>
        <v>[DataMember] public  string SPSIZE { get; set; }</v>
      </c>
      <c r="S9" s="1" t="str">
        <f t="shared" ref="S9" si="20">CONCATENATE("+ ""  ",D9," """)</f>
        <v>+ "  SPSIZE "</v>
      </c>
      <c r="T9" s="1" t="s">
        <v>109</v>
      </c>
      <c r="V9" s="1" t="s">
        <v>15</v>
      </c>
      <c r="W9" s="1" t="s">
        <v>14</v>
      </c>
      <c r="X9" s="1" t="str">
        <f t="shared" ref="X9" si="21">D9</f>
        <v>SPSIZE</v>
      </c>
      <c r="Y9" s="1" t="str">
        <f t="shared" ref="Y9" si="22">IF(AND(V9="EN",W9="S"),E9, IF(AND(V9="ID", W9="S"),F9, IF(AND(V9="EN", W9="R"),G9,H9)))</f>
        <v>Size</v>
      </c>
      <c r="AA9" s="1">
        <v>1</v>
      </c>
      <c r="AB9" s="6">
        <f t="shared" ca="1" si="10"/>
        <v>20141126</v>
      </c>
      <c r="AC9" s="3">
        <f t="shared" ca="1" si="11"/>
        <v>93452</v>
      </c>
      <c r="AD9" s="3" t="s">
        <v>41</v>
      </c>
      <c r="AE9" s="1">
        <v>0</v>
      </c>
      <c r="AF9" s="1">
        <v>0</v>
      </c>
      <c r="AH9" s="1" t="str">
        <f t="shared" ref="AH9" ca="1" si="23">CONCATENATE("insert into ZDIC values('",T9, "', '",U9, "', '",V9, "', '",W9, "', '",X9, "', '",Y9, "', '",Z9, "', '",AA9, "', '",AB9, "', '",AC9, "', '",AD9, "', '",AE9, "', '",AF9, "', '",AG9, "')")</f>
        <v>insert into ZDIC values('DJB', '', 'EN', 'S', 'SPSIZE', 'Size', '', '1', '20141126', '93452', 'SQL', '0', '0', '')</v>
      </c>
      <c r="AI9" s="1" t="str">
        <f t="shared" ref="AI9" ca="1" si="24">CONCATENATE("insert into ZDIC values('",U9, "', '",V9, "', '",W9, "', '",X9, "', '",Y9, "', '",Z9, "', '",AA9, "', '",AB9, "', '",AC9, "', '",AD9, "', '",AE9, "', '",AF9, "', '",AG9, "', '",AH9, "')")</f>
        <v>insert into ZDIC values('', 'EN', 'S', 'SPSIZE', 'Size', '', '1', '20141126', '93452', 'SQL', '0', '0', '', 'insert into ZDIC values('DJB', '', 'EN', 'S', 'SPSIZE', 'Size', '', '1', '20141126', '93452', 'SQL', '0', '0', '')')</v>
      </c>
      <c r="AJ9" s="5" t="s">
        <v>9</v>
      </c>
      <c r="AQ9" s="3"/>
      <c r="AT9" s="3"/>
      <c r="AU9" s="3"/>
      <c r="AV9" s="3"/>
      <c r="AW9" s="6"/>
      <c r="AX9" s="3"/>
      <c r="AY9" s="3"/>
    </row>
    <row r="10" spans="1:51" ht="12.75" customHeight="1" x14ac:dyDescent="0.25">
      <c r="A10" s="4"/>
      <c r="B10" s="1" t="str">
        <f>VLOOKUP($D$2,[1]Tables!$B$2:$D$1048576,2,FALSE)</f>
        <v>SP</v>
      </c>
      <c r="C10" s="1" t="s">
        <v>876</v>
      </c>
      <c r="D10" s="1" t="str">
        <f t="shared" ref="D10" si="25">B10 &amp; C10</f>
        <v>SPPBFL</v>
      </c>
      <c r="E10" s="1" t="e">
        <f>VLOOKUP($C10,'[1]Data Dictionary'!$B$2:$I$1048576,5,FALSE)</f>
        <v>#N/A</v>
      </c>
      <c r="F10" s="1" t="e">
        <f>VLOOKUP($C10,'[1]Data Dictionary'!$B$2:$I$1048576,6,FALSE)</f>
        <v>#N/A</v>
      </c>
      <c r="G10" s="1" t="e">
        <f>VLOOKUP($C10,'[1]Data Dictionary'!$B$2:$I$1048576,7,FALSE)</f>
        <v>#N/A</v>
      </c>
      <c r="H10" s="1" t="e">
        <f>VLOOKUP($C10,'[1]Data Dictionary'!$B$2:$I$1048576,8,FALSE)</f>
        <v>#N/A</v>
      </c>
      <c r="I10" s="1" t="e">
        <f>VLOOKUP($C10,'[1]Data Dictionary'!$B$2:$I$1048576,2,FALSE)</f>
        <v>#N/A</v>
      </c>
      <c r="J10" s="2" t="e">
        <f>VLOOKUP($C10,'[1]Data Dictionary'!$B$2:$I$1048576,3,FALSE)</f>
        <v>#N/A</v>
      </c>
      <c r="K10" s="3"/>
      <c r="L10" s="3" t="str">
        <f t="shared" ref="L10" si="26">IF(K10="", " NULL ", " NOT NULL ")</f>
        <v xml:space="preserve"> NULL </v>
      </c>
      <c r="M10" s="3" t="e">
        <f t="shared" ref="M10" si="27">IF(I10="NUMERIC", " DEFAULT(0) ", IF(I10="DATETIME", "", " DEFAULT('') "))</f>
        <v>#N/A</v>
      </c>
      <c r="N10" s="1" t="e">
        <f t="shared" ref="N10" si="28">CONCATENATE(D10, " ", I10, IF(I10="DATETIME", "",CONCATENATE("(", J10, ") ")), L10, M10,",")</f>
        <v>#N/A</v>
      </c>
      <c r="O10" s="1" t="e">
        <f t="shared" ref="O10" si="29">CONCATENATE(D10, " ",IF(I10="VARCHAR", "VARCHAR2",IF(I10="NUMERIC", "NUMBER", I10)), IF(I10="DATETIME", "",CONCATENATE("(", J10, ") ")), IF(TRIM(K10)&lt;&gt;"", L10,IF(TRIM(M10)="DEFAULT('')", "DEFAULT(' ')", M10)), ",")</f>
        <v>#N/A</v>
      </c>
      <c r="P10" s="1" t="s">
        <v>9</v>
      </c>
      <c r="Q10" s="1" t="e">
        <f t="shared" ref="Q10" si="30">CONCATENATE("EXEC sys.sp_addextendedproperty @name=N'MS_Description', @value=N'", E10, "' , @level0type=N'SCHEMA',@level0name=N'dbo', @level1type=N'TABLE',@level1name=N'", $D$2, "', @level2type=N'COLUMN',@level2name=N'", D10, "'")</f>
        <v>#N/A</v>
      </c>
      <c r="R10" s="1" t="e">
        <f t="shared" ref="R10" si="31">CONCATENATE("[DataMember] public ", IF(I10="VARCHAR", " string ", " decimal "), D10, " { get; set; }")</f>
        <v>#N/A</v>
      </c>
      <c r="S10" s="1" t="str">
        <f t="shared" ref="S10" si="32">CONCATENATE("+ ""  ",D10," """)</f>
        <v>+ "  SPPBFL "</v>
      </c>
      <c r="T10" s="1" t="s">
        <v>109</v>
      </c>
      <c r="V10" s="1" t="s">
        <v>15</v>
      </c>
      <c r="W10" s="1" t="s">
        <v>14</v>
      </c>
      <c r="X10" s="1" t="str">
        <f t="shared" ref="X10" si="33">D10</f>
        <v>SPPBFL</v>
      </c>
      <c r="Y10" s="1" t="e">
        <f t="shared" ref="Y10" si="34">IF(AND(V10="EN",W10="S"),E10, IF(AND(V10="ID", W10="S"),F10, IF(AND(V10="EN", W10="R"),G10,H10)))</f>
        <v>#N/A</v>
      </c>
      <c r="AA10" s="1">
        <v>1</v>
      </c>
      <c r="AB10" s="6">
        <f t="shared" ca="1" si="10"/>
        <v>20141126</v>
      </c>
      <c r="AC10" s="3">
        <f t="shared" ca="1" si="11"/>
        <v>93452</v>
      </c>
      <c r="AD10" s="3" t="s">
        <v>41</v>
      </c>
      <c r="AE10" s="1">
        <v>0</v>
      </c>
      <c r="AF10" s="1">
        <v>0</v>
      </c>
      <c r="AH10" s="1" t="e">
        <f t="shared" ref="AH10" ca="1" si="35">CONCATENATE("insert into ZDIC values('",T10, "', '",U10, "', '",V10, "', '",W10, "', '",X10, "', '",Y10, "', '",Z10, "', '",AA10, "', '",AB10, "', '",AC10, "', '",AD10, "', '",AE10, "', '",AF10, "', '",AG10, "')")</f>
        <v>#N/A</v>
      </c>
      <c r="AI10" s="1" t="e">
        <f t="shared" ref="AI10" ca="1" si="36">CONCATENATE("insert into ZDIC values('",U10, "', '",V10, "', '",W10, "', '",X10, "', '",Y10, "', '",Z10, "', '",AA10, "', '",AB10, "', '",AC10, "', '",AD10, "', '",AE10, "', '",AF10, "', '",AG10, "', '",AH10, "')")</f>
        <v>#N/A</v>
      </c>
      <c r="AJ10" s="5" t="s">
        <v>9</v>
      </c>
      <c r="AQ10" s="3"/>
      <c r="AT10" s="3"/>
      <c r="AU10" s="3"/>
      <c r="AV10" s="3"/>
      <c r="AW10" s="6"/>
      <c r="AX10" s="3"/>
      <c r="AY10" s="3"/>
    </row>
    <row r="11" spans="1:51" ht="12.75" customHeight="1" x14ac:dyDescent="0.25">
      <c r="A11" s="4"/>
      <c r="B11" s="1" t="str">
        <f>VLOOKUP($D$2,[1]Tables!$B$2:$D$1048576,2,FALSE)</f>
        <v>SP</v>
      </c>
      <c r="C11" s="1" t="s">
        <v>134</v>
      </c>
      <c r="D11" s="1" t="str">
        <f t="shared" ref="D11:D26" si="37">B11 &amp; C11</f>
        <v>SPITST</v>
      </c>
      <c r="E11" s="1" t="str">
        <f>VLOOKUP($C11,'[1]Data Dictionary'!$B$2:$I$1048576,5,FALSE)</f>
        <v>Material Status</v>
      </c>
      <c r="F11" s="1" t="str">
        <f>VLOOKUP($C11,'[1]Data Dictionary'!$B$2:$I$1048576,6,FALSE)</f>
        <v>Material Status</v>
      </c>
      <c r="G11" s="1" t="str">
        <f>VLOOKUP($C11,'[1]Data Dictionary'!$B$2:$I$1048576,7,FALSE)</f>
        <v>Material Status</v>
      </c>
      <c r="H11" s="1" t="str">
        <f>VLOOKUP($C11,'[1]Data Dictionary'!$B$2:$I$1048576,8,FALSE)</f>
        <v>Material Status</v>
      </c>
      <c r="I11" s="1" t="str">
        <f>VLOOKUP($C11,'[1]Data Dictionary'!$B$2:$I$1048576,2,FALSE)</f>
        <v>VARCHAR</v>
      </c>
      <c r="J11" s="2" t="str">
        <f>VLOOKUP($C11,'[1]Data Dictionary'!$B$2:$I$1048576,3,FALSE)</f>
        <v>10</v>
      </c>
      <c r="K11" s="3"/>
      <c r="L11" s="3" t="str">
        <f t="shared" ref="L11:L26" si="38">IF(K11="", " NULL ", " NOT NULL ")</f>
        <v xml:space="preserve"> NULL </v>
      </c>
      <c r="M11" s="3" t="str">
        <f t="shared" ref="M11:M26" si="39">IF(I11="NUMERIC", " DEFAULT(0) ", IF(I11="DATETIME", "", " DEFAULT('') "))</f>
        <v xml:space="preserve"> DEFAULT('') </v>
      </c>
      <c r="N11" s="1" t="str">
        <f t="shared" ref="N11:N26" si="40">CONCATENATE(D11, " ", I11, IF(I11="DATETIME", "",CONCATENATE("(", J11, ") ")), L11, M11,",")</f>
        <v>SPITST VARCHAR(10)  NULL  DEFAULT('') ,</v>
      </c>
      <c r="O11" s="1" t="str">
        <f t="shared" ref="O11:O26" si="41">CONCATENATE(D11, " ",IF(I11="VARCHAR", "VARCHAR2",IF(I11="NUMERIC", "NUMBER", I11)), IF(I11="DATETIME", "",CONCATENATE("(", J11, ") ")), IF(TRIM(K11)&lt;&gt;"", L11,IF(TRIM(M11)="DEFAULT('')", "DEFAULT(' ')", M11)), ",")</f>
        <v>SPITST VARCHAR2(10) DEFAULT(' '),</v>
      </c>
      <c r="P11" s="1" t="s">
        <v>9</v>
      </c>
      <c r="Q11" s="1" t="str">
        <f t="shared" ref="Q11:Q26" si="42">CONCATENATE("EXEC sys.sp_addextendedproperty @name=N'MS_Description', @value=N'", E11, "' , @level0type=N'SCHEMA',@level0name=N'dbo', @level1type=N'TABLE',@level1name=N'", $D$2, "', @level2type=N'COLUMN',@level2name=N'", D11, "'")</f>
        <v>EXEC sys.sp_addextendedproperty @name=N'MS_Description', @value=N'Material Status' , @level0type=N'SCHEMA',@level0name=N'dbo', @level1type=N'TABLE',@level1name=N'SCO2', @level2type=N'COLUMN',@level2name=N'SPITST'</v>
      </c>
      <c r="R11" s="1" t="str">
        <f t="shared" ref="R11:R26" si="43">CONCATENATE("[DataMember] public ", IF(I11="VARCHAR", " string ", " decimal "), D11, " { get; set; }")</f>
        <v>[DataMember] public  string SPITST { get; set; }</v>
      </c>
      <c r="S11" s="1" t="str">
        <f t="shared" ref="S11:S26" si="44">CONCATENATE("+ ""  ",D11," """)</f>
        <v>+ "  SPITST "</v>
      </c>
      <c r="T11" s="1" t="s">
        <v>109</v>
      </c>
      <c r="V11" s="1" t="s">
        <v>15</v>
      </c>
      <c r="W11" s="1" t="s">
        <v>14</v>
      </c>
      <c r="X11" s="1" t="str">
        <f t="shared" ref="X11:X26" si="45">D11</f>
        <v>SPITST</v>
      </c>
      <c r="Y11" s="1" t="str">
        <f t="shared" ref="Y11:Y26" si="46">IF(AND(V11="EN",W11="S"),E11, IF(AND(V11="ID", W11="S"),F11, IF(AND(V11="EN", W11="R"),G11,H11)))</f>
        <v>Material Status</v>
      </c>
      <c r="AA11" s="1">
        <v>1</v>
      </c>
      <c r="AB11" s="6">
        <f t="shared" ca="1" si="10"/>
        <v>20141126</v>
      </c>
      <c r="AC11" s="3">
        <f t="shared" ca="1" si="11"/>
        <v>93452</v>
      </c>
      <c r="AD11" s="3" t="s">
        <v>41</v>
      </c>
      <c r="AE11" s="1">
        <v>0</v>
      </c>
      <c r="AF11" s="1">
        <v>0</v>
      </c>
      <c r="AH11" s="1" t="str">
        <f t="shared" ref="AH11:AH26" ca="1" si="47">CONCATENATE("insert into ZDIC values('",T11, "', '",U11, "', '",V11, "', '",W11, "', '",X11, "', '",Y11, "', '",Z11, "', '",AA11, "', '",AB11, "', '",AC11, "', '",AD11, "', '",AE11, "', '",AF11, "', '",AG11, "')")</f>
        <v>insert into ZDIC values('DJB', '', 'EN', 'S', 'SPITST', 'Material Status', '', '1', '20141126', '93452', 'SQL', '0', '0', '')</v>
      </c>
      <c r="AI11" s="1" t="str">
        <f t="shared" ref="AI11:AI26" ca="1" si="48">CONCATENATE("insert into ZDIC values('",U11, "', '",V11, "', '",W11, "', '",X11, "', '",Y11, "', '",Z11, "', '",AA11, "', '",AB11, "', '",AC11, "', '",AD11, "', '",AE11, "', '",AF11, "', '",AG11, "', '",AH11, "')")</f>
        <v>insert into ZDIC values('', 'EN', 'S', 'SPITST', 'Material Status', '', '1', '20141126', '93452', 'SQL', '0', '0', '', 'insert into ZDIC values('DJB', '', 'EN', 'S', 'SPITST', 'Material Status', '', '1', '20141126', '93452', 'SQL', '0', '0', '')')</v>
      </c>
      <c r="AJ11" s="5" t="s">
        <v>9</v>
      </c>
      <c r="AQ11" s="3"/>
      <c r="AT11" s="3"/>
      <c r="AU11" s="3"/>
      <c r="AV11" s="3"/>
      <c r="AW11" s="6"/>
      <c r="AX11" s="3"/>
      <c r="AY11" s="3"/>
    </row>
    <row r="12" spans="1:51" ht="12.75" customHeight="1" x14ac:dyDescent="0.25">
      <c r="A12" s="4"/>
      <c r="B12" s="1" t="str">
        <f>VLOOKUP($D$2,[1]Tables!$B$2:$D$1048576,2,FALSE)</f>
        <v>SP</v>
      </c>
      <c r="C12" s="1" t="s">
        <v>129</v>
      </c>
      <c r="D12" s="1" t="str">
        <f t="shared" si="37"/>
        <v>SPSLUM</v>
      </c>
      <c r="E12" s="1" t="str">
        <f>VLOOKUP($C12,'[1]Data Dictionary'!$B$2:$I$1048576,5,FALSE)</f>
        <v>Material Sales Unit</v>
      </c>
      <c r="F12" s="1" t="str">
        <f>VLOOKUP($C12,'[1]Data Dictionary'!$B$2:$I$1048576,6,FALSE)</f>
        <v>Material Sales Unit</v>
      </c>
      <c r="G12" s="1" t="str">
        <f>VLOOKUP($C12,'[1]Data Dictionary'!$B$2:$I$1048576,7,FALSE)</f>
        <v>Material Sales Unit</v>
      </c>
      <c r="H12" s="1" t="str">
        <f>VLOOKUP($C12,'[1]Data Dictionary'!$B$2:$I$1048576,8,FALSE)</f>
        <v>Material Sales Unit</v>
      </c>
      <c r="I12" s="1" t="str">
        <f>VLOOKUP($C12,'[1]Data Dictionary'!$B$2:$I$1048576,2,FALSE)</f>
        <v>VARCHAR</v>
      </c>
      <c r="J12" s="2" t="str">
        <f>VLOOKUP($C12,'[1]Data Dictionary'!$B$2:$I$1048576,3,FALSE)</f>
        <v>10</v>
      </c>
      <c r="K12" s="3"/>
      <c r="L12" s="3" t="str">
        <f t="shared" si="38"/>
        <v xml:space="preserve"> NULL </v>
      </c>
      <c r="M12" s="3" t="str">
        <f t="shared" si="39"/>
        <v xml:space="preserve"> DEFAULT('') </v>
      </c>
      <c r="N12" s="1" t="str">
        <f t="shared" si="40"/>
        <v>SPSLUM VARCHAR(10)  NULL  DEFAULT('') ,</v>
      </c>
      <c r="O12" s="1" t="str">
        <f t="shared" si="41"/>
        <v>SPSLUM VARCHAR2(10) DEFAULT(' '),</v>
      </c>
      <c r="P12" s="1" t="s">
        <v>9</v>
      </c>
      <c r="Q12" s="1" t="str">
        <f t="shared" si="42"/>
        <v>EXEC sys.sp_addextendedproperty @name=N'MS_Description', @value=N'Material Sales Unit' , @level0type=N'SCHEMA',@level0name=N'dbo', @level1type=N'TABLE',@level1name=N'SCO2', @level2type=N'COLUMN',@level2name=N'SPSLUM'</v>
      </c>
      <c r="R12" s="1" t="str">
        <f t="shared" si="43"/>
        <v>[DataMember] public  string SPSLUM { get; set; }</v>
      </c>
      <c r="S12" s="1" t="str">
        <f t="shared" si="44"/>
        <v>+ "  SPSLUM "</v>
      </c>
      <c r="T12" s="1" t="s">
        <v>109</v>
      </c>
      <c r="V12" s="1" t="s">
        <v>15</v>
      </c>
      <c r="W12" s="1" t="s">
        <v>14</v>
      </c>
      <c r="X12" s="1" t="str">
        <f t="shared" si="45"/>
        <v>SPSLUM</v>
      </c>
      <c r="Y12" s="1" t="str">
        <f t="shared" si="46"/>
        <v>Material Sales Unit</v>
      </c>
      <c r="AA12" s="1">
        <v>1</v>
      </c>
      <c r="AB12" s="6">
        <f t="shared" ca="1" si="10"/>
        <v>20141126</v>
      </c>
      <c r="AC12" s="3">
        <f t="shared" ca="1" si="11"/>
        <v>93452</v>
      </c>
      <c r="AD12" s="3" t="s">
        <v>41</v>
      </c>
      <c r="AE12" s="1">
        <v>0</v>
      </c>
      <c r="AF12" s="1">
        <v>0</v>
      </c>
      <c r="AH12" s="1" t="str">
        <f t="shared" ca="1" si="47"/>
        <v>insert into ZDIC values('DJB', '', 'EN', 'S', 'SPSLUM', 'Material Sales Unit', '', '1', '20141126', '93452', 'SQL', '0', '0', '')</v>
      </c>
      <c r="AI12" s="1" t="str">
        <f t="shared" ca="1" si="48"/>
        <v>insert into ZDIC values('', 'EN', 'S', 'SPSLUM', 'Material Sales Unit', '', '1', '20141126', '93452', 'SQL', '0', '0', '', 'insert into ZDIC values('DJB', '', 'EN', 'S', 'SPSLUM', 'Material Sales Unit', '', '1', '20141126', '93452', 'SQL', '0', '0', '')')</v>
      </c>
      <c r="AJ12" s="5" t="s">
        <v>9</v>
      </c>
      <c r="AQ12" s="3"/>
      <c r="AT12" s="3"/>
      <c r="AU12" s="3"/>
      <c r="AV12" s="3"/>
      <c r="AW12" s="6"/>
      <c r="AX12" s="3"/>
      <c r="AY12" s="3"/>
    </row>
    <row r="13" spans="1:51" ht="12.75" customHeight="1" x14ac:dyDescent="0.25">
      <c r="A13" s="4"/>
      <c r="B13" s="1" t="str">
        <f>VLOOKUP($D$2,[1]Tables!$B$2:$D$1048576,2,FALSE)</f>
        <v>SP</v>
      </c>
      <c r="C13" s="1" t="s">
        <v>237</v>
      </c>
      <c r="D13" s="1" t="str">
        <f t="shared" si="37"/>
        <v>SPCSPR</v>
      </c>
      <c r="E13" s="1" t="str">
        <f>VLOOKUP($C13,'[1]Data Dictionary'!$B$2:$I$1048576,5,FALSE)</f>
        <v>Customer System Price</v>
      </c>
      <c r="F13" s="1" t="str">
        <f>VLOOKUP($C13,'[1]Data Dictionary'!$B$2:$I$1048576,6,FALSE)</f>
        <v>Customer System Price</v>
      </c>
      <c r="G13" s="1" t="str">
        <f>VLOOKUP($C13,'[1]Data Dictionary'!$B$2:$I$1048576,7,FALSE)</f>
        <v>Customer System Price</v>
      </c>
      <c r="H13" s="1" t="str">
        <f>VLOOKUP($C13,'[1]Data Dictionary'!$B$2:$I$1048576,8,FALSE)</f>
        <v>Customer System Price</v>
      </c>
      <c r="I13" s="1" t="str">
        <f>VLOOKUP($C13,'[1]Data Dictionary'!$B$2:$I$1048576,2,FALSE)</f>
        <v>NUMERIC</v>
      </c>
      <c r="J13" s="2" t="str">
        <f>VLOOKUP($C13,'[1]Data Dictionary'!$B$2:$I$1048576,3,FALSE)</f>
        <v>19, 6</v>
      </c>
      <c r="K13" s="3"/>
      <c r="L13" s="3" t="str">
        <f t="shared" si="38"/>
        <v xml:space="preserve"> NULL </v>
      </c>
      <c r="M13" s="3" t="str">
        <f t="shared" si="39"/>
        <v xml:space="preserve"> DEFAULT(0) </v>
      </c>
      <c r="N13" s="1" t="str">
        <f t="shared" si="40"/>
        <v>SPCSPR NUMERIC(19, 6)  NULL  DEFAULT(0) ,</v>
      </c>
      <c r="O13" s="1" t="str">
        <f t="shared" si="41"/>
        <v>SPCSPR NUMBER(19, 6)  DEFAULT(0) ,</v>
      </c>
      <c r="P13" s="1" t="s">
        <v>9</v>
      </c>
      <c r="Q13" s="1" t="str">
        <f t="shared" si="42"/>
        <v>EXEC sys.sp_addextendedproperty @name=N'MS_Description', @value=N'Customer System Price' , @level0type=N'SCHEMA',@level0name=N'dbo', @level1type=N'TABLE',@level1name=N'SCO2', @level2type=N'COLUMN',@level2name=N'SPCSPR'</v>
      </c>
      <c r="R13" s="1" t="str">
        <f t="shared" si="43"/>
        <v>[DataMember] public  decimal SPCSPR { get; set; }</v>
      </c>
      <c r="S13" s="1" t="str">
        <f t="shared" si="44"/>
        <v>+ "  SPCSPR "</v>
      </c>
      <c r="T13" s="1" t="s">
        <v>109</v>
      </c>
      <c r="V13" s="1" t="s">
        <v>15</v>
      </c>
      <c r="W13" s="1" t="s">
        <v>14</v>
      </c>
      <c r="X13" s="1" t="str">
        <f t="shared" si="45"/>
        <v>SPCSPR</v>
      </c>
      <c r="Y13" s="1" t="str">
        <f t="shared" si="46"/>
        <v>Customer System Price</v>
      </c>
      <c r="AA13" s="1">
        <v>1</v>
      </c>
      <c r="AB13" s="6">
        <f t="shared" ca="1" si="10"/>
        <v>20141126</v>
      </c>
      <c r="AC13" s="3">
        <f t="shared" ca="1" si="11"/>
        <v>93452</v>
      </c>
      <c r="AD13" s="3" t="s">
        <v>41</v>
      </c>
      <c r="AE13" s="1">
        <v>0</v>
      </c>
      <c r="AF13" s="1">
        <v>0</v>
      </c>
      <c r="AH13" s="1" t="str">
        <f t="shared" ca="1" si="47"/>
        <v>insert into ZDIC values('DJB', '', 'EN', 'S', 'SPCSPR', 'Customer System Price', '', '1', '20141126', '93452', 'SQL', '0', '0', '')</v>
      </c>
      <c r="AI13" s="1" t="str">
        <f t="shared" ca="1" si="48"/>
        <v>insert into ZDIC values('', 'EN', 'S', 'SPCSPR', 'Customer System Price', '', '1', '20141126', '93452', 'SQL', '0', '0', '', 'insert into ZDIC values('DJB', '', 'EN', 'S', 'SPCSPR', 'Customer System Price', '', '1', '20141126', '93452', 'SQL', '0', '0', '')')</v>
      </c>
      <c r="AJ13" s="5" t="s">
        <v>9</v>
      </c>
      <c r="AR13" s="1"/>
      <c r="AS13" s="1"/>
    </row>
    <row r="14" spans="1:51" ht="12.75" customHeight="1" x14ac:dyDescent="0.25">
      <c r="A14" s="4"/>
      <c r="B14" s="1" t="str">
        <f>VLOOKUP($D$2,[1]Tables!$B$2:$D$1048576,2,FALSE)</f>
        <v>SP</v>
      </c>
      <c r="C14" s="1" t="s">
        <v>130</v>
      </c>
      <c r="D14" s="1" t="str">
        <f t="shared" ref="D14" si="49">B14 &amp; C14</f>
        <v>SPCOPR</v>
      </c>
      <c r="E14" s="1" t="str">
        <f>VLOOKUP($C14,'[1]Data Dictionary'!$B$2:$I$1048576,5,FALSE)</f>
        <v>Customer Order Price</v>
      </c>
      <c r="F14" s="1" t="str">
        <f>VLOOKUP($C14,'[1]Data Dictionary'!$B$2:$I$1048576,6,FALSE)</f>
        <v>Customer Order Price</v>
      </c>
      <c r="G14" s="1" t="str">
        <f>VLOOKUP($C14,'[1]Data Dictionary'!$B$2:$I$1048576,7,FALSE)</f>
        <v>Customer Order Price</v>
      </c>
      <c r="H14" s="1" t="str">
        <f>VLOOKUP($C14,'[1]Data Dictionary'!$B$2:$I$1048576,8,FALSE)</f>
        <v>Customer Order Price</v>
      </c>
      <c r="I14" s="1" t="str">
        <f>VLOOKUP($C14,'[1]Data Dictionary'!$B$2:$I$1048576,2,FALSE)</f>
        <v>NUMERIC</v>
      </c>
      <c r="J14" s="2" t="str">
        <f>VLOOKUP($C14,'[1]Data Dictionary'!$B$2:$I$1048576,3,FALSE)</f>
        <v>19, 6</v>
      </c>
      <c r="K14" s="3"/>
      <c r="L14" s="3" t="str">
        <f t="shared" ref="L14" si="50">IF(K14="", " NULL ", " NOT NULL ")</f>
        <v xml:space="preserve"> NULL </v>
      </c>
      <c r="M14" s="3" t="str">
        <f t="shared" ref="M14" si="51">IF(I14="NUMERIC", " DEFAULT(0) ", IF(I14="DATETIME", "", " DEFAULT('') "))</f>
        <v xml:space="preserve"> DEFAULT(0) </v>
      </c>
      <c r="N14" s="1" t="str">
        <f t="shared" ref="N14" si="52">CONCATENATE(D14, " ", I14, IF(I14="DATETIME", "",CONCATENATE("(", J14, ") ")), L14, M14,",")</f>
        <v>SPCOPR NUMERIC(19, 6)  NULL  DEFAULT(0) ,</v>
      </c>
      <c r="O14" s="1" t="str">
        <f t="shared" ref="O14" si="53">CONCATENATE(D14, " ",IF(I14="VARCHAR", "VARCHAR2",IF(I14="NUMERIC", "NUMBER", I14)), IF(I14="DATETIME", "",CONCATENATE("(", J14, ") ")), IF(TRIM(K14)&lt;&gt;"", L14,IF(TRIM(M14)="DEFAULT('')", "DEFAULT(' ')", M14)), ",")</f>
        <v>SPCOPR NUMBER(19, 6)  DEFAULT(0) ,</v>
      </c>
      <c r="P14" s="1" t="s">
        <v>9</v>
      </c>
      <c r="Q14" s="1" t="str">
        <f t="shared" ref="Q14" si="54">CONCATENATE("EXEC sys.sp_addextendedproperty @name=N'MS_Description', @value=N'", E14, "' , @level0type=N'SCHEMA',@level0name=N'dbo', @level1type=N'TABLE',@level1name=N'", $D$2, "', @level2type=N'COLUMN',@level2name=N'", D14, "'")</f>
        <v>EXEC sys.sp_addextendedproperty @name=N'MS_Description', @value=N'Customer Order Price' , @level0type=N'SCHEMA',@level0name=N'dbo', @level1type=N'TABLE',@level1name=N'SCO2', @level2type=N'COLUMN',@level2name=N'SPCOPR'</v>
      </c>
      <c r="R14" s="1" t="str">
        <f t="shared" ref="R14" si="55">CONCATENATE("[DataMember] public ", IF(I14="VARCHAR", " string ", " decimal "), D14, " { get; set; }")</f>
        <v>[DataMember] public  decimal SPCOPR { get; set; }</v>
      </c>
      <c r="S14" s="1" t="str">
        <f t="shared" ref="S14" si="56">CONCATENATE("+ ""  ",D14," """)</f>
        <v>+ "  SPCOPR "</v>
      </c>
      <c r="T14" s="1" t="s">
        <v>109</v>
      </c>
      <c r="V14" s="1" t="s">
        <v>15</v>
      </c>
      <c r="W14" s="1" t="s">
        <v>14</v>
      </c>
      <c r="X14" s="1" t="str">
        <f t="shared" ref="X14" si="57">D14</f>
        <v>SPCOPR</v>
      </c>
      <c r="Y14" s="1" t="str">
        <f t="shared" ref="Y14" si="58">IF(AND(V14="EN",W14="S"),E14, IF(AND(V14="ID", W14="S"),F14, IF(AND(V14="EN", W14="R"),G14,H14)))</f>
        <v>Customer Order Price</v>
      </c>
      <c r="AA14" s="1">
        <v>1</v>
      </c>
      <c r="AB14" s="6">
        <f t="shared" ca="1" si="10"/>
        <v>20141126</v>
      </c>
      <c r="AC14" s="3">
        <f t="shared" ca="1" si="11"/>
        <v>93452</v>
      </c>
      <c r="AD14" s="3" t="s">
        <v>41</v>
      </c>
      <c r="AE14" s="1">
        <v>0</v>
      </c>
      <c r="AF14" s="1">
        <v>0</v>
      </c>
      <c r="AH14" s="1" t="str">
        <f t="shared" ref="AH14" ca="1" si="59">CONCATENATE("insert into ZDIC values('",T14, "', '",U14, "', '",V14, "', '",W14, "', '",X14, "', '",Y14, "', '",Z14, "', '",AA14, "', '",AB14, "', '",AC14, "', '",AD14, "', '",AE14, "', '",AF14, "', '",AG14, "')")</f>
        <v>insert into ZDIC values('DJB', '', 'EN', 'S', 'SPCOPR', 'Customer Order Price', '', '1', '20141126', '93452', 'SQL', '0', '0', '')</v>
      </c>
      <c r="AI14" s="1" t="str">
        <f t="shared" ref="AI14" ca="1" si="60">CONCATENATE("insert into ZDIC values('",U14, "', '",V14, "', '",W14, "', '",X14, "', '",Y14, "', '",Z14, "', '",AA14, "', '",AB14, "', '",AC14, "', '",AD14, "', '",AE14, "', '",AF14, "', '",AG14, "', '",AH14, "')")</f>
        <v>insert into ZDIC values('', 'EN', 'S', 'SPCOPR', 'Customer Order Price', '', '1', '20141126', '93452', 'SQL', '0', '0', '', 'insert into ZDIC values('DJB', '', 'EN', 'S', 'SPCOPR', 'Customer Order Price', '', '1', '20141126', '93452', 'SQL', '0', '0', '')')</v>
      </c>
      <c r="AJ14" s="5" t="s">
        <v>9</v>
      </c>
      <c r="AR14" s="1"/>
      <c r="AS14" s="1"/>
    </row>
    <row r="15" spans="1:51" ht="12.75" customHeight="1" x14ac:dyDescent="0.25">
      <c r="A15" s="4"/>
      <c r="B15" s="1" t="str">
        <f>VLOOKUP($D$2,[1]Tables!$B$2:$D$1048576,2,FALSE)</f>
        <v>SP</v>
      </c>
      <c r="C15" s="1" t="s">
        <v>131</v>
      </c>
      <c r="D15" s="1" t="str">
        <f t="shared" si="37"/>
        <v>SPCOQT</v>
      </c>
      <c r="E15" s="1" t="str">
        <f>VLOOKUP($C15,'[1]Data Dictionary'!$B$2:$I$1048576,5,FALSE)</f>
        <v>Customer Order Quantity</v>
      </c>
      <c r="F15" s="1" t="str">
        <f>VLOOKUP($C15,'[1]Data Dictionary'!$B$2:$I$1048576,6,FALSE)</f>
        <v>Customer Order Quantity</v>
      </c>
      <c r="G15" s="1" t="str">
        <f>VLOOKUP($C15,'[1]Data Dictionary'!$B$2:$I$1048576,7,FALSE)</f>
        <v>Customer Order Quantity</v>
      </c>
      <c r="H15" s="1" t="str">
        <f>VLOOKUP($C15,'[1]Data Dictionary'!$B$2:$I$1048576,8,FALSE)</f>
        <v>Customer Order Quantity</v>
      </c>
      <c r="I15" s="1" t="str">
        <f>VLOOKUP($C15,'[1]Data Dictionary'!$B$2:$I$1048576,2,FALSE)</f>
        <v>NUMERIC</v>
      </c>
      <c r="J15" s="2" t="str">
        <f>VLOOKUP($C15,'[1]Data Dictionary'!$B$2:$I$1048576,3,FALSE)</f>
        <v>19, 6</v>
      </c>
      <c r="K15" s="3"/>
      <c r="L15" s="3" t="str">
        <f t="shared" si="38"/>
        <v xml:space="preserve"> NULL </v>
      </c>
      <c r="M15" s="3" t="str">
        <f t="shared" si="39"/>
        <v xml:space="preserve"> DEFAULT(0) </v>
      </c>
      <c r="N15" s="1" t="str">
        <f t="shared" si="40"/>
        <v>SPCOQT NUMERIC(19, 6)  NULL  DEFAULT(0) ,</v>
      </c>
      <c r="O15" s="1" t="str">
        <f t="shared" si="41"/>
        <v>SPCOQT NUMBER(19, 6)  DEFAULT(0) ,</v>
      </c>
      <c r="P15" s="1" t="s">
        <v>9</v>
      </c>
      <c r="Q15" s="1" t="str">
        <f t="shared" si="42"/>
        <v>EXEC sys.sp_addextendedproperty @name=N'MS_Description', @value=N'Customer Order Quantity' , @level0type=N'SCHEMA',@level0name=N'dbo', @level1type=N'TABLE',@level1name=N'SCO2', @level2type=N'COLUMN',@level2name=N'SPCOQT'</v>
      </c>
      <c r="R15" s="1" t="str">
        <f t="shared" si="43"/>
        <v>[DataMember] public  decimal SPCOQT { get; set; }</v>
      </c>
      <c r="S15" s="1" t="str">
        <f t="shared" si="44"/>
        <v>+ "  SPCOQT "</v>
      </c>
      <c r="T15" s="1" t="s">
        <v>109</v>
      </c>
      <c r="V15" s="1" t="s">
        <v>15</v>
      </c>
      <c r="W15" s="1" t="s">
        <v>14</v>
      </c>
      <c r="X15" s="1" t="str">
        <f t="shared" si="45"/>
        <v>SPCOQT</v>
      </c>
      <c r="Y15" s="1" t="str">
        <f t="shared" si="46"/>
        <v>Customer Order Quantity</v>
      </c>
      <c r="AA15" s="1">
        <v>1</v>
      </c>
      <c r="AB15" s="6">
        <f t="shared" ca="1" si="10"/>
        <v>20141126</v>
      </c>
      <c r="AC15" s="3">
        <f t="shared" ca="1" si="11"/>
        <v>93452</v>
      </c>
      <c r="AD15" s="3" t="s">
        <v>41</v>
      </c>
      <c r="AE15" s="1">
        <v>0</v>
      </c>
      <c r="AF15" s="1">
        <v>0</v>
      </c>
      <c r="AH15" s="1" t="str">
        <f t="shared" ca="1" si="47"/>
        <v>insert into ZDIC values('DJB', '', 'EN', 'S', 'SPCOQT', 'Customer Order Quantity', '', '1', '20141126', '93452', 'SQL', '0', '0', '')</v>
      </c>
      <c r="AI15" s="1" t="str">
        <f t="shared" ca="1" si="48"/>
        <v>insert into ZDIC values('', 'EN', 'S', 'SPCOQT', 'Customer Order Quantity', '', '1', '20141126', '93452', 'SQL', '0', '0', '', 'insert into ZDIC values('DJB', '', 'EN', 'S', 'SPCOQT', 'Customer Order Quantity', '', '1', '20141126', '93452', 'SQL', '0', '0', '')')</v>
      </c>
      <c r="AJ15" s="5" t="s">
        <v>9</v>
      </c>
      <c r="AQ15" s="3"/>
      <c r="AT15" s="3"/>
      <c r="AU15" s="3"/>
      <c r="AV15" s="3"/>
      <c r="AW15" s="6"/>
      <c r="AX15" s="3"/>
      <c r="AY15" s="3"/>
    </row>
    <row r="16" spans="1:51" ht="12.75" customHeight="1" x14ac:dyDescent="0.25">
      <c r="A16" s="4"/>
      <c r="B16" s="1" t="str">
        <f>VLOOKUP($D$2,[1]Tables!$B$2:$D$1048576,2,FALSE)</f>
        <v>SP</v>
      </c>
      <c r="C16" s="1" t="s">
        <v>124</v>
      </c>
      <c r="D16" s="1" t="str">
        <f t="shared" si="37"/>
        <v>SPTOTL</v>
      </c>
      <c r="E16" s="1" t="str">
        <f>VLOOKUP($C16,'[1]Data Dictionary'!$B$2:$I$1048576,5,FALSE)</f>
        <v>Total</v>
      </c>
      <c r="F16" s="1" t="str">
        <f>VLOOKUP($C16,'[1]Data Dictionary'!$B$2:$I$1048576,6,FALSE)</f>
        <v>Total</v>
      </c>
      <c r="G16" s="1" t="str">
        <f>VLOOKUP($C16,'[1]Data Dictionary'!$B$2:$I$1048576,7,FALSE)</f>
        <v>Total</v>
      </c>
      <c r="H16" s="1" t="str">
        <f>VLOOKUP($C16,'[1]Data Dictionary'!$B$2:$I$1048576,8,FALSE)</f>
        <v>Total</v>
      </c>
      <c r="I16" s="1" t="str">
        <f>VLOOKUP($C16,'[1]Data Dictionary'!$B$2:$I$1048576,2,FALSE)</f>
        <v>NUMERIC</v>
      </c>
      <c r="J16" s="2" t="str">
        <f>VLOOKUP($C16,'[1]Data Dictionary'!$B$2:$I$1048576,3,FALSE)</f>
        <v>19, 6</v>
      </c>
      <c r="K16" s="3"/>
      <c r="L16" s="3" t="str">
        <f t="shared" si="38"/>
        <v xml:space="preserve"> NULL </v>
      </c>
      <c r="M16" s="3" t="str">
        <f t="shared" si="39"/>
        <v xml:space="preserve"> DEFAULT(0) </v>
      </c>
      <c r="N16" s="1" t="str">
        <f t="shared" si="40"/>
        <v>SPTOTL NUMERIC(19, 6)  NULL  DEFAULT(0) ,</v>
      </c>
      <c r="O16" s="1" t="str">
        <f t="shared" si="41"/>
        <v>SPTOTL NUMBER(19, 6)  DEFAULT(0) ,</v>
      </c>
      <c r="P16" s="1" t="s">
        <v>9</v>
      </c>
      <c r="Q16" s="1" t="str">
        <f t="shared" si="42"/>
        <v>EXEC sys.sp_addextendedproperty @name=N'MS_Description', @value=N'Total' , @level0type=N'SCHEMA',@level0name=N'dbo', @level1type=N'TABLE',@level1name=N'SCO2', @level2type=N'COLUMN',@level2name=N'SPTOTL'</v>
      </c>
      <c r="R16" s="1" t="str">
        <f t="shared" si="43"/>
        <v>[DataMember] public  decimal SPTOTL { get; set; }</v>
      </c>
      <c r="S16" s="1" t="str">
        <f t="shared" si="44"/>
        <v>+ "  SPTOTL "</v>
      </c>
      <c r="T16" s="1" t="s">
        <v>109</v>
      </c>
      <c r="V16" s="1" t="s">
        <v>15</v>
      </c>
      <c r="W16" s="1" t="s">
        <v>14</v>
      </c>
      <c r="X16" s="1" t="str">
        <f t="shared" si="45"/>
        <v>SPTOTL</v>
      </c>
      <c r="Y16" s="1" t="str">
        <f t="shared" si="46"/>
        <v>Total</v>
      </c>
      <c r="AA16" s="1">
        <v>1</v>
      </c>
      <c r="AB16" s="6">
        <f t="shared" ca="1" si="10"/>
        <v>20141126</v>
      </c>
      <c r="AC16" s="3">
        <f t="shared" ca="1" si="11"/>
        <v>93452</v>
      </c>
      <c r="AD16" s="3" t="s">
        <v>41</v>
      </c>
      <c r="AE16" s="1">
        <v>0</v>
      </c>
      <c r="AF16" s="1">
        <v>0</v>
      </c>
      <c r="AH16" s="1" t="str">
        <f t="shared" ca="1" si="47"/>
        <v>insert into ZDIC values('DJB', '', 'EN', 'S', 'SPTOTL', 'Total', '', '1', '20141126', '93452', 'SQL', '0', '0', '')</v>
      </c>
      <c r="AI16" s="1" t="str">
        <f t="shared" ca="1" si="48"/>
        <v>insert into ZDIC values('', 'EN', 'S', 'SPTOTL', 'Total', '', '1', '20141126', '93452', 'SQL', '0', '0', '', 'insert into ZDIC values('DJB', '', 'EN', 'S', 'SPTOTL', 'Total', '', '1', '20141126', '93452', 'SQL', '0', '0', '')')</v>
      </c>
      <c r="AJ16" s="5" t="s">
        <v>9</v>
      </c>
      <c r="AQ16" s="3"/>
      <c r="AT16" s="3"/>
      <c r="AU16" s="3"/>
      <c r="AV16" s="3"/>
      <c r="AW16" s="6"/>
      <c r="AX16" s="3"/>
      <c r="AY16" s="3"/>
    </row>
    <row r="17" spans="1:51" ht="12.75" customHeight="1" x14ac:dyDescent="0.25">
      <c r="A17" s="4"/>
      <c r="B17" s="1" t="str">
        <f>VLOOKUP($D$2,[1]Tables!$B$2:$D$1048576,2,FALSE)</f>
        <v>SP</v>
      </c>
      <c r="C17" s="1" t="s">
        <v>122</v>
      </c>
      <c r="D17" s="1" t="str">
        <f t="shared" si="37"/>
        <v>SPORST</v>
      </c>
      <c r="E17" s="1" t="str">
        <f>VLOOKUP($C17,'[1]Data Dictionary'!$B$2:$I$1048576,5,FALSE)</f>
        <v>Order Status</v>
      </c>
      <c r="F17" s="1" t="str">
        <f>VLOOKUP($C17,'[1]Data Dictionary'!$B$2:$I$1048576,6,FALSE)</f>
        <v>Order Status</v>
      </c>
      <c r="G17" s="1" t="str">
        <f>VLOOKUP($C17,'[1]Data Dictionary'!$B$2:$I$1048576,7,FALSE)</f>
        <v>Order Status</v>
      </c>
      <c r="H17" s="1" t="str">
        <f>VLOOKUP($C17,'[1]Data Dictionary'!$B$2:$I$1048576,8,FALSE)</f>
        <v>Order Status</v>
      </c>
      <c r="I17" s="1" t="str">
        <f>VLOOKUP($C17,'[1]Data Dictionary'!$B$2:$I$1048576,2,FALSE)</f>
        <v>VARCHAR</v>
      </c>
      <c r="J17" s="2" t="str">
        <f>VLOOKUP($C17,'[1]Data Dictionary'!$B$2:$I$1048576,3,FALSE)</f>
        <v>10</v>
      </c>
      <c r="K17" s="3"/>
      <c r="L17" s="3" t="str">
        <f t="shared" si="38"/>
        <v xml:space="preserve"> NULL </v>
      </c>
      <c r="M17" s="3" t="str">
        <f t="shared" si="39"/>
        <v xml:space="preserve"> DEFAULT('') </v>
      </c>
      <c r="N17" s="1" t="str">
        <f t="shared" si="40"/>
        <v>SPORST VARCHAR(10)  NULL  DEFAULT('') ,</v>
      </c>
      <c r="O17" s="1" t="str">
        <f t="shared" si="41"/>
        <v>SPORST VARCHAR2(10) DEFAULT(' '),</v>
      </c>
      <c r="P17" s="1" t="s">
        <v>9</v>
      </c>
      <c r="Q17" s="1" t="str">
        <f t="shared" si="42"/>
        <v>EXEC sys.sp_addextendedproperty @name=N'MS_Description', @value=N'Order Status' , @level0type=N'SCHEMA',@level0name=N'dbo', @level1type=N'TABLE',@level1name=N'SCO2', @level2type=N'COLUMN',@level2name=N'SPORST'</v>
      </c>
      <c r="R17" s="1" t="str">
        <f t="shared" si="43"/>
        <v>[DataMember] public  string SPORST { get; set; }</v>
      </c>
      <c r="S17" s="1" t="str">
        <f t="shared" si="44"/>
        <v>+ "  SPORST "</v>
      </c>
      <c r="T17" s="1" t="s">
        <v>109</v>
      </c>
      <c r="V17" s="1" t="s">
        <v>15</v>
      </c>
      <c r="W17" s="1" t="s">
        <v>14</v>
      </c>
      <c r="X17" s="1" t="str">
        <f t="shared" si="45"/>
        <v>SPORST</v>
      </c>
      <c r="Y17" s="1" t="str">
        <f t="shared" si="46"/>
        <v>Order Status</v>
      </c>
      <c r="AA17" s="1">
        <v>1</v>
      </c>
      <c r="AB17" s="6">
        <f t="shared" ca="1" si="10"/>
        <v>20141126</v>
      </c>
      <c r="AC17" s="3">
        <f t="shared" ca="1" si="11"/>
        <v>93452</v>
      </c>
      <c r="AD17" s="3" t="s">
        <v>41</v>
      </c>
      <c r="AE17" s="1">
        <v>0</v>
      </c>
      <c r="AF17" s="1">
        <v>0</v>
      </c>
      <c r="AH17" s="1" t="str">
        <f t="shared" ca="1" si="47"/>
        <v>insert into ZDIC values('DJB', '', 'EN', 'S', 'SPORST', 'Order Status', '', '1', '20141126', '93452', 'SQL', '0', '0', '')</v>
      </c>
      <c r="AI17" s="1" t="str">
        <f t="shared" ca="1" si="48"/>
        <v>insert into ZDIC values('', 'EN', 'S', 'SPORST', 'Order Status', '', '1', '20141126', '93452', 'SQL', '0', '0', '', 'insert into ZDIC values('DJB', '', 'EN', 'S', 'SPORST', 'Order Status', '', '1', '20141126', '93452', 'SQL', '0', '0', '')')</v>
      </c>
      <c r="AJ17" s="5" t="s">
        <v>9</v>
      </c>
      <c r="AQ17" s="3"/>
      <c r="AT17" s="3"/>
      <c r="AU17" s="3"/>
      <c r="AV17" s="3"/>
      <c r="AW17" s="6"/>
      <c r="AX17" s="3"/>
      <c r="AY17" s="3"/>
    </row>
    <row r="18" spans="1:51" ht="12.75" customHeight="1" x14ac:dyDescent="0.25">
      <c r="A18" s="4"/>
      <c r="B18" s="1" t="str">
        <f>VLOOKUP($D$2,[1]Tables!$B$2:$D$1048576,2,FALSE)</f>
        <v>SP</v>
      </c>
      <c r="C18" s="1" t="s">
        <v>125</v>
      </c>
      <c r="D18" s="1" t="str">
        <f t="shared" si="37"/>
        <v>SPRSNO</v>
      </c>
      <c r="E18" s="1" t="str">
        <f>VLOOKUP($C18,'[1]Data Dictionary'!$B$2:$I$1048576,5,FALSE)</f>
        <v>Reason Code</v>
      </c>
      <c r="F18" s="1" t="str">
        <f>VLOOKUP($C18,'[1]Data Dictionary'!$B$2:$I$1048576,6,FALSE)</f>
        <v>Reason Code</v>
      </c>
      <c r="G18" s="1" t="str">
        <f>VLOOKUP($C18,'[1]Data Dictionary'!$B$2:$I$1048576,7,FALSE)</f>
        <v>Reason Code</v>
      </c>
      <c r="H18" s="1" t="str">
        <f>VLOOKUP($C18,'[1]Data Dictionary'!$B$2:$I$1048576,8,FALSE)</f>
        <v>Reason Code</v>
      </c>
      <c r="I18" s="1" t="str">
        <f>VLOOKUP($C18,'[1]Data Dictionary'!$B$2:$I$1048576,2,FALSE)</f>
        <v>VARCHAR</v>
      </c>
      <c r="J18" s="2" t="str">
        <f>VLOOKUP($C18,'[1]Data Dictionary'!$B$2:$I$1048576,3,FALSE)</f>
        <v>10</v>
      </c>
      <c r="K18" s="3"/>
      <c r="L18" s="3" t="str">
        <f t="shared" si="38"/>
        <v xml:space="preserve"> NULL </v>
      </c>
      <c r="M18" s="3" t="str">
        <f t="shared" si="39"/>
        <v xml:space="preserve"> DEFAULT('') </v>
      </c>
      <c r="N18" s="1" t="str">
        <f t="shared" si="40"/>
        <v>SPRSNO VARCHAR(10)  NULL  DEFAULT('') ,</v>
      </c>
      <c r="O18" s="1" t="str">
        <f t="shared" si="41"/>
        <v>SPRSNO VARCHAR2(10) DEFAULT(' '),</v>
      </c>
      <c r="P18" s="1" t="s">
        <v>9</v>
      </c>
      <c r="Q18" s="1" t="str">
        <f t="shared" si="42"/>
        <v>EXEC sys.sp_addextendedproperty @name=N'MS_Description', @value=N'Reason Code' , @level0type=N'SCHEMA',@level0name=N'dbo', @level1type=N'TABLE',@level1name=N'SCO2', @level2type=N'COLUMN',@level2name=N'SPRSNO'</v>
      </c>
      <c r="R18" s="1" t="str">
        <f t="shared" si="43"/>
        <v>[DataMember] public  string SPRSNO { get; set; }</v>
      </c>
      <c r="S18" s="1" t="str">
        <f t="shared" si="44"/>
        <v>+ "  SPRSNO "</v>
      </c>
      <c r="T18" s="1" t="s">
        <v>109</v>
      </c>
      <c r="V18" s="1" t="s">
        <v>15</v>
      </c>
      <c r="W18" s="1" t="s">
        <v>14</v>
      </c>
      <c r="X18" s="1" t="str">
        <f t="shared" si="45"/>
        <v>SPRSNO</v>
      </c>
      <c r="Y18" s="1" t="str">
        <f t="shared" si="46"/>
        <v>Reason Code</v>
      </c>
      <c r="AA18" s="1">
        <v>1</v>
      </c>
      <c r="AB18" s="6">
        <f t="shared" ca="1" si="10"/>
        <v>20141126</v>
      </c>
      <c r="AC18" s="3">
        <f t="shared" ca="1" si="11"/>
        <v>93452</v>
      </c>
      <c r="AD18" s="3" t="s">
        <v>41</v>
      </c>
      <c r="AE18" s="1">
        <v>0</v>
      </c>
      <c r="AF18" s="1">
        <v>0</v>
      </c>
      <c r="AH18" s="1" t="str">
        <f t="shared" ca="1" si="47"/>
        <v>insert into ZDIC values('DJB', '', 'EN', 'S', 'SPRSNO', 'Reason Code', '', '1', '20141126', '93452', 'SQL', '0', '0', '')</v>
      </c>
      <c r="AI18" s="1" t="str">
        <f t="shared" ca="1" si="48"/>
        <v>insert into ZDIC values('', 'EN', 'S', 'SPRSNO', 'Reason Code', '', '1', '20141126', '93452', 'SQL', '0', '0', '', 'insert into ZDIC values('DJB', '', 'EN', 'S', 'SPRSNO', 'Reason Code', '', '1', '20141126', '93452', 'SQL', '0', '0', '')')</v>
      </c>
      <c r="AJ18" s="5" t="s">
        <v>9</v>
      </c>
      <c r="AQ18" s="3"/>
      <c r="AT18" s="3"/>
      <c r="AU18" s="3"/>
      <c r="AV18" s="3"/>
      <c r="AW18" s="6"/>
      <c r="AX18" s="3"/>
      <c r="AY18" s="3"/>
    </row>
    <row r="19" spans="1:51" ht="12.75" customHeight="1" x14ac:dyDescent="0.25">
      <c r="A19" s="4"/>
      <c r="B19" s="1" t="str">
        <f>VLOOKUP($D$2,[1]Tables!$B$2:$D$1048576,2,FALSE)</f>
        <v>SP</v>
      </c>
      <c r="C19" s="1" t="s">
        <v>28</v>
      </c>
      <c r="D19" s="1" t="str">
        <f t="shared" si="37"/>
        <v>SPREMA</v>
      </c>
      <c r="E19" s="1" t="str">
        <f>VLOOKUP($C19,'[1]Data Dictionary'!$B$2:$I$1048576,5,FALSE)</f>
        <v>Remark</v>
      </c>
      <c r="F19" s="1" t="str">
        <f>VLOOKUP($C19,'[1]Data Dictionary'!$B$2:$I$1048576,6,FALSE)</f>
        <v>Remark</v>
      </c>
      <c r="G19" s="1" t="str">
        <f>VLOOKUP($C19,'[1]Data Dictionary'!$B$2:$I$1048576,7,FALSE)</f>
        <v>Remark</v>
      </c>
      <c r="H19" s="1" t="str">
        <f>VLOOKUP($C19,'[1]Data Dictionary'!$B$2:$I$1048576,8,FALSE)</f>
        <v>Remark</v>
      </c>
      <c r="I19" s="1" t="str">
        <f>VLOOKUP($C19,'[1]Data Dictionary'!$B$2:$I$1048576,2,FALSE)</f>
        <v>VARCHAR</v>
      </c>
      <c r="J19" s="2" t="str">
        <f>VLOOKUP($C19,'[1]Data Dictionary'!$B$2:$I$1048576,3,FALSE)</f>
        <v>100</v>
      </c>
      <c r="K19" s="3"/>
      <c r="L19" s="3" t="str">
        <f t="shared" si="38"/>
        <v xml:space="preserve"> NULL </v>
      </c>
      <c r="M19" s="3" t="str">
        <f t="shared" si="39"/>
        <v xml:space="preserve"> DEFAULT('') </v>
      </c>
      <c r="N19" s="1" t="str">
        <f t="shared" si="40"/>
        <v>SPREMA VARCHAR(100)  NULL  DEFAULT('') ,</v>
      </c>
      <c r="O19" s="1" t="str">
        <f t="shared" si="41"/>
        <v>SPREMA VARCHAR2(100) DEFAULT(' '),</v>
      </c>
      <c r="P19" s="1" t="s">
        <v>9</v>
      </c>
      <c r="Q19" s="1" t="str">
        <f t="shared" si="42"/>
        <v>EXEC sys.sp_addextendedproperty @name=N'MS_Description', @value=N'Remark' , @level0type=N'SCHEMA',@level0name=N'dbo', @level1type=N'TABLE',@level1name=N'SCO2', @level2type=N'COLUMN',@level2name=N'SPREMA'</v>
      </c>
      <c r="R19" s="1" t="str">
        <f t="shared" si="43"/>
        <v>[DataMember] public  string SPREMA { get; set; }</v>
      </c>
      <c r="S19" s="1" t="str">
        <f t="shared" si="44"/>
        <v>+ "  SPREMA "</v>
      </c>
      <c r="T19" s="1" t="s">
        <v>109</v>
      </c>
      <c r="V19" s="1" t="s">
        <v>15</v>
      </c>
      <c r="W19" s="1" t="s">
        <v>14</v>
      </c>
      <c r="X19" s="1" t="str">
        <f t="shared" si="45"/>
        <v>SPREMA</v>
      </c>
      <c r="Y19" s="1" t="str">
        <f t="shared" si="46"/>
        <v>Remark</v>
      </c>
      <c r="AA19" s="1">
        <v>1</v>
      </c>
      <c r="AB19" s="6">
        <f t="shared" ca="1" si="10"/>
        <v>20141126</v>
      </c>
      <c r="AC19" s="3">
        <f t="shared" ca="1" si="11"/>
        <v>93452</v>
      </c>
      <c r="AD19" s="3" t="s">
        <v>41</v>
      </c>
      <c r="AE19" s="1">
        <v>0</v>
      </c>
      <c r="AF19" s="1">
        <v>0</v>
      </c>
      <c r="AH19" s="1" t="str">
        <f t="shared" ca="1" si="47"/>
        <v>insert into ZDIC values('DJB', '', 'EN', 'S', 'SPREMA', 'Remark', '', '1', '20141126', '93452', 'SQL', '0', '0', '')</v>
      </c>
      <c r="AI19" s="1" t="str">
        <f t="shared" ca="1" si="48"/>
        <v>insert into ZDIC values('', 'EN', 'S', 'SPREMA', 'Remark', '', '1', '20141126', '93452', 'SQL', '0', '0', '', 'insert into ZDIC values('DJB', '', 'EN', 'S', 'SPREMA', 'Remark', '', '1', '20141126', '93452', 'SQL', '0', '0', '')')</v>
      </c>
      <c r="AJ19" s="5" t="s">
        <v>9</v>
      </c>
      <c r="AQ19" s="3"/>
      <c r="AT19" s="3"/>
      <c r="AU19" s="3"/>
      <c r="AV19" s="3"/>
      <c r="AW19" s="6"/>
      <c r="AX19" s="3"/>
      <c r="AY19" s="3"/>
    </row>
    <row r="20" spans="1:51" ht="12.75" customHeight="1" x14ac:dyDescent="0.25">
      <c r="A20" s="4"/>
      <c r="B20" s="1" t="str">
        <f>VLOOKUP($D$2,[1]Tables!$B$2:$D$1048576,2,FALSE)</f>
        <v>SP</v>
      </c>
      <c r="C20" s="1" t="s">
        <v>29</v>
      </c>
      <c r="D20" s="1" t="str">
        <f t="shared" si="37"/>
        <v>SPRCST</v>
      </c>
      <c r="E20" s="1" t="str">
        <f>VLOOKUP($C20,'[1]Data Dictionary'!$B$2:$I$1048576,5,FALSE)</f>
        <v>Record Status</v>
      </c>
      <c r="F20" s="1" t="str">
        <f>VLOOKUP($C20,'[1]Data Dictionary'!$B$2:$I$1048576,6,FALSE)</f>
        <v>Record Status</v>
      </c>
      <c r="G20" s="1" t="str">
        <f>VLOOKUP($C20,'[1]Data Dictionary'!$B$2:$I$1048576,7,FALSE)</f>
        <v>Record Status</v>
      </c>
      <c r="H20" s="1" t="str">
        <f>VLOOKUP($C20,'[1]Data Dictionary'!$B$2:$I$1048576,8,FALSE)</f>
        <v>Record Status</v>
      </c>
      <c r="I20" s="1" t="str">
        <f>VLOOKUP($C20,'[1]Data Dictionary'!$B$2:$I$1048576,2,FALSE)</f>
        <v>NUMERIC</v>
      </c>
      <c r="J20" s="2" t="str">
        <f>VLOOKUP($C20,'[1]Data Dictionary'!$B$2:$I$1048576,3,FALSE)</f>
        <v>1, 0</v>
      </c>
      <c r="K20" s="3"/>
      <c r="L20" s="3" t="str">
        <f t="shared" si="38"/>
        <v xml:space="preserve"> NULL </v>
      </c>
      <c r="M20" s="3" t="str">
        <f t="shared" si="39"/>
        <v xml:space="preserve"> DEFAULT(0) </v>
      </c>
      <c r="N20" s="1" t="str">
        <f t="shared" si="40"/>
        <v>SPRCST NUMERIC(1, 0)  NULL  DEFAULT(0) ,</v>
      </c>
      <c r="O20" s="1" t="str">
        <f t="shared" si="41"/>
        <v>SPRCST NUMBER(1, 0)  DEFAULT(0) ,</v>
      </c>
      <c r="P20" s="1" t="s">
        <v>9</v>
      </c>
      <c r="Q20" s="1" t="str">
        <f t="shared" si="42"/>
        <v>EXEC sys.sp_addextendedproperty @name=N'MS_Description', @value=N'Record Status' , @level0type=N'SCHEMA',@level0name=N'dbo', @level1type=N'TABLE',@level1name=N'SCO2', @level2type=N'COLUMN',@level2name=N'SPRCST'</v>
      </c>
      <c r="R20" s="1" t="str">
        <f t="shared" si="43"/>
        <v>[DataMember] public  decimal SPRCST { get; set; }</v>
      </c>
      <c r="S20" s="1" t="str">
        <f t="shared" si="44"/>
        <v>+ "  SPRCST "</v>
      </c>
      <c r="T20" s="1" t="s">
        <v>109</v>
      </c>
      <c r="V20" s="1" t="s">
        <v>15</v>
      </c>
      <c r="W20" s="1" t="s">
        <v>14</v>
      </c>
      <c r="X20" s="1" t="str">
        <f t="shared" si="45"/>
        <v>SPRCST</v>
      </c>
      <c r="Y20" s="1" t="str">
        <f t="shared" si="46"/>
        <v>Record Status</v>
      </c>
      <c r="AA20" s="1">
        <v>1</v>
      </c>
      <c r="AB20" s="6">
        <f t="shared" ca="1" si="10"/>
        <v>20141126</v>
      </c>
      <c r="AC20" s="3">
        <f t="shared" ca="1" si="11"/>
        <v>93452</v>
      </c>
      <c r="AD20" s="3" t="s">
        <v>41</v>
      </c>
      <c r="AE20" s="1">
        <v>0</v>
      </c>
      <c r="AF20" s="1">
        <v>0</v>
      </c>
      <c r="AH20" s="1" t="str">
        <f t="shared" ca="1" si="47"/>
        <v>insert into ZDIC values('DJB', '', 'EN', 'S', 'SPRCST', 'Record Status', '', '1', '20141126', '93452', 'SQL', '0', '0', '')</v>
      </c>
      <c r="AI20" s="1" t="str">
        <f t="shared" ca="1" si="48"/>
        <v>insert into ZDIC values('', 'EN', 'S', 'SPRCST', 'Record Status', '', '1', '20141126', '93452', 'SQL', '0', '0', '', 'insert into ZDIC values('DJB', '', 'EN', 'S', 'SPRCST', 'Record Status', '', '1', '20141126', '93452', 'SQL', '0', '0', '')')</v>
      </c>
      <c r="AJ20" s="5" t="s">
        <v>9</v>
      </c>
      <c r="AQ20" s="3"/>
      <c r="AT20" s="3"/>
      <c r="AU20" s="3"/>
      <c r="AV20" s="3"/>
      <c r="AW20" s="6"/>
      <c r="AX20" s="3"/>
      <c r="AY20" s="3"/>
    </row>
    <row r="21" spans="1:51" ht="12.75" customHeight="1" x14ac:dyDescent="0.25">
      <c r="A21" s="4"/>
      <c r="B21" s="1" t="str">
        <f>VLOOKUP($D$2,[1]Tables!$B$2:$D$1048576,2,FALSE)</f>
        <v>SP</v>
      </c>
      <c r="C21" s="1" t="s">
        <v>22</v>
      </c>
      <c r="D21" s="1" t="str">
        <f t="shared" si="37"/>
        <v>SPCRDT</v>
      </c>
      <c r="E21" s="1" t="str">
        <f>VLOOKUP($C21,'[1]Data Dictionary'!$B$2:$I$1048576,5,FALSE)</f>
        <v>Create Date</v>
      </c>
      <c r="F21" s="1" t="str">
        <f>VLOOKUP($C21,'[1]Data Dictionary'!$B$2:$I$1048576,6,FALSE)</f>
        <v>Create Date</v>
      </c>
      <c r="G21" s="1" t="str">
        <f>VLOOKUP($C21,'[1]Data Dictionary'!$B$2:$I$1048576,7,FALSE)</f>
        <v>Create Date</v>
      </c>
      <c r="H21" s="1" t="str">
        <f>VLOOKUP($C21,'[1]Data Dictionary'!$B$2:$I$1048576,8,FALSE)</f>
        <v>Create Date</v>
      </c>
      <c r="I21" s="1" t="str">
        <f>VLOOKUP($C21,'[1]Data Dictionary'!$B$2:$I$1048576,2,FALSE)</f>
        <v>NUMERIC</v>
      </c>
      <c r="J21" s="2" t="str">
        <f>VLOOKUP($C21,'[1]Data Dictionary'!$B$2:$I$1048576,3,FALSE)</f>
        <v>8, 0</v>
      </c>
      <c r="K21" s="3"/>
      <c r="L21" s="3" t="str">
        <f t="shared" si="38"/>
        <v xml:space="preserve"> NULL </v>
      </c>
      <c r="M21" s="3" t="str">
        <f t="shared" si="39"/>
        <v xml:space="preserve"> DEFAULT(0) </v>
      </c>
      <c r="N21" s="1" t="str">
        <f t="shared" si="40"/>
        <v>SPCRDT NUMERIC(8, 0)  NULL  DEFAULT(0) ,</v>
      </c>
      <c r="O21" s="1" t="str">
        <f t="shared" si="41"/>
        <v>SPCRDT NUMBER(8, 0)  DEFAULT(0) ,</v>
      </c>
      <c r="P21" s="1" t="s">
        <v>9</v>
      </c>
      <c r="Q21" s="1" t="str">
        <f t="shared" si="42"/>
        <v>EXEC sys.sp_addextendedproperty @name=N'MS_Description', @value=N'Create Date' , @level0type=N'SCHEMA',@level0name=N'dbo', @level1type=N'TABLE',@level1name=N'SCO2', @level2type=N'COLUMN',@level2name=N'SPCRDT'</v>
      </c>
      <c r="R21" s="1" t="str">
        <f t="shared" si="43"/>
        <v>[DataMember] public  decimal SPCRDT { get; set; }</v>
      </c>
      <c r="S21" s="1" t="str">
        <f t="shared" si="44"/>
        <v>+ "  SPCRDT "</v>
      </c>
      <c r="T21" s="1" t="s">
        <v>109</v>
      </c>
      <c r="V21" s="1" t="s">
        <v>15</v>
      </c>
      <c r="W21" s="1" t="s">
        <v>14</v>
      </c>
      <c r="X21" s="1" t="str">
        <f t="shared" si="45"/>
        <v>SPCRDT</v>
      </c>
      <c r="Y21" s="1" t="str">
        <f t="shared" si="46"/>
        <v>Create Date</v>
      </c>
      <c r="AA21" s="1">
        <v>1</v>
      </c>
      <c r="AB21" s="6">
        <f t="shared" ca="1" si="10"/>
        <v>20141126</v>
      </c>
      <c r="AC21" s="3">
        <f t="shared" ca="1" si="11"/>
        <v>93452</v>
      </c>
      <c r="AD21" s="3" t="s">
        <v>41</v>
      </c>
      <c r="AE21" s="1">
        <v>0</v>
      </c>
      <c r="AF21" s="1">
        <v>0</v>
      </c>
      <c r="AH21" s="1" t="str">
        <f t="shared" ca="1" si="47"/>
        <v>insert into ZDIC values('DJB', '', 'EN', 'S', 'SPCRDT', 'Create Date', '', '1', '20141126', '93452', 'SQL', '0', '0', '')</v>
      </c>
      <c r="AI21" s="1" t="str">
        <f t="shared" ca="1" si="48"/>
        <v>insert into ZDIC values('', 'EN', 'S', 'SPCRDT', 'Create Date', '', '1', '20141126', '93452', 'SQL', '0', '0', '', 'insert into ZDIC values('DJB', '', 'EN', 'S', 'SPCRDT', 'Create Date', '', '1', '20141126', '93452', 'SQL', '0', '0', '')')</v>
      </c>
      <c r="AJ21" s="5" t="s">
        <v>9</v>
      </c>
      <c r="AQ21" s="3"/>
      <c r="AT21" s="3"/>
      <c r="AU21" s="3"/>
      <c r="AV21" s="3"/>
      <c r="AW21" s="6"/>
      <c r="AX21" s="3"/>
      <c r="AY21" s="3"/>
    </row>
    <row r="22" spans="1:51" ht="12.75" customHeight="1" x14ac:dyDescent="0.25">
      <c r="A22" s="4"/>
      <c r="B22" s="1" t="str">
        <f>VLOOKUP($D$2,[1]Tables!$B$2:$D$1048576,2,FALSE)</f>
        <v>SP</v>
      </c>
      <c r="C22" s="1" t="s">
        <v>23</v>
      </c>
      <c r="D22" s="1" t="str">
        <f t="shared" si="37"/>
        <v>SPCRTM</v>
      </c>
      <c r="E22" s="1" t="str">
        <f>VLOOKUP($C22,'[1]Data Dictionary'!$B$2:$I$1048576,5,FALSE)</f>
        <v>Create Time</v>
      </c>
      <c r="F22" s="1" t="str">
        <f>VLOOKUP($C22,'[1]Data Dictionary'!$B$2:$I$1048576,6,FALSE)</f>
        <v>Create Time</v>
      </c>
      <c r="G22" s="1" t="str">
        <f>VLOOKUP($C22,'[1]Data Dictionary'!$B$2:$I$1048576,7,FALSE)</f>
        <v>Create Time</v>
      </c>
      <c r="H22" s="1" t="str">
        <f>VLOOKUP($C22,'[1]Data Dictionary'!$B$2:$I$1048576,8,FALSE)</f>
        <v>Create Time</v>
      </c>
      <c r="I22" s="1" t="str">
        <f>VLOOKUP($C22,'[1]Data Dictionary'!$B$2:$I$1048576,2,FALSE)</f>
        <v>NUMERIC</v>
      </c>
      <c r="J22" s="2" t="str">
        <f>VLOOKUP($C22,'[1]Data Dictionary'!$B$2:$I$1048576,3,FALSE)</f>
        <v>6, 0</v>
      </c>
      <c r="K22" s="3"/>
      <c r="L22" s="3" t="str">
        <f t="shared" si="38"/>
        <v xml:space="preserve"> NULL </v>
      </c>
      <c r="M22" s="3" t="str">
        <f t="shared" si="39"/>
        <v xml:space="preserve"> DEFAULT(0) </v>
      </c>
      <c r="N22" s="1" t="str">
        <f t="shared" si="40"/>
        <v>SPCRTM NUMERIC(6, 0)  NULL  DEFAULT(0) ,</v>
      </c>
      <c r="O22" s="1" t="str">
        <f t="shared" si="41"/>
        <v>SPCRTM NUMBER(6, 0)  DEFAULT(0) ,</v>
      </c>
      <c r="P22" s="1" t="s">
        <v>9</v>
      </c>
      <c r="Q22" s="1" t="str">
        <f t="shared" si="42"/>
        <v>EXEC sys.sp_addextendedproperty @name=N'MS_Description', @value=N'Create Time' , @level0type=N'SCHEMA',@level0name=N'dbo', @level1type=N'TABLE',@level1name=N'SCO2', @level2type=N'COLUMN',@level2name=N'SPCRTM'</v>
      </c>
      <c r="R22" s="1" t="str">
        <f t="shared" si="43"/>
        <v>[DataMember] public  decimal SPCRTM { get; set; }</v>
      </c>
      <c r="S22" s="1" t="str">
        <f t="shared" si="44"/>
        <v>+ "  SPCRTM "</v>
      </c>
      <c r="T22" s="1" t="s">
        <v>109</v>
      </c>
      <c r="V22" s="1" t="s">
        <v>15</v>
      </c>
      <c r="W22" s="1" t="s">
        <v>14</v>
      </c>
      <c r="X22" s="1" t="str">
        <f t="shared" si="45"/>
        <v>SPCRTM</v>
      </c>
      <c r="Y22" s="1" t="str">
        <f t="shared" si="46"/>
        <v>Create Time</v>
      </c>
      <c r="AA22" s="1">
        <v>1</v>
      </c>
      <c r="AB22" s="6">
        <f t="shared" ca="1" si="10"/>
        <v>20141126</v>
      </c>
      <c r="AC22" s="3">
        <f t="shared" ca="1" si="11"/>
        <v>93452</v>
      </c>
      <c r="AD22" s="3" t="s">
        <v>41</v>
      </c>
      <c r="AE22" s="1">
        <v>0</v>
      </c>
      <c r="AF22" s="1">
        <v>0</v>
      </c>
      <c r="AH22" s="1" t="str">
        <f t="shared" ca="1" si="47"/>
        <v>insert into ZDIC values('DJB', '', 'EN', 'S', 'SPCRTM', 'Create Time', '', '1', '20141126', '93452', 'SQL', '0', '0', '')</v>
      </c>
      <c r="AI22" s="1" t="str">
        <f t="shared" ca="1" si="48"/>
        <v>insert into ZDIC values('', 'EN', 'S', 'SPCRTM', 'Create Time', '', '1', '20141126', '93452', 'SQL', '0', '0', '', 'insert into ZDIC values('DJB', '', 'EN', 'S', 'SPCRTM', 'Create Time', '', '1', '20141126', '93452', 'SQL', '0', '0', '')')</v>
      </c>
      <c r="AJ22" s="5" t="s">
        <v>9</v>
      </c>
      <c r="AQ22" s="3"/>
      <c r="AT22" s="3"/>
      <c r="AU22" s="3"/>
      <c r="AV22" s="3"/>
      <c r="AW22" s="6"/>
      <c r="AX22" s="3"/>
      <c r="AY22" s="3"/>
    </row>
    <row r="23" spans="1:51" ht="12.75" customHeight="1" x14ac:dyDescent="0.25">
      <c r="A23" s="4"/>
      <c r="B23" s="1" t="str">
        <f>VLOOKUP($D$2,[1]Tables!$B$2:$D$1048576,2,FALSE)</f>
        <v>SP</v>
      </c>
      <c r="C23" s="1" t="s">
        <v>24</v>
      </c>
      <c r="D23" s="1" t="str">
        <f t="shared" si="37"/>
        <v>SPCRUS</v>
      </c>
      <c r="E23" s="1" t="str">
        <f>VLOOKUP($C23,'[1]Data Dictionary'!$B$2:$I$1048576,5,FALSE)</f>
        <v>Create User</v>
      </c>
      <c r="F23" s="1" t="str">
        <f>VLOOKUP($C23,'[1]Data Dictionary'!$B$2:$I$1048576,6,FALSE)</f>
        <v>Create User</v>
      </c>
      <c r="G23" s="1" t="str">
        <f>VLOOKUP($C23,'[1]Data Dictionary'!$B$2:$I$1048576,7,FALSE)</f>
        <v>Create User</v>
      </c>
      <c r="H23" s="1" t="str">
        <f>VLOOKUP($C23,'[1]Data Dictionary'!$B$2:$I$1048576,8,FALSE)</f>
        <v>Create User</v>
      </c>
      <c r="I23" s="1" t="str">
        <f>VLOOKUP($C23,'[1]Data Dictionary'!$B$2:$I$1048576,2,FALSE)</f>
        <v>VARCHAR</v>
      </c>
      <c r="J23" s="2" t="str">
        <f>VLOOKUP($C23,'[1]Data Dictionary'!$B$2:$I$1048576,3,FALSE)</f>
        <v>20</v>
      </c>
      <c r="K23" s="3"/>
      <c r="L23" s="3" t="str">
        <f t="shared" si="38"/>
        <v xml:space="preserve"> NULL </v>
      </c>
      <c r="M23" s="3" t="str">
        <f t="shared" si="39"/>
        <v xml:space="preserve"> DEFAULT('') </v>
      </c>
      <c r="N23" s="1" t="str">
        <f t="shared" si="40"/>
        <v>SPCRUS VARCHAR(20)  NULL  DEFAULT('') ,</v>
      </c>
      <c r="O23" s="1" t="str">
        <f t="shared" si="41"/>
        <v>SPCRUS VARCHAR2(20) DEFAULT(' '),</v>
      </c>
      <c r="P23" s="1" t="s">
        <v>9</v>
      </c>
      <c r="Q23" s="1" t="str">
        <f t="shared" si="42"/>
        <v>EXEC sys.sp_addextendedproperty @name=N'MS_Description', @value=N'Create User' , @level0type=N'SCHEMA',@level0name=N'dbo', @level1type=N'TABLE',@level1name=N'SCO2', @level2type=N'COLUMN',@level2name=N'SPCRUS'</v>
      </c>
      <c r="R23" s="1" t="str">
        <f t="shared" si="43"/>
        <v>[DataMember] public  string SPCRUS { get; set; }</v>
      </c>
      <c r="S23" s="1" t="str">
        <f t="shared" si="44"/>
        <v>+ "  SPCRUS "</v>
      </c>
      <c r="T23" s="1" t="s">
        <v>109</v>
      </c>
      <c r="V23" s="1" t="s">
        <v>15</v>
      </c>
      <c r="W23" s="1" t="s">
        <v>14</v>
      </c>
      <c r="X23" s="1" t="str">
        <f t="shared" si="45"/>
        <v>SPCRUS</v>
      </c>
      <c r="Y23" s="1" t="str">
        <f t="shared" si="46"/>
        <v>Create User</v>
      </c>
      <c r="AA23" s="1">
        <v>1</v>
      </c>
      <c r="AB23" s="6">
        <f t="shared" ca="1" si="10"/>
        <v>20141126</v>
      </c>
      <c r="AC23" s="3">
        <f t="shared" ca="1" si="11"/>
        <v>93452</v>
      </c>
      <c r="AD23" s="3" t="s">
        <v>41</v>
      </c>
      <c r="AE23" s="1">
        <v>0</v>
      </c>
      <c r="AF23" s="1">
        <v>0</v>
      </c>
      <c r="AH23" s="1" t="str">
        <f t="shared" ca="1" si="47"/>
        <v>insert into ZDIC values('DJB', '', 'EN', 'S', 'SPCRUS', 'Create User', '', '1', '20141126', '93452', 'SQL', '0', '0', '')</v>
      </c>
      <c r="AI23" s="1" t="str">
        <f t="shared" ca="1" si="48"/>
        <v>insert into ZDIC values('', 'EN', 'S', 'SPCRUS', 'Create User', '', '1', '20141126', '93452', 'SQL', '0', '0', '', 'insert into ZDIC values('DJB', '', 'EN', 'S', 'SPCRUS', 'Create User', '', '1', '20141126', '93452', 'SQL', '0', '0', '')')</v>
      </c>
      <c r="AJ23" s="5" t="s">
        <v>9</v>
      </c>
      <c r="AQ23" s="3"/>
      <c r="AT23" s="3"/>
      <c r="AU23" s="3"/>
      <c r="AV23" s="3"/>
      <c r="AW23" s="6"/>
      <c r="AX23" s="3"/>
      <c r="AY23" s="3"/>
    </row>
    <row r="24" spans="1:51" ht="12.75" customHeight="1" x14ac:dyDescent="0.25">
      <c r="A24" s="4"/>
      <c r="B24" s="1" t="str">
        <f>VLOOKUP($D$2,[1]Tables!$B$2:$D$1048576,2,FALSE)</f>
        <v>SP</v>
      </c>
      <c r="C24" s="1" t="s">
        <v>25</v>
      </c>
      <c r="D24" s="1" t="str">
        <f t="shared" si="37"/>
        <v>SPCHDT</v>
      </c>
      <c r="E24" s="1" t="str">
        <f>VLOOKUP($C24,'[1]Data Dictionary'!$B$2:$I$1048576,5,FALSE)</f>
        <v>Change Date</v>
      </c>
      <c r="F24" s="1" t="str">
        <f>VLOOKUP($C24,'[1]Data Dictionary'!$B$2:$I$1048576,6,FALSE)</f>
        <v>Change Date</v>
      </c>
      <c r="G24" s="1" t="str">
        <f>VLOOKUP($C24,'[1]Data Dictionary'!$B$2:$I$1048576,7,FALSE)</f>
        <v>Change Date</v>
      </c>
      <c r="H24" s="1" t="str">
        <f>VLOOKUP($C24,'[1]Data Dictionary'!$B$2:$I$1048576,8,FALSE)</f>
        <v>Change Date</v>
      </c>
      <c r="I24" s="1" t="str">
        <f>VLOOKUP($C24,'[1]Data Dictionary'!$B$2:$I$1048576,2,FALSE)</f>
        <v>NUMERIC</v>
      </c>
      <c r="J24" s="2" t="str">
        <f>VLOOKUP($C24,'[1]Data Dictionary'!$B$2:$I$1048576,3,FALSE)</f>
        <v>8, 0</v>
      </c>
      <c r="K24" s="3"/>
      <c r="L24" s="3" t="str">
        <f t="shared" si="38"/>
        <v xml:space="preserve"> NULL </v>
      </c>
      <c r="M24" s="3" t="str">
        <f t="shared" si="39"/>
        <v xml:space="preserve"> DEFAULT(0) </v>
      </c>
      <c r="N24" s="1" t="str">
        <f t="shared" si="40"/>
        <v>SPCHDT NUMERIC(8, 0)  NULL  DEFAULT(0) ,</v>
      </c>
      <c r="O24" s="1" t="str">
        <f t="shared" si="41"/>
        <v>SPCHDT NUMBER(8, 0)  DEFAULT(0) ,</v>
      </c>
      <c r="P24" s="1" t="s">
        <v>9</v>
      </c>
      <c r="Q24" s="1" t="str">
        <f t="shared" si="42"/>
        <v>EXEC sys.sp_addextendedproperty @name=N'MS_Description', @value=N'Change Date' , @level0type=N'SCHEMA',@level0name=N'dbo', @level1type=N'TABLE',@level1name=N'SCO2', @level2type=N'COLUMN',@level2name=N'SPCHDT'</v>
      </c>
      <c r="R24" s="1" t="str">
        <f t="shared" si="43"/>
        <v>[DataMember] public  decimal SPCHDT { get; set; }</v>
      </c>
      <c r="S24" s="1" t="str">
        <f t="shared" si="44"/>
        <v>+ "  SPCHDT "</v>
      </c>
      <c r="T24" s="1" t="s">
        <v>109</v>
      </c>
      <c r="V24" s="1" t="s">
        <v>15</v>
      </c>
      <c r="W24" s="1" t="s">
        <v>14</v>
      </c>
      <c r="X24" s="1" t="str">
        <f t="shared" si="45"/>
        <v>SPCHDT</v>
      </c>
      <c r="Y24" s="1" t="str">
        <f t="shared" si="46"/>
        <v>Change Date</v>
      </c>
      <c r="AA24" s="1">
        <v>1</v>
      </c>
      <c r="AB24" s="6">
        <f t="shared" ca="1" si="10"/>
        <v>20141126</v>
      </c>
      <c r="AC24" s="3">
        <f t="shared" ca="1" si="11"/>
        <v>93452</v>
      </c>
      <c r="AD24" s="3" t="s">
        <v>41</v>
      </c>
      <c r="AE24" s="1">
        <v>0</v>
      </c>
      <c r="AF24" s="1">
        <v>0</v>
      </c>
      <c r="AH24" s="1" t="str">
        <f t="shared" ca="1" si="47"/>
        <v>insert into ZDIC values('DJB', '', 'EN', 'S', 'SPCHDT', 'Change Date', '', '1', '20141126', '93452', 'SQL', '0', '0', '')</v>
      </c>
      <c r="AI24" s="1" t="str">
        <f t="shared" ca="1" si="48"/>
        <v>insert into ZDIC values('', 'EN', 'S', 'SPCHDT', 'Change Date', '', '1', '20141126', '93452', 'SQL', '0', '0', '', 'insert into ZDIC values('DJB', '', 'EN', 'S', 'SPCHDT', 'Change Date', '', '1', '20141126', '93452', 'SQL', '0', '0', '')')</v>
      </c>
      <c r="AJ24" s="5" t="s">
        <v>9</v>
      </c>
      <c r="AQ24" s="3"/>
      <c r="AT24" s="3"/>
      <c r="AU24" s="3"/>
      <c r="AV24" s="3"/>
      <c r="AW24" s="6"/>
      <c r="AX24" s="3"/>
      <c r="AY24" s="3"/>
    </row>
    <row r="25" spans="1:51" ht="12.75" customHeight="1" x14ac:dyDescent="0.25">
      <c r="A25" s="4"/>
      <c r="B25" s="1" t="str">
        <f>VLOOKUP($D$2,[1]Tables!$B$2:$D$1048576,2,FALSE)</f>
        <v>SP</v>
      </c>
      <c r="C25" s="1" t="s">
        <v>26</v>
      </c>
      <c r="D25" s="1" t="str">
        <f t="shared" si="37"/>
        <v>SPCHTM</v>
      </c>
      <c r="E25" s="1" t="str">
        <f>VLOOKUP($C25,'[1]Data Dictionary'!$B$2:$I$1048576,5,FALSE)</f>
        <v>Change Time</v>
      </c>
      <c r="F25" s="1" t="str">
        <f>VLOOKUP($C25,'[1]Data Dictionary'!$B$2:$I$1048576,6,FALSE)</f>
        <v>Change Time</v>
      </c>
      <c r="G25" s="1" t="str">
        <f>VLOOKUP($C25,'[1]Data Dictionary'!$B$2:$I$1048576,7,FALSE)</f>
        <v>Change Time</v>
      </c>
      <c r="H25" s="1" t="str">
        <f>VLOOKUP($C25,'[1]Data Dictionary'!$B$2:$I$1048576,8,FALSE)</f>
        <v>Change Time</v>
      </c>
      <c r="I25" s="1" t="str">
        <f>VLOOKUP($C25,'[1]Data Dictionary'!$B$2:$I$1048576,2,FALSE)</f>
        <v>NUMERIC</v>
      </c>
      <c r="J25" s="2" t="str">
        <f>VLOOKUP($C25,'[1]Data Dictionary'!$B$2:$I$1048576,3,FALSE)</f>
        <v>6, 0</v>
      </c>
      <c r="K25" s="3"/>
      <c r="L25" s="3" t="str">
        <f t="shared" si="38"/>
        <v xml:space="preserve"> NULL </v>
      </c>
      <c r="M25" s="3" t="str">
        <f t="shared" si="39"/>
        <v xml:space="preserve"> DEFAULT(0) </v>
      </c>
      <c r="N25" s="1" t="str">
        <f t="shared" si="40"/>
        <v>SPCHTM NUMERIC(6, 0)  NULL  DEFAULT(0) ,</v>
      </c>
      <c r="O25" s="1" t="str">
        <f t="shared" si="41"/>
        <v>SPCHTM NUMBER(6, 0)  DEFAULT(0) ,</v>
      </c>
      <c r="P25" s="1" t="s">
        <v>9</v>
      </c>
      <c r="Q25" s="1" t="str">
        <f t="shared" si="42"/>
        <v>EXEC sys.sp_addextendedproperty @name=N'MS_Description', @value=N'Change Time' , @level0type=N'SCHEMA',@level0name=N'dbo', @level1type=N'TABLE',@level1name=N'SCO2', @level2type=N'COLUMN',@level2name=N'SPCHTM'</v>
      </c>
      <c r="R25" s="1" t="str">
        <f t="shared" si="43"/>
        <v>[DataMember] public  decimal SPCHTM { get; set; }</v>
      </c>
      <c r="S25" s="1" t="str">
        <f t="shared" si="44"/>
        <v>+ "  SPCHTM "</v>
      </c>
      <c r="T25" s="1" t="s">
        <v>109</v>
      </c>
      <c r="V25" s="1" t="s">
        <v>15</v>
      </c>
      <c r="W25" s="1" t="s">
        <v>14</v>
      </c>
      <c r="X25" s="1" t="str">
        <f t="shared" si="45"/>
        <v>SPCHTM</v>
      </c>
      <c r="Y25" s="1" t="str">
        <f t="shared" si="46"/>
        <v>Change Time</v>
      </c>
      <c r="AA25" s="1">
        <v>1</v>
      </c>
      <c r="AB25" s="6">
        <f t="shared" ca="1" si="10"/>
        <v>20141126</v>
      </c>
      <c r="AC25" s="3">
        <f t="shared" ca="1" si="11"/>
        <v>93452</v>
      </c>
      <c r="AD25" s="3" t="s">
        <v>41</v>
      </c>
      <c r="AE25" s="1">
        <v>0</v>
      </c>
      <c r="AF25" s="1">
        <v>0</v>
      </c>
      <c r="AH25" s="1" t="str">
        <f t="shared" ca="1" si="47"/>
        <v>insert into ZDIC values('DJB', '', 'EN', 'S', 'SPCHTM', 'Change Time', '', '1', '20141126', '93452', 'SQL', '0', '0', '')</v>
      </c>
      <c r="AI25" s="1" t="str">
        <f t="shared" ca="1" si="48"/>
        <v>insert into ZDIC values('', 'EN', 'S', 'SPCHTM', 'Change Time', '', '1', '20141126', '93452', 'SQL', '0', '0', '', 'insert into ZDIC values('DJB', '', 'EN', 'S', 'SPCHTM', 'Change Time', '', '1', '20141126', '93452', 'SQL', '0', '0', '')')</v>
      </c>
      <c r="AJ25" s="5" t="s">
        <v>9</v>
      </c>
      <c r="AQ25" s="3"/>
      <c r="AT25" s="3"/>
      <c r="AU25" s="3"/>
      <c r="AV25" s="3"/>
      <c r="AW25" s="6"/>
      <c r="AX25" s="3"/>
      <c r="AY25" s="3"/>
    </row>
    <row r="26" spans="1:51" ht="12.75" customHeight="1" x14ac:dyDescent="0.25">
      <c r="A26" s="4"/>
      <c r="B26" s="1" t="str">
        <f>VLOOKUP($D$2,[1]Tables!$B$2:$D$1048576,2,FALSE)</f>
        <v>SP</v>
      </c>
      <c r="C26" s="1" t="s">
        <v>27</v>
      </c>
      <c r="D26" s="1" t="str">
        <f t="shared" si="37"/>
        <v>SPCHUS</v>
      </c>
      <c r="E26" s="1" t="str">
        <f>VLOOKUP($C26,'[1]Data Dictionary'!$B$2:$I$1048576,5,FALSE)</f>
        <v>Change User</v>
      </c>
      <c r="F26" s="1" t="str">
        <f>VLOOKUP($C26,'[1]Data Dictionary'!$B$2:$I$1048576,6,FALSE)</f>
        <v>Change User</v>
      </c>
      <c r="G26" s="1" t="str">
        <f>VLOOKUP($C26,'[1]Data Dictionary'!$B$2:$I$1048576,7,FALSE)</f>
        <v>Change User</v>
      </c>
      <c r="H26" s="1" t="str">
        <f>VLOOKUP($C26,'[1]Data Dictionary'!$B$2:$I$1048576,8,FALSE)</f>
        <v>Change User</v>
      </c>
      <c r="I26" s="1" t="str">
        <f>VLOOKUP($C26,'[1]Data Dictionary'!$B$2:$I$1048576,2,FALSE)</f>
        <v>VARCHAR</v>
      </c>
      <c r="J26" s="2" t="str">
        <f>VLOOKUP($C26,'[1]Data Dictionary'!$B$2:$I$1048576,3,FALSE)</f>
        <v>20</v>
      </c>
      <c r="K26" s="3"/>
      <c r="L26" s="3" t="str">
        <f t="shared" si="38"/>
        <v xml:space="preserve"> NULL </v>
      </c>
      <c r="M26" s="3" t="str">
        <f t="shared" si="39"/>
        <v xml:space="preserve"> DEFAULT('') </v>
      </c>
      <c r="N26" s="1" t="str">
        <f t="shared" si="40"/>
        <v>SPCHUS VARCHAR(20)  NULL  DEFAULT('') ,</v>
      </c>
      <c r="O26" s="1" t="str">
        <f t="shared" si="41"/>
        <v>SPCHUS VARCHAR2(20) DEFAULT(' '),</v>
      </c>
      <c r="P26" s="1" t="s">
        <v>9</v>
      </c>
      <c r="Q26" s="1" t="str">
        <f t="shared" si="42"/>
        <v>EXEC sys.sp_addextendedproperty @name=N'MS_Description', @value=N'Change User' , @level0type=N'SCHEMA',@level0name=N'dbo', @level1type=N'TABLE',@level1name=N'SCO2', @level2type=N'COLUMN',@level2name=N'SPCHUS'</v>
      </c>
      <c r="R26" s="1" t="str">
        <f t="shared" si="43"/>
        <v>[DataMember] public  string SPCHUS { get; set; }</v>
      </c>
      <c r="S26" s="1" t="str">
        <f t="shared" si="44"/>
        <v>+ "  SPCHUS "</v>
      </c>
      <c r="T26" s="1" t="s">
        <v>109</v>
      </c>
      <c r="V26" s="1" t="s">
        <v>15</v>
      </c>
      <c r="W26" s="1" t="s">
        <v>14</v>
      </c>
      <c r="X26" s="1" t="str">
        <f t="shared" si="45"/>
        <v>SPCHUS</v>
      </c>
      <c r="Y26" s="1" t="str">
        <f t="shared" si="46"/>
        <v>Change User</v>
      </c>
      <c r="AA26" s="1">
        <v>1</v>
      </c>
      <c r="AB26" s="6">
        <f t="shared" ca="1" si="10"/>
        <v>20141126</v>
      </c>
      <c r="AC26" s="3">
        <f t="shared" ca="1" si="11"/>
        <v>93452</v>
      </c>
      <c r="AD26" s="3" t="s">
        <v>41</v>
      </c>
      <c r="AE26" s="1">
        <v>0</v>
      </c>
      <c r="AF26" s="1">
        <v>0</v>
      </c>
      <c r="AH26" s="1" t="str">
        <f t="shared" ca="1" si="47"/>
        <v>insert into ZDIC values('DJB', '', 'EN', 'S', 'SPCHUS', 'Change User', '', '1', '20141126', '93452', 'SQL', '0', '0', '')</v>
      </c>
      <c r="AI26" s="1" t="str">
        <f t="shared" ca="1" si="48"/>
        <v>insert into ZDIC values('', 'EN', 'S', 'SPCHUS', 'Change User', '', '1', '20141126', '93452', 'SQL', '0', '0', '', 'insert into ZDIC values('DJB', '', 'EN', 'S', 'SPCHUS', 'Change User', '', '1', '20141126', '93452', 'SQL', '0', '0', '')')</v>
      </c>
      <c r="AJ26" s="5" t="s">
        <v>9</v>
      </c>
      <c r="AQ26" s="3"/>
      <c r="AT26" s="3"/>
      <c r="AU26" s="3"/>
      <c r="AV26" s="3"/>
      <c r="AW26" s="6"/>
      <c r="AX26" s="3"/>
      <c r="AY26" s="3"/>
    </row>
    <row r="27" spans="1:51" ht="12.75" customHeight="1" x14ac:dyDescent="0.25">
      <c r="A27" s="4"/>
      <c r="B27" s="4"/>
      <c r="C27" s="4"/>
      <c r="D27" s="5"/>
      <c r="K27" s="3"/>
      <c r="L27" s="3"/>
      <c r="M27" s="3"/>
      <c r="N27" s="1" t="str">
        <f>CONCATENATE(" CONSTRAINT PK_",$D$2, " PRIMARY KEY CLUSTERED (")</f>
        <v xml:space="preserve"> CONSTRAINT PK_SCO2 PRIMARY KEY CLUSTERED (</v>
      </c>
      <c r="O27" s="1" t="str">
        <f>CONCATENATE(" CONSTRAINT PK_",$D$2, " PRIMARY KEY (")</f>
        <v xml:space="preserve"> CONSTRAINT PK_SCO2 PRIMARY KEY (</v>
      </c>
      <c r="P27" s="1" t="s">
        <v>9</v>
      </c>
      <c r="Q27" s="1" t="s">
        <v>9</v>
      </c>
      <c r="R27" s="1" t="s">
        <v>123</v>
      </c>
      <c r="S27" s="1" t="s">
        <v>9</v>
      </c>
      <c r="AQ27" s="3"/>
      <c r="AT27" s="3"/>
      <c r="AU27" s="3"/>
      <c r="AV27" s="3"/>
      <c r="AW27" s="6"/>
      <c r="AX27" s="3"/>
      <c r="AY27" s="3"/>
    </row>
    <row r="28" spans="1:51" ht="12.75" customHeight="1" x14ac:dyDescent="0.25">
      <c r="A28" s="4"/>
      <c r="B28" s="4"/>
      <c r="C28" s="4"/>
      <c r="K28" s="3"/>
      <c r="L28" s="3"/>
      <c r="M28" s="3"/>
      <c r="N28" s="1" t="str">
        <f>$D$3</f>
        <v>SPCONO</v>
      </c>
      <c r="O28" s="1" t="str">
        <f>$D$3</f>
        <v>SPCONO</v>
      </c>
      <c r="R28" s="1" t="str">
        <f>CONCATENATE("     A          K ", RIGHT(N28,6))</f>
        <v xml:space="preserve">     A          K SPCONO</v>
      </c>
      <c r="S28" s="1" t="s">
        <v>9</v>
      </c>
      <c r="AQ28" s="3"/>
      <c r="AT28" s="3"/>
      <c r="AU28" s="3"/>
      <c r="AV28" s="3"/>
      <c r="AW28" s="6"/>
      <c r="AX28" s="3"/>
      <c r="AY28" s="3"/>
    </row>
    <row r="29" spans="1:51" ht="12.75" customHeight="1" x14ac:dyDescent="0.25">
      <c r="A29" s="4"/>
      <c r="B29" s="4"/>
      <c r="C29" s="4"/>
      <c r="K29" s="3"/>
      <c r="L29" s="3"/>
      <c r="M29" s="3"/>
      <c r="N29" s="1" t="str">
        <f xml:space="preserve"> ", " &amp; $D4</f>
        <v>, SPBRNO</v>
      </c>
      <c r="O29" s="1" t="str">
        <f xml:space="preserve"> ", " &amp; $D4</f>
        <v>, SPBRNO</v>
      </c>
      <c r="R29" s="1" t="str">
        <f>CONCATENATE("     A          K ", RIGHT(N29,6))</f>
        <v xml:space="preserve">     A          K SPBRNO</v>
      </c>
      <c r="S29" s="1" t="s">
        <v>9</v>
      </c>
      <c r="AQ29" s="3"/>
      <c r="AT29" s="3"/>
      <c r="AU29" s="3"/>
      <c r="AV29" s="3"/>
      <c r="AW29" s="6"/>
      <c r="AX29" s="3"/>
      <c r="AY29" s="3"/>
    </row>
    <row r="30" spans="1:51" ht="12.75" customHeight="1" x14ac:dyDescent="0.25">
      <c r="A30" s="4"/>
      <c r="B30" s="4"/>
      <c r="C30" s="4"/>
      <c r="K30" s="3"/>
      <c r="L30" s="3"/>
      <c r="M30" s="3"/>
      <c r="N30" s="1" t="str">
        <f t="shared" ref="N30:O31" si="61" xml:space="preserve"> ", " &amp; $D5</f>
        <v>, SPCODN</v>
      </c>
      <c r="O30" s="1" t="str">
        <f t="shared" si="61"/>
        <v>, SPCODN</v>
      </c>
      <c r="R30" s="1" t="str">
        <f>CONCATENATE("     A          K ", RIGHT(N30,6))</f>
        <v xml:space="preserve">     A          K SPCODN</v>
      </c>
      <c r="S30" s="1" t="s">
        <v>9</v>
      </c>
      <c r="AQ30" s="3"/>
      <c r="AT30" s="3"/>
      <c r="AU30" s="3"/>
      <c r="AV30" s="3"/>
      <c r="AW30" s="6"/>
      <c r="AX30" s="3"/>
      <c r="AY30" s="3"/>
    </row>
    <row r="31" spans="1:51" ht="12.75" customHeight="1" x14ac:dyDescent="0.25">
      <c r="A31" s="4"/>
      <c r="B31" s="4"/>
      <c r="C31" s="4"/>
      <c r="K31" s="3"/>
      <c r="L31" s="3"/>
      <c r="M31" s="3"/>
      <c r="N31" s="1" t="str">
        <f t="shared" si="61"/>
        <v>, SPCOLN</v>
      </c>
      <c r="O31" s="1" t="str">
        <f t="shared" si="61"/>
        <v>, SPCOLN</v>
      </c>
      <c r="R31" s="1" t="str">
        <f>CONCATENATE("     A          K ", RIGHT(N31,6))</f>
        <v xml:space="preserve">     A          K SPCOLN</v>
      </c>
      <c r="S31" s="1" t="s">
        <v>9</v>
      </c>
      <c r="AQ31" s="3"/>
      <c r="AT31" s="3"/>
      <c r="AU31" s="3"/>
      <c r="AV31" s="3"/>
      <c r="AW31" s="6"/>
      <c r="AX31" s="3"/>
      <c r="AY31" s="3"/>
    </row>
    <row r="32" spans="1:51" ht="12.75" customHeight="1" x14ac:dyDescent="0.25">
      <c r="N32" s="1" t="s">
        <v>11</v>
      </c>
      <c r="O32" s="1" t="s">
        <v>11</v>
      </c>
      <c r="S32" s="1" t="s">
        <v>9</v>
      </c>
      <c r="AQ32" s="3"/>
      <c r="AT32" s="3"/>
      <c r="AU32" s="3"/>
      <c r="AV32" s="3"/>
      <c r="AW32" s="6"/>
      <c r="AX32" s="3"/>
      <c r="AY32" s="3"/>
    </row>
    <row r="33" spans="10:51" ht="12.75" customHeight="1" x14ac:dyDescent="0.25">
      <c r="J33" s="1"/>
      <c r="S33" s="1" t="s">
        <v>9</v>
      </c>
      <c r="AQ33" s="3"/>
      <c r="AT33" s="3"/>
      <c r="AU33" s="3"/>
      <c r="AV33" s="3"/>
      <c r="AW33" s="6"/>
      <c r="AX33" s="3"/>
      <c r="AY33" s="3"/>
    </row>
    <row r="34" spans="10:51" ht="12.75" customHeight="1" x14ac:dyDescent="0.25">
      <c r="J34" s="1"/>
      <c r="S34" s="1" t="s">
        <v>9</v>
      </c>
      <c r="AQ34" s="3"/>
      <c r="AT34" s="3"/>
      <c r="AU34" s="3"/>
      <c r="AV34" s="3"/>
      <c r="AW34" s="6"/>
      <c r="AX34" s="3"/>
      <c r="AY34" s="3"/>
    </row>
    <row r="35" spans="10:51" ht="12.75" customHeight="1" x14ac:dyDescent="0.25">
      <c r="J35" s="1"/>
      <c r="S35" s="1" t="s">
        <v>9</v>
      </c>
      <c r="AQ35" s="3"/>
      <c r="AT35" s="3"/>
      <c r="AU35" s="3"/>
      <c r="AV35" s="3"/>
      <c r="AW35" s="6"/>
      <c r="AX35" s="3"/>
      <c r="AY35" s="3"/>
    </row>
    <row r="36" spans="10:51" ht="12.75" customHeight="1" x14ac:dyDescent="0.25">
      <c r="J36" s="1"/>
      <c r="S36" s="1" t="s">
        <v>9</v>
      </c>
      <c r="AQ36" s="3"/>
      <c r="AT36" s="3"/>
      <c r="AU36" s="3"/>
      <c r="AV36" s="3"/>
      <c r="AW36" s="6"/>
      <c r="AX36" s="3"/>
      <c r="AY36" s="3"/>
    </row>
    <row r="37" spans="10:51" ht="12.75" customHeight="1" x14ac:dyDescent="0.25">
      <c r="J37" s="1"/>
      <c r="AQ37" s="3"/>
      <c r="AT37" s="3"/>
      <c r="AU37" s="3"/>
      <c r="AV37" s="3"/>
      <c r="AW37" s="6"/>
      <c r="AX37" s="3"/>
      <c r="AY37" s="3"/>
    </row>
    <row r="38" spans="10:51" ht="12.75" customHeight="1" x14ac:dyDescent="0.25">
      <c r="J38" s="1"/>
      <c r="AQ38" s="3"/>
      <c r="AT38" s="3"/>
      <c r="AU38" s="3"/>
      <c r="AV38" s="3"/>
      <c r="AW38" s="6"/>
      <c r="AX38" s="3"/>
      <c r="AY38" s="3"/>
    </row>
    <row r="39" spans="10:51" ht="12.75" customHeight="1" x14ac:dyDescent="0.25">
      <c r="J39" s="1"/>
      <c r="AQ39" s="3"/>
      <c r="AT39" s="3"/>
      <c r="AU39" s="3"/>
      <c r="AV39" s="3"/>
      <c r="AW39" s="6"/>
      <c r="AX39" s="3"/>
      <c r="AY39" s="3"/>
    </row>
    <row r="40" spans="10:51" ht="12.75" customHeight="1" x14ac:dyDescent="0.25">
      <c r="J40" s="1"/>
      <c r="AQ40" s="3"/>
      <c r="AT40" s="3"/>
      <c r="AU40" s="3"/>
      <c r="AV40" s="3"/>
      <c r="AW40" s="6"/>
      <c r="AX40" s="3"/>
      <c r="AY40" s="3"/>
    </row>
    <row r="41" spans="10:51" ht="12.75" customHeight="1" x14ac:dyDescent="0.25">
      <c r="J41" s="1"/>
      <c r="AQ41" s="3"/>
      <c r="AT41" s="3"/>
      <c r="AU41" s="3"/>
      <c r="AV41" s="3"/>
      <c r="AW41" s="6"/>
      <c r="AX41" s="3"/>
      <c r="AY41" s="3"/>
    </row>
    <row r="42" spans="10:51" ht="12.75" customHeight="1" x14ac:dyDescent="0.25">
      <c r="J42" s="1"/>
      <c r="AQ42" s="3"/>
      <c r="AT42" s="3"/>
      <c r="AU42" s="3"/>
      <c r="AV42" s="3"/>
      <c r="AW42" s="6"/>
      <c r="AX42" s="3"/>
      <c r="AY42" s="3"/>
    </row>
    <row r="43" spans="10:51" ht="12.75" customHeight="1" x14ac:dyDescent="0.25">
      <c r="J43" s="1"/>
      <c r="AQ43" s="3"/>
      <c r="AT43" s="3"/>
      <c r="AU43" s="3"/>
      <c r="AV43" s="3"/>
      <c r="AW43" s="6"/>
      <c r="AX43" s="3"/>
      <c r="AY43" s="3"/>
    </row>
    <row r="44" spans="10:51" ht="12.75" customHeight="1" x14ac:dyDescent="0.25">
      <c r="J44" s="1"/>
      <c r="AQ44" s="3"/>
      <c r="AT44" s="3"/>
      <c r="AU44" s="3"/>
      <c r="AV44" s="3"/>
      <c r="AW44" s="6"/>
      <c r="AX44" s="3"/>
      <c r="AY44" s="3"/>
    </row>
    <row r="45" spans="10:51" ht="12.75" customHeight="1" x14ac:dyDescent="0.25">
      <c r="J45" s="1"/>
      <c r="AQ45" s="3"/>
      <c r="AT45" s="3"/>
      <c r="AU45" s="3"/>
      <c r="AV45" s="3"/>
      <c r="AW45" s="6"/>
      <c r="AX45" s="3"/>
      <c r="AY45" s="3"/>
    </row>
    <row r="46" spans="10:51" ht="12.75" customHeight="1" x14ac:dyDescent="0.25">
      <c r="J46" s="1"/>
      <c r="AQ46" s="3"/>
      <c r="AT46" s="3"/>
      <c r="AU46" s="3"/>
      <c r="AV46" s="3"/>
      <c r="AW46" s="6"/>
      <c r="AX46" s="3"/>
      <c r="AY46" s="3"/>
    </row>
    <row r="47" spans="10:51" ht="12.75" customHeight="1" x14ac:dyDescent="0.25">
      <c r="J47" s="1"/>
      <c r="AQ47" s="3"/>
      <c r="AT47" s="3"/>
      <c r="AU47" s="3"/>
      <c r="AV47" s="3"/>
      <c r="AW47" s="6"/>
      <c r="AX47" s="3"/>
      <c r="AY47" s="3"/>
    </row>
    <row r="48" spans="10:51" ht="12.75" customHeight="1" x14ac:dyDescent="0.25">
      <c r="J48" s="1"/>
      <c r="AQ48" s="3"/>
      <c r="AT48" s="3"/>
      <c r="AU48" s="3"/>
      <c r="AV48" s="3"/>
      <c r="AW48" s="6"/>
      <c r="AX48" s="3"/>
      <c r="AY48" s="3"/>
    </row>
    <row r="49" spans="10:51" ht="12.75" customHeight="1" x14ac:dyDescent="0.25">
      <c r="J49" s="1"/>
      <c r="AQ49" s="3"/>
      <c r="AT49" s="3"/>
      <c r="AU49" s="3"/>
      <c r="AV49" s="3"/>
      <c r="AW49" s="6"/>
      <c r="AX49" s="3"/>
      <c r="AY49" s="3"/>
    </row>
    <row r="50" spans="10:51" ht="12.75" customHeight="1" x14ac:dyDescent="0.25">
      <c r="J50" s="1"/>
      <c r="AQ50" s="3"/>
      <c r="AT50" s="3"/>
      <c r="AU50" s="3"/>
      <c r="AV50" s="3"/>
      <c r="AW50" s="6"/>
      <c r="AX50" s="3"/>
      <c r="AY50" s="3"/>
    </row>
    <row r="51" spans="10:51" ht="12.75" customHeight="1" x14ac:dyDescent="0.25">
      <c r="J51" s="1"/>
      <c r="AQ51" s="3"/>
      <c r="AT51" s="3"/>
      <c r="AU51" s="3"/>
      <c r="AV51" s="3"/>
      <c r="AW51" s="6"/>
      <c r="AX51" s="3"/>
      <c r="AY51" s="3"/>
    </row>
    <row r="52" spans="10:51" ht="12.75" customHeight="1" x14ac:dyDescent="0.25">
      <c r="J52" s="1"/>
      <c r="AQ52" s="3"/>
      <c r="AT52" s="3"/>
      <c r="AU52" s="3"/>
      <c r="AV52" s="3"/>
      <c r="AW52" s="6"/>
      <c r="AX52" s="3"/>
      <c r="AY52" s="3"/>
    </row>
    <row r="53" spans="10:51" ht="12.75" customHeight="1" x14ac:dyDescent="0.25">
      <c r="J53" s="1"/>
      <c r="AQ53" s="3"/>
      <c r="AT53" s="3"/>
      <c r="AU53" s="3"/>
      <c r="AV53" s="3"/>
      <c r="AW53" s="6"/>
      <c r="AX53" s="3"/>
      <c r="AY53" s="3"/>
    </row>
    <row r="54" spans="10:51" ht="12.75" customHeight="1" x14ac:dyDescent="0.25">
      <c r="J54" s="1"/>
      <c r="AQ54" s="3"/>
      <c r="AT54" s="3"/>
      <c r="AU54" s="3"/>
      <c r="AV54" s="3"/>
      <c r="AW54" s="6"/>
      <c r="AX54" s="3"/>
      <c r="AY54" s="3"/>
    </row>
    <row r="55" spans="10:51" ht="12.75" customHeight="1" x14ac:dyDescent="0.25">
      <c r="J55" s="1"/>
      <c r="AQ55" s="3"/>
      <c r="AT55" s="3"/>
      <c r="AU55" s="3"/>
      <c r="AV55" s="3"/>
      <c r="AW55" s="6"/>
      <c r="AX55" s="3"/>
      <c r="AY55" s="3"/>
    </row>
    <row r="56" spans="10:51" ht="12.75" customHeight="1" x14ac:dyDescent="0.25">
      <c r="J56" s="1"/>
      <c r="AQ56" s="3"/>
      <c r="AT56" s="3"/>
      <c r="AU56" s="3"/>
      <c r="AV56" s="3"/>
      <c r="AW56" s="6"/>
      <c r="AX56" s="3"/>
      <c r="AY56" s="3"/>
    </row>
    <row r="57" spans="10:51" ht="12.75" customHeight="1" x14ac:dyDescent="0.25">
      <c r="J57" s="1"/>
      <c r="AQ57" s="3"/>
      <c r="AT57" s="3"/>
      <c r="AU57" s="3"/>
      <c r="AV57" s="3"/>
      <c r="AW57" s="6"/>
      <c r="AX57" s="3"/>
      <c r="AY57" s="3"/>
    </row>
    <row r="58" spans="10:51" ht="12.75" customHeight="1" x14ac:dyDescent="0.25">
      <c r="J58" s="1"/>
      <c r="AQ58" s="3"/>
      <c r="AT58" s="3"/>
      <c r="AU58" s="3"/>
      <c r="AV58" s="3"/>
      <c r="AW58" s="6"/>
      <c r="AX58" s="3"/>
      <c r="AY58" s="3"/>
    </row>
    <row r="59" spans="10:51" ht="12.75" customHeight="1" x14ac:dyDescent="0.25">
      <c r="J59" s="1"/>
      <c r="AQ59" s="3"/>
      <c r="AT59" s="3"/>
      <c r="AU59" s="3"/>
      <c r="AV59" s="3"/>
      <c r="AW59" s="6"/>
      <c r="AX59" s="3"/>
      <c r="AY59" s="3"/>
    </row>
    <row r="60" spans="10:51" ht="12.75" customHeight="1" x14ac:dyDescent="0.25">
      <c r="J60" s="1"/>
      <c r="AQ60" s="3"/>
      <c r="AT60" s="3"/>
      <c r="AU60" s="3"/>
      <c r="AV60" s="3"/>
      <c r="AW60" s="6"/>
      <c r="AX60" s="3"/>
      <c r="AY60" s="3"/>
    </row>
    <row r="61" spans="10:51" ht="12.75" customHeight="1" x14ac:dyDescent="0.25">
      <c r="J61" s="1"/>
      <c r="AQ61" s="3"/>
      <c r="AT61" s="3"/>
      <c r="AU61" s="3"/>
      <c r="AV61" s="3"/>
      <c r="AW61" s="6"/>
      <c r="AX61" s="3"/>
      <c r="AY61" s="3"/>
    </row>
    <row r="62" spans="10:51" ht="12.75" customHeight="1" x14ac:dyDescent="0.25">
      <c r="J62" s="1"/>
      <c r="AQ62" s="3"/>
      <c r="AT62" s="3"/>
      <c r="AU62" s="3"/>
      <c r="AV62" s="3"/>
      <c r="AW62" s="6"/>
      <c r="AX62" s="3"/>
      <c r="AY62" s="3"/>
    </row>
    <row r="63" spans="10:51" ht="12.75" customHeight="1" x14ac:dyDescent="0.25">
      <c r="J63" s="1"/>
      <c r="AQ63" s="3"/>
      <c r="AT63" s="3"/>
      <c r="AU63" s="3"/>
      <c r="AV63" s="3"/>
      <c r="AW63" s="6"/>
      <c r="AX63" s="3"/>
      <c r="AY63" s="3"/>
    </row>
    <row r="64" spans="10:51" ht="12.75" customHeight="1" x14ac:dyDescent="0.25">
      <c r="J64" s="1"/>
      <c r="AQ64" s="3"/>
      <c r="AT64" s="3"/>
      <c r="AU64" s="3"/>
      <c r="AV64" s="3"/>
      <c r="AW64" s="6"/>
      <c r="AX64" s="3"/>
      <c r="AY64" s="3"/>
    </row>
    <row r="65" spans="10:10" ht="12.75" customHeight="1" x14ac:dyDescent="0.25">
      <c r="J65" s="1"/>
    </row>
    <row r="66" spans="10:10" ht="12.75" customHeight="1" x14ac:dyDescent="0.25">
      <c r="J66" s="1"/>
    </row>
    <row r="67" spans="10:10" ht="12.75" customHeight="1" x14ac:dyDescent="0.25">
      <c r="J6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4"/>
  <sheetViews>
    <sheetView workbookViewId="0">
      <pane xSplit="3" ySplit="2" topLeftCell="AJ3" activePane="bottomRight" state="frozen"/>
      <selection activeCell="C9" sqref="C9"/>
      <selection pane="topRight" activeCell="C9" sqref="C9"/>
      <selection pane="bottomLeft" activeCell="C9" sqref="C9"/>
      <selection pane="bottomRight" activeCell="AQ6" sqref="AQ6"/>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8" width="9.5703125" style="1" customWidth="1"/>
    <col min="39" max="39" width="29.28515625" style="1" bestFit="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60"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SSP1</v>
      </c>
      <c r="O1" s="8" t="s">
        <v>34</v>
      </c>
      <c r="P1" s="9" t="s">
        <v>30</v>
      </c>
      <c r="Q1" s="9" t="s">
        <v>110</v>
      </c>
      <c r="R1" s="8" t="s">
        <v>111</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K1" s="5" t="s">
        <v>155</v>
      </c>
      <c r="AL1" s="5" t="s">
        <v>156</v>
      </c>
      <c r="AM1" s="5" t="s">
        <v>157</v>
      </c>
      <c r="AN1" s="5" t="s">
        <v>158</v>
      </c>
      <c r="AO1" s="5" t="s">
        <v>159</v>
      </c>
      <c r="AP1" s="5" t="s">
        <v>160</v>
      </c>
      <c r="AQ1" s="5" t="s">
        <v>161</v>
      </c>
      <c r="AR1" s="8" t="s">
        <v>162</v>
      </c>
      <c r="AS1" s="8" t="s">
        <v>163</v>
      </c>
      <c r="AT1" s="5" t="s">
        <v>164</v>
      </c>
      <c r="AU1" s="5" t="s">
        <v>165</v>
      </c>
      <c r="AV1" s="5" t="s">
        <v>166</v>
      </c>
      <c r="AW1" s="5" t="s">
        <v>167</v>
      </c>
      <c r="AX1" s="5" t="s">
        <v>168</v>
      </c>
      <c r="AY1" s="5" t="s">
        <v>169</v>
      </c>
      <c r="AZ1" s="5" t="s">
        <v>170</v>
      </c>
      <c r="BA1" s="5" t="s">
        <v>171</v>
      </c>
      <c r="BB1" s="5" t="s">
        <v>172</v>
      </c>
      <c r="BC1" s="5" t="s">
        <v>173</v>
      </c>
      <c r="BD1" s="5" t="s">
        <v>174</v>
      </c>
    </row>
    <row r="2" spans="1:60" ht="12.75" customHeight="1" x14ac:dyDescent="0.25">
      <c r="A2" s="4"/>
      <c r="D2" s="1" t="s">
        <v>137</v>
      </c>
      <c r="E2" s="1" t="str">
        <f>VLOOKUP($D$2,[1]Tables!$B$2:$D$1048576,3,FALSE)</f>
        <v>Sales Price Header</v>
      </c>
      <c r="K2" s="3"/>
      <c r="L2" s="3"/>
      <c r="M2" s="3"/>
      <c r="N2" s="3" t="str">
        <f>CONCATENATE("CREATE TABLE ", $D$2, " (")</f>
        <v>CREATE TABLE SSP1 (</v>
      </c>
      <c r="O2" s="7" t="str">
        <f>CONCATENATE("CREATE TABLE ", $D$2, " (")</f>
        <v>CREATE TABLE SSP1 (</v>
      </c>
      <c r="P2" s="15" t="s">
        <v>9</v>
      </c>
      <c r="Q2" s="15"/>
      <c r="R2" s="7" t="str">
        <f>CONCATENATE("     A          R ", D2, "R")</f>
        <v xml:space="preserve">     A          R SSP1R</v>
      </c>
      <c r="S2" s="1" t="s">
        <v>9</v>
      </c>
      <c r="AJ2" s="5" t="s">
        <v>9</v>
      </c>
      <c r="AK2" s="1" t="s">
        <v>105</v>
      </c>
      <c r="AL2" s="1" t="s">
        <v>105</v>
      </c>
      <c r="AM2" s="1" t="s">
        <v>105</v>
      </c>
      <c r="AN2" s="1" t="s">
        <v>106</v>
      </c>
      <c r="AO2" s="1" t="s">
        <v>105</v>
      </c>
      <c r="AP2" s="1" t="s">
        <v>106</v>
      </c>
      <c r="AQ2" s="3" t="s">
        <v>105</v>
      </c>
      <c r="AR2" s="3" t="s">
        <v>105</v>
      </c>
      <c r="AS2" s="3" t="s">
        <v>105</v>
      </c>
      <c r="AT2" s="3" t="s">
        <v>105</v>
      </c>
      <c r="AU2" s="3" t="s">
        <v>105</v>
      </c>
      <c r="AV2" s="1" t="s">
        <v>105</v>
      </c>
      <c r="AW2" s="1" t="s">
        <v>106</v>
      </c>
      <c r="AX2" s="1" t="s">
        <v>106</v>
      </c>
      <c r="AY2" s="1" t="s">
        <v>106</v>
      </c>
      <c r="AZ2" s="1" t="s">
        <v>106</v>
      </c>
      <c r="BA2" s="1" t="s">
        <v>105</v>
      </c>
      <c r="BB2" s="1" t="s">
        <v>106</v>
      </c>
      <c r="BC2" s="1" t="s">
        <v>106</v>
      </c>
      <c r="BD2" s="1" t="s">
        <v>105</v>
      </c>
    </row>
    <row r="3" spans="1:60" ht="12.75" customHeight="1" x14ac:dyDescent="0.25">
      <c r="A3" s="4"/>
      <c r="B3" s="1" t="str">
        <f>VLOOKUP($D$2,[1]Tables!$B$2:$D$1048576,2,FALSE)</f>
        <v>SD</v>
      </c>
      <c r="C3" s="1" t="s">
        <v>16</v>
      </c>
      <c r="D3" s="1" t="str">
        <f>B3 &amp; C3</f>
        <v>SDCONO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2" si="0">IF(K3="", " NULL ", " NOT NULL ")</f>
        <v xml:space="preserve"> NOT NULL </v>
      </c>
      <c r="M3" s="3" t="str">
        <f>IF(I3="NUMERIC", " DEFAULT(0) ", IF(I3="DATETIME", "", " DEFAULT('') "))</f>
        <v xml:space="preserve"> DEFAULT('') </v>
      </c>
      <c r="N3" s="1" t="str">
        <f t="shared" ref="N3:N22" si="1">CONCATENATE(D3, " ", I3, IF(I3="DATETIME", "",CONCATENATE("(", J3, ") ")), L3, M3,",")</f>
        <v>SDCONO VARCHAR(10)  NOT NULL  DEFAULT('') ,</v>
      </c>
      <c r="O3" s="1" t="str">
        <f>CONCATENATE(D3, " ",IF(I3="VARCHAR", "VARCHAR2",IF(I3="NUMERIC", "NUMBER", I3)), IF(I3="DATETIME", "",CONCATENATE("(", J3, ") ")), IF(TRIM(K3)&lt;&gt;"", L3,IF(TRIM(M3)="DEFAULT('')", "DEFAULT(' ')", M3)), ",")</f>
        <v>SDCONO VARCHAR2(10)  NOT NULL ,</v>
      </c>
      <c r="P3" s="1" t="s">
        <v>9</v>
      </c>
      <c r="Q3" s="1" t="str">
        <f t="shared" ref="Q3:Q22"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@level1type=N'TABLE',@level1name=N'SSP1', @level2type=N'COLUMN',@level2name=N'SDCONO'</v>
      </c>
      <c r="R3" s="1" t="str">
        <f>CONCATENATE("[DataMember] public ", IF(I3="VARCHAR", " string ", " decimal "), D3, " { get; set; }")</f>
        <v>[DataMember] public  string SDCONO { get; set; }</v>
      </c>
      <c r="S3" s="1" t="str">
        <f>CONCATENATE("+ ""  ",D3," """)</f>
        <v>+ "  SDCONO "</v>
      </c>
      <c r="T3" s="1" t="s">
        <v>109</v>
      </c>
      <c r="V3" s="1" t="s">
        <v>15</v>
      </c>
      <c r="W3" s="1" t="s">
        <v>14</v>
      </c>
      <c r="X3" s="1" t="str">
        <f>D3</f>
        <v>SDCONO</v>
      </c>
      <c r="Y3" s="1" t="str">
        <f>IF(AND(V3="EN",W3="S"),E3, IF(AND(V3="ID", W3="S"),F3, IF(AND(V3="EN", W3="R"),G3,H3)))</f>
        <v>Company Code</v>
      </c>
      <c r="AA3" s="1">
        <v>1</v>
      </c>
      <c r="AB3" s="6">
        <f ca="1">YEAR(NOW())*10000+MONTH(NOW())*100+DAY(NOW())</f>
        <v>20141126</v>
      </c>
      <c r="AC3" s="3">
        <f ca="1">HOUR(NOW())*10000+MINUTE(NOW())*100+SECOND(NOW())</f>
        <v>93452</v>
      </c>
      <c r="AD3" s="3" t="s">
        <v>41</v>
      </c>
      <c r="AE3" s="1">
        <v>0</v>
      </c>
      <c r="AF3" s="1">
        <v>0</v>
      </c>
      <c r="AH3" s="1" t="str">
        <f t="shared" ref="AH3:AI9" ca="1" si="3">CONCATENATE("insert into ZDIC values('",T3, "', '",U3, "', '",V3, "', '",W3, "', '",X3, "', '",Y3, "', '",Z3, "', '",AA3, "', '",AB3, "', '",AC3, "', '",AD3, "', '",AE3, "', '",AF3, "', '",AG3, "')")</f>
        <v>insert into ZDIC values('DJB', '', 'EN', 'S', 'SDCONO', 'Company Code', '', '1', '20141126', '93452', 'SQL', '0', '0', '')</v>
      </c>
      <c r="AI3" s="1" t="str">
        <f t="shared" ca="1" si="3"/>
        <v>insert into ZDIC values('', 'EN', 'S', 'SDCONO', 'Company Code', '', '1', '20141126', '93452', 'SQL', '0', '0', '', 'insert into ZDIC values('DJB', '', 'EN', 'S', 'SDCONO', 'Company Code', '', '1', '20141126', '93452', 'SQL', '0', '0', '')')</v>
      </c>
      <c r="AJ3" s="5" t="s">
        <v>9</v>
      </c>
      <c r="AK3" s="1" t="str">
        <f ca="1">IF(UPPER(AK2)="VARCHAR",CONCATENATE(","",'"",",SUBSTITUTE(CELL("address",AK6),"$",""),",""'"""),CONCATENATE(","","",",SUBSTITUTE(CELL("address",AK6),"$",""),","))</f>
        <v>,",'",AK6,"'"</v>
      </c>
      <c r="AL3" s="1" t="str">
        <f t="shared" ref="AL3:BD3" ca="1" si="4">IF(UPPER(AL2)="VARCHAR",CONCATENATE(","",'"",",SUBSTITUTE(CELL("address",AL6),"$",""),",""'"""),CONCATENATE(","","",",SUBSTITUTE(CELL("address",AL6),"$",""),","))</f>
        <v>,",'",AL6,"'"</v>
      </c>
      <c r="AM3" s="1" t="str">
        <f t="shared" ca="1" si="4"/>
        <v>,",'",AM6,"'"</v>
      </c>
      <c r="AN3" s="1" t="str">
        <f t="shared" ca="1" si="4"/>
        <v>,",",AN6,</v>
      </c>
      <c r="AO3" s="1" t="str">
        <f t="shared" ca="1" si="4"/>
        <v>,",'",AO6,"'"</v>
      </c>
      <c r="AP3" s="1" t="str">
        <f t="shared" ca="1" si="4"/>
        <v>,",",AP6,</v>
      </c>
      <c r="AQ3" s="1" t="str">
        <f t="shared" ca="1" si="4"/>
        <v>,",'",AQ6,"'"</v>
      </c>
      <c r="AR3" s="1" t="str">
        <f t="shared" ca="1" si="4"/>
        <v>,",'",AR6,"'"</v>
      </c>
      <c r="AS3" s="1" t="str">
        <f t="shared" ca="1" si="4"/>
        <v>,",'",AS6,"'"</v>
      </c>
      <c r="AT3" s="1" t="str">
        <f t="shared" ca="1" si="4"/>
        <v>,",'",AT6,"'"</v>
      </c>
      <c r="AU3" s="1" t="str">
        <f t="shared" ca="1" si="4"/>
        <v>,",'",AU6,"'"</v>
      </c>
      <c r="AV3" s="1" t="str">
        <f t="shared" ca="1" si="4"/>
        <v>,",'",AV6,"'"</v>
      </c>
      <c r="AW3" s="1" t="str">
        <f t="shared" ca="1" si="4"/>
        <v>,",",AW6,</v>
      </c>
      <c r="AX3" s="1" t="str">
        <f t="shared" ca="1" si="4"/>
        <v>,",",AX6,</v>
      </c>
      <c r="AY3" s="1" t="str">
        <f t="shared" ca="1" si="4"/>
        <v>,",",AY6,</v>
      </c>
      <c r="AZ3" s="1" t="str">
        <f t="shared" ca="1" si="4"/>
        <v>,",",AZ6,</v>
      </c>
      <c r="BA3" s="1" t="str">
        <f t="shared" ca="1" si="4"/>
        <v>,",'",BA6,"'"</v>
      </c>
      <c r="BB3" s="1" t="str">
        <f t="shared" ca="1" si="4"/>
        <v>,",",BB6,</v>
      </c>
      <c r="BC3" s="1" t="str">
        <f t="shared" ca="1" si="4"/>
        <v>,",",BC6,</v>
      </c>
      <c r="BD3" s="1" t="str">
        <f t="shared" ca="1" si="4"/>
        <v>,",'",BD6,"'"</v>
      </c>
    </row>
    <row r="4" spans="1:60" ht="12.75" customHeight="1" x14ac:dyDescent="0.25">
      <c r="A4" s="4"/>
      <c r="B4" s="1" t="str">
        <f>VLOOKUP($D$2,[1]Tables!$B$2:$D$1048576,2,FALSE)</f>
        <v>SD</v>
      </c>
      <c r="C4" s="1" t="s">
        <v>33</v>
      </c>
      <c r="D4" s="1" t="str">
        <f>B4 &amp; C4</f>
        <v>SDBRNO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22" si="5">IF(I4="NUMERIC", " DEFAULT(0) ", IF(I4="DATETIME", "", " DEFAULT('') "))</f>
        <v xml:space="preserve"> DEFAULT('') </v>
      </c>
      <c r="N4" s="1" t="str">
        <f t="shared" si="1"/>
        <v>SDBRNO VARCHAR(10)  NOT NULL  DEFAULT('') ,</v>
      </c>
      <c r="O4" s="1" t="str">
        <f t="shared" ref="O4:O22" si="6">CONCATENATE(D4, " ",IF(I4="VARCHAR", "VARCHAR2",IF(I4="NUMERIC", "NUMBER", I4)), IF(I4="DATETIME", "",CONCATENATE("(", J4, ") ")), IF(TRIM(K4)&lt;&gt;"", L4,IF(TRIM(M4)="DEFAULT('')", "DEFAULT(' ')", M4)), ",")</f>
        <v>SDBRNO VARCHAR2(10)  NOT NULL ,</v>
      </c>
      <c r="P4" s="1" t="s">
        <v>9</v>
      </c>
      <c r="Q4" s="1" t="str">
        <f t="shared" si="2"/>
        <v>EXEC sys.sp_addextendedproperty @name=N'MS_Description', @value=N'Branch Code' , @level0type=N'SCHEMA',@level0name=N'dbo', @level1type=N'TABLE',@level1name=N'SSP1', @level2type=N'COLUMN',@level2name=N'SDBRNO'</v>
      </c>
      <c r="R4" s="1" t="str">
        <f t="shared" ref="R4:R22" si="7">CONCATENATE("[DataMember] public ", IF(I4="VARCHAR", " string ", " decimal "), D4, " { get; set; }")</f>
        <v>[DataMember] public  string SDBRNO { get; set; }</v>
      </c>
      <c r="S4" s="1" t="str">
        <f t="shared" ref="S4:S22" si="8">CONCATENATE("+ ""  ",D4," """)</f>
        <v>+ "  SDBRNO "</v>
      </c>
      <c r="T4" s="1" t="s">
        <v>109</v>
      </c>
      <c r="V4" s="1" t="s">
        <v>15</v>
      </c>
      <c r="W4" s="1" t="s">
        <v>14</v>
      </c>
      <c r="X4" s="1" t="str">
        <f t="shared" ref="X4:X22" si="9">D4</f>
        <v>SDBRNO</v>
      </c>
      <c r="Y4" s="1" t="str">
        <f t="shared" ref="Y4:Y22" si="10">IF(AND(V4="EN",W4="S"),E4, IF(AND(V4="ID", W4="S"),F4, IF(AND(V4="EN", W4="R"),G4,H4)))</f>
        <v>Branch Code</v>
      </c>
      <c r="AA4" s="1">
        <v>1</v>
      </c>
      <c r="AB4" s="6">
        <f t="shared" ref="AB4:AB22" ca="1" si="11">YEAR(NOW())*10000+MONTH(NOW())*100+DAY(NOW())</f>
        <v>20141126</v>
      </c>
      <c r="AC4" s="3">
        <f t="shared" ref="AC4:AC22" ca="1" si="12">HOUR(NOW())*10000+MINUTE(NOW())*100+SECOND(NOW())</f>
        <v>93452</v>
      </c>
      <c r="AD4" s="3" t="s">
        <v>41</v>
      </c>
      <c r="AE4" s="1">
        <v>0</v>
      </c>
      <c r="AF4" s="1">
        <v>0</v>
      </c>
      <c r="AH4" s="1" t="str">
        <f t="shared" ca="1" si="3"/>
        <v>insert into ZDIC values('DJB', '', 'EN', 'S', 'SDBRNO', 'Branch Code', '', '1', '20141126', '93452', 'SQL', '0', '0', '')</v>
      </c>
      <c r="AI4" s="1" t="str">
        <f t="shared" ca="1" si="3"/>
        <v>insert into ZDIC values('', 'EN', 'S', 'SDBRNO', 'Branch Code', '', '1', '20141126', '93452', 'SQL', '0', '0', '', 'insert into ZDIC values('DJB', '', 'EN', 'S', 'SDBRNO', 'Branch Code', '', '1', '20141126', '93452', 'SQL', '0', '0', '')')</v>
      </c>
      <c r="AJ4" s="5" t="s">
        <v>9</v>
      </c>
      <c r="AK4" s="1" t="str">
        <f ca="1">IF(RIGHT(AK1,4)="CHUS",CONCATENATE("=CONCATENATE(""INSERT INTO "",",CELL("address",$D$2),","" VALUES(""",CONCATENATE(AJ4,AK3),","")"")"),IF(RIGHT(AK1,4)="CONO",CONCATENATE(AJ4,SUBSTITUTE(AK3,",'","'")),CONCATENATE(AJ4,AK3)))</f>
        <v xml:space="preserve"> ,"'",AK6,"'"</v>
      </c>
      <c r="AL4" s="1" t="str">
        <f t="shared" ref="AL4:BD4" ca="1" si="13">IF(RIGHT(AL1,4)="CHUS",CONCATENATE("=CONCATENATE(""INSERT INTO "",",CELL("address",$D$2),","" VALUES(""",CONCATENATE(AK4,AL3),","")"")"),IF(RIGHT(AL1,4)="CONO",CONCATENATE(AK4,SUBSTITUTE(AL3,",'","'")),CONCATENATE(AK4,AL3)))</f>
        <v xml:space="preserve"> ,"'",AK6,"'",",'",AL6,"'"</v>
      </c>
      <c r="AM4" s="1" t="str">
        <f t="shared" ca="1" si="13"/>
        <v xml:space="preserve"> ,"'",AK6,"'",",'",AL6,"'",",'",AM6,"'"</v>
      </c>
      <c r="AN4" s="1" t="str">
        <f t="shared" ca="1" si="13"/>
        <v xml:space="preserve"> ,"'",AK6,"'",",'",AL6,"'",",'",AM6,"'",",",AN6,</v>
      </c>
      <c r="AO4" s="1" t="str">
        <f t="shared" ca="1" si="13"/>
        <v xml:space="preserve"> ,"'",AK6,"'",",'",AL6,"'",",'",AM6,"'",",",AN6,,",'",AO6,"'"</v>
      </c>
      <c r="AP4" s="1" t="str">
        <f t="shared" ca="1" si="13"/>
        <v xml:space="preserve"> ,"'",AK6,"'",",'",AL6,"'",",'",AM6,"'",",",AN6,,",'",AO6,"'",",",AP6,</v>
      </c>
      <c r="AQ4" s="1" t="str">
        <f t="shared" ca="1" si="13"/>
        <v xml:space="preserve"> ,"'",AK6,"'",",'",AL6,"'",",'",AM6,"'",",",AN6,,",'",AO6,"'",",",AP6,,",'",AQ6,"'"</v>
      </c>
      <c r="AR4" s="1" t="str">
        <f t="shared" ca="1" si="13"/>
        <v xml:space="preserve"> ,"'",AK6,"'",",'",AL6,"'",",'",AM6,"'",",",AN6,,",'",AO6,"'",",",AP6,,",'",AQ6,"'",",'",AR6,"'"</v>
      </c>
      <c r="AS4" s="1" t="str">
        <f t="shared" ca="1" si="13"/>
        <v xml:space="preserve"> ,"'",AK6,"'",",'",AL6,"'",",'",AM6,"'",",",AN6,,",'",AO6,"'",",",AP6,,",'",AQ6,"'",",'",AR6,"'",",'",AS6,"'"</v>
      </c>
      <c r="AT4" s="1" t="str">
        <f t="shared" ca="1" si="13"/>
        <v xml:space="preserve"> ,"'",AK6,"'",",'",AL6,"'",",'",AM6,"'",",",AN6,,",'",AO6,"'",",",AP6,,",'",AQ6,"'",",'",AR6,"'",",'",AS6,"'",",'",AT6,"'"</v>
      </c>
      <c r="AU4" s="1" t="str">
        <f t="shared" ca="1" si="13"/>
        <v xml:space="preserve"> ,"'",AK6,"'",",'",AL6,"'",",'",AM6,"'",",",AN6,,",'",AO6,"'",",",AP6,,",'",AQ6,"'",",'",AR6,"'",",'",AS6,"'",",'",AT6,"'",",'",AU6,"'"</v>
      </c>
      <c r="AV4" s="1" t="str">
        <f t="shared" ca="1" si="13"/>
        <v xml:space="preserve"> ,"'",AK6,"'",",'",AL6,"'",",'",AM6,"'",",",AN6,,",'",AO6,"'",",",AP6,,",'",AQ6,"'",",'",AR6,"'",",'",AS6,"'",",'",AT6,"'",",'",AU6,"'",",'",AV6,"'"</v>
      </c>
      <c r="AW4" s="1" t="str">
        <f t="shared" ca="1" si="13"/>
        <v xml:space="preserve"> ,"'",AK6,"'",",'",AL6,"'",",'",AM6,"'",",",AN6,,",'",AO6,"'",",",AP6,,",'",AQ6,"'",",'",AR6,"'",",'",AS6,"'",",'",AT6,"'",",'",AU6,"'",",'",AV6,"'",",",AW6,</v>
      </c>
      <c r="AX4" s="1" t="str">
        <f t="shared" ca="1" si="13"/>
        <v xml:space="preserve"> ,"'",AK6,"'",",'",AL6,"'",",'",AM6,"'",",",AN6,,",'",AO6,"'",",",AP6,,",'",AQ6,"'",",'",AR6,"'",",'",AS6,"'",",'",AT6,"'",",'",AU6,"'",",'",AV6,"'",",",AW6,,",",AX6,</v>
      </c>
      <c r="AY4" s="1" t="str">
        <f t="shared" ca="1" si="13"/>
        <v xml:space="preserve"> ,"'",AK6,"'",",'",AL6,"'",",'",AM6,"'",",",AN6,,",'",AO6,"'",",",AP6,,",'",AQ6,"'",",'",AR6,"'",",'",AS6,"'",",'",AT6,"'",",'",AU6,"'",",'",AV6,"'",",",AW6,,",",AX6,,",",AY6,</v>
      </c>
      <c r="AZ4" s="1" t="str">
        <f t="shared" ca="1" si="13"/>
        <v xml:space="preserve"> ,"'",AK6,"'",",'",AL6,"'",",'",AM6,"'",",",AN6,,",'",AO6,"'",",",AP6,,",'",AQ6,"'",",'",AR6,"'",",'",AS6,"'",",'",AT6,"'",",'",AU6,"'",",'",AV6,"'",",",AW6,,",",AX6,,",",AY6,,",",AZ6,</v>
      </c>
      <c r="BA4" s="1" t="str">
        <f t="shared" ca="1" si="13"/>
        <v xml:space="preserve"> ,"'",AK6,"'",",'",AL6,"'",",'",AM6,"'",",",AN6,,",'",AO6,"'",",",AP6,,",'",AQ6,"'",",'",AR6,"'",",'",AS6,"'",",'",AT6,"'",",'",AU6,"'",",'",AV6,"'",",",AW6,,",",AX6,,",",AY6,,",",AZ6,,",'",BA6,"'"</v>
      </c>
      <c r="BB4" s="1" t="str">
        <f t="shared" ca="1" si="13"/>
        <v xml:space="preserve"> ,"'",AK6,"'",",'",AL6,"'",",'",AM6,"'",",",AN6,,",'",AO6,"'",",",AP6,,",'",AQ6,"'",",'",AR6,"'",",'",AS6,"'",",'",AT6,"'",",'",AU6,"'",",'",AV6,"'",",",AW6,,",",AX6,,",",AY6,,",",AZ6,,",'",BA6,"'",",",BB6,</v>
      </c>
      <c r="BC4" s="1" t="str">
        <f t="shared" ca="1" si="13"/>
        <v xml:space="preserve"> ,"'",AK6,"'",",'",AL6,"'",",'",AM6,"'",",",AN6,,",'",AO6,"'",",",AP6,,",'",AQ6,"'",",'",AR6,"'",",'",AS6,"'",",'",AT6,"'",",'",AU6,"'",",'",AV6,"'",",",AW6,,",",AX6,,",",AY6,,",",AZ6,,",'",BA6,"'",",",BB6,,",",BC6,</v>
      </c>
      <c r="BD4" s="1" t="str">
        <f t="shared" ca="1" si="13"/>
        <v>=CONCATENATE("INSERT INTO ",$D$2," VALUES(" ,"'",AK6,"'",",'",AL6,"'",",'",AM6,"'",",",AN6,,",'",AO6,"'",",",AP6,,",'",AQ6,"'",",'",AR6,"'",",'",AS6,"'",",'",AT6,"'",",'",AU6,"'",",'",AV6,"'",",",AW6,,",",AX6,,",",AY6,,",",AZ6,,",'",BA6,"'",",",BB6,,",",BC6,,",'",BD6,"'",")")</v>
      </c>
    </row>
    <row r="5" spans="1:60" ht="12.75" customHeight="1" x14ac:dyDescent="0.25">
      <c r="A5" s="4"/>
      <c r="B5" s="1" t="str">
        <f>VLOOKUP($D$2,[1]Tables!$B$2:$D$1048576,2,FALSE)</f>
        <v>SD</v>
      </c>
      <c r="C5" s="1" t="s">
        <v>151</v>
      </c>
      <c r="D5" s="1" t="str">
        <f t="shared" ref="D5:D22" si="14">B5 &amp; C5</f>
        <v>SDSPDN</v>
      </c>
      <c r="E5" s="1" t="str">
        <f>VLOOKUP($C5,'[1]Data Dictionary'!$B$2:$I$1048576,5,FALSE)</f>
        <v>Sales Price Doc No.</v>
      </c>
      <c r="F5" s="1" t="str">
        <f>VLOOKUP($C5,'[1]Data Dictionary'!$B$2:$I$1048576,6,FALSE)</f>
        <v>Sales Price Doc No.</v>
      </c>
      <c r="G5" s="1" t="str">
        <f>VLOOKUP($C5,'[1]Data Dictionary'!$B$2:$I$1048576,7,FALSE)</f>
        <v>Sales Price Doc No.</v>
      </c>
      <c r="H5" s="1" t="str">
        <f>VLOOKUP($C5,'[1]Data Dictionary'!$B$2:$I$1048576,8,FALSE)</f>
        <v>Sales Price Doc No.</v>
      </c>
      <c r="I5" s="1" t="str">
        <f>VLOOKUP($C5,'[1]Data Dictionary'!$B$2:$I$1048576,2,FALSE)</f>
        <v>VARCHAR</v>
      </c>
      <c r="J5" s="2" t="str">
        <f>VLOOKUP($C5,'[1]Data Dictionary'!$B$2:$I$1048576,3,FALSE)</f>
        <v>30</v>
      </c>
      <c r="K5" s="3" t="s">
        <v>13</v>
      </c>
      <c r="L5" s="3" t="str">
        <f t="shared" si="0"/>
        <v xml:space="preserve"> NOT NULL </v>
      </c>
      <c r="M5" s="3" t="str">
        <f t="shared" si="5"/>
        <v xml:space="preserve"> DEFAULT('') </v>
      </c>
      <c r="N5" s="1" t="str">
        <f t="shared" si="1"/>
        <v>SDSPDN VARCHAR(30)  NOT NULL  DEFAULT('') ,</v>
      </c>
      <c r="O5" s="1" t="str">
        <f t="shared" si="6"/>
        <v>SDSPDN VARCHAR2(30)  NOT NULL ,</v>
      </c>
      <c r="P5" s="1" t="s">
        <v>9</v>
      </c>
      <c r="Q5" s="1" t="str">
        <f t="shared" si="2"/>
        <v>EXEC sys.sp_addextendedproperty @name=N'MS_Description', @value=N'Sales Price Doc No.' , @level0type=N'SCHEMA',@level0name=N'dbo', @level1type=N'TABLE',@level1name=N'SSP1', @level2type=N'COLUMN',@level2name=N'SDSPDN'</v>
      </c>
      <c r="R5" s="1" t="str">
        <f t="shared" si="7"/>
        <v>[DataMember] public  string SDSPDN { get; set; }</v>
      </c>
      <c r="S5" s="1" t="str">
        <f t="shared" si="8"/>
        <v>+ "  SDSPDN "</v>
      </c>
      <c r="T5" s="1" t="s">
        <v>109</v>
      </c>
      <c r="V5" s="1" t="s">
        <v>15</v>
      </c>
      <c r="W5" s="1" t="s">
        <v>14</v>
      </c>
      <c r="X5" s="1" t="str">
        <f t="shared" si="9"/>
        <v>SDSPDN</v>
      </c>
      <c r="Y5" s="1" t="str">
        <f t="shared" si="10"/>
        <v>Sales Price Doc No.</v>
      </c>
      <c r="AA5" s="1">
        <v>1</v>
      </c>
      <c r="AB5" s="6">
        <f t="shared" ca="1" si="11"/>
        <v>20141126</v>
      </c>
      <c r="AC5" s="3">
        <f t="shared" ca="1" si="12"/>
        <v>93452</v>
      </c>
      <c r="AD5" s="3" t="s">
        <v>41</v>
      </c>
      <c r="AE5" s="1">
        <v>0</v>
      </c>
      <c r="AF5" s="1">
        <v>0</v>
      </c>
      <c r="AH5" s="1" t="str">
        <f t="shared" ca="1" si="3"/>
        <v>insert into ZDIC values('DJB', '', 'EN', 'S', 'SDSPDN', 'Sales Price Doc No.', '', '1', '20141126', '93452', 'SQL', '0', '0', '')</v>
      </c>
      <c r="AI5" s="1" t="str">
        <f t="shared" ca="1" si="3"/>
        <v>insert into ZDIC values('', 'EN', 'S', 'SDSPDN', 'Sales Price Doc No.', '', '1', '20141126', '93452', 'SQL', '0', '0', '', 'insert into ZDIC values('DJB', '', 'EN', 'S', 'SDSPDN', 'Sales Price Doc No.', '', '1', '20141126', '93452', 'SQL', '0', '0', '')')</v>
      </c>
      <c r="AJ5" s="5" t="s">
        <v>9</v>
      </c>
      <c r="AR5" s="1"/>
      <c r="AS5" s="1"/>
    </row>
    <row r="6" spans="1:60" ht="12.75" customHeight="1" x14ac:dyDescent="0.25">
      <c r="A6" s="4"/>
      <c r="B6" s="1" t="str">
        <f>VLOOKUP($D$2,[1]Tables!$B$2:$D$1048576,2,FALSE)</f>
        <v>SD</v>
      </c>
      <c r="C6" s="1" t="s">
        <v>152</v>
      </c>
      <c r="D6" s="1" t="str">
        <f t="shared" si="14"/>
        <v>SDSPDT</v>
      </c>
      <c r="E6" s="1" t="str">
        <f>VLOOKUP($C6,'[1]Data Dictionary'!$B$2:$I$1048576,5,FALSE)</f>
        <v>Sales Price Date</v>
      </c>
      <c r="F6" s="1" t="str">
        <f>VLOOKUP($C6,'[1]Data Dictionary'!$B$2:$I$1048576,6,FALSE)</f>
        <v>Sales Price Date</v>
      </c>
      <c r="G6" s="1" t="str">
        <f>VLOOKUP($C6,'[1]Data Dictionary'!$B$2:$I$1048576,7,FALSE)</f>
        <v>Sales Price Date</v>
      </c>
      <c r="H6" s="1" t="str">
        <f>VLOOKUP($C6,'[1]Data Dictionary'!$B$2:$I$1048576,8,FALSE)</f>
        <v>Sales Price Date</v>
      </c>
      <c r="I6" s="1" t="str">
        <f>VLOOKUP($C6,'[1]Data Dictionary'!$B$2:$I$1048576,2,FALSE)</f>
        <v>NUMERIC</v>
      </c>
      <c r="J6" s="2" t="str">
        <f>VLOOKUP($C6,'[1]Data Dictionary'!$B$2:$I$1048576,3,FALSE)</f>
        <v>8, 0</v>
      </c>
      <c r="K6" s="3"/>
      <c r="L6" s="3" t="str">
        <f t="shared" si="0"/>
        <v xml:space="preserve"> NULL </v>
      </c>
      <c r="M6" s="3" t="str">
        <f t="shared" si="5"/>
        <v xml:space="preserve"> DEFAULT(0) </v>
      </c>
      <c r="N6" s="1" t="str">
        <f t="shared" si="1"/>
        <v>SDSPDT NUMERIC(8, 0)  NULL  DEFAULT(0) ,</v>
      </c>
      <c r="O6" s="1" t="str">
        <f t="shared" si="6"/>
        <v>SDSPDT NUMBER(8, 0)  DEFAULT(0) ,</v>
      </c>
      <c r="P6" s="1" t="s">
        <v>9</v>
      </c>
      <c r="Q6" s="1" t="str">
        <f t="shared" si="2"/>
        <v>EXEC sys.sp_addextendedproperty @name=N'MS_Description', @value=N'Sales Price Date' , @level0type=N'SCHEMA',@level0name=N'dbo', @level1type=N'TABLE',@level1name=N'SSP1', @level2type=N'COLUMN',@level2name=N'SDSPDT'</v>
      </c>
      <c r="R6" s="1" t="str">
        <f t="shared" si="7"/>
        <v>[DataMember] public  decimal SDSPDT { get; set; }</v>
      </c>
      <c r="S6" s="1" t="str">
        <f t="shared" si="8"/>
        <v>+ "  SDSPDT "</v>
      </c>
      <c r="T6" s="1" t="s">
        <v>109</v>
      </c>
      <c r="V6" s="1" t="s">
        <v>15</v>
      </c>
      <c r="W6" s="1" t="s">
        <v>14</v>
      </c>
      <c r="X6" s="1" t="str">
        <f t="shared" si="9"/>
        <v>SDSPDT</v>
      </c>
      <c r="Y6" s="1" t="str">
        <f t="shared" si="10"/>
        <v>Sales Price Date</v>
      </c>
      <c r="AA6" s="1">
        <v>1</v>
      </c>
      <c r="AB6" s="6">
        <f t="shared" ca="1" si="11"/>
        <v>20141126</v>
      </c>
      <c r="AC6" s="3">
        <f t="shared" ca="1" si="12"/>
        <v>93452</v>
      </c>
      <c r="AD6" s="3" t="s">
        <v>41</v>
      </c>
      <c r="AE6" s="1">
        <v>0</v>
      </c>
      <c r="AF6" s="1">
        <v>0</v>
      </c>
      <c r="AH6" s="1" t="str">
        <f t="shared" ca="1" si="3"/>
        <v>insert into ZDIC values('DJB', '', 'EN', 'S', 'SDSPDT', 'Sales Price Date', '', '1', '20141126', '93452', 'SQL', '0', '0', '')</v>
      </c>
      <c r="AI6" s="1" t="str">
        <f t="shared" ca="1" si="3"/>
        <v>insert into ZDIC values('', 'EN', 'S', 'SDSPDT', 'Sales Price Date', '', '1', '20141126', '93452', 'SQL', '0', '0', '', 'insert into ZDIC values('DJB', '', 'EN', 'S', 'SDSPDT', 'Sales Price Date', '', '1', '20141126', '93452', 'SQL', '0', '0', '')')</v>
      </c>
      <c r="AJ6" s="5" t="s">
        <v>9</v>
      </c>
      <c r="AK6" s="1" t="s">
        <v>109</v>
      </c>
      <c r="AM6" s="1" t="s">
        <v>177</v>
      </c>
      <c r="AN6" s="1">
        <v>20121218</v>
      </c>
      <c r="AO6" s="1" t="s">
        <v>149</v>
      </c>
      <c r="AP6" s="1">
        <v>20121201</v>
      </c>
      <c r="AQ6" s="17" t="s">
        <v>873</v>
      </c>
      <c r="AR6" s="3" t="s">
        <v>176</v>
      </c>
      <c r="AS6" s="1"/>
      <c r="AT6" s="1" t="s">
        <v>175</v>
      </c>
      <c r="AW6" s="1">
        <v>0</v>
      </c>
      <c r="AX6" s="1">
        <v>1</v>
      </c>
      <c r="AY6" s="14" t="str">
        <f ca="1">TEXT(NOW(),"yyyyMMdd")</f>
        <v>20141126</v>
      </c>
      <c r="AZ6" s="14" t="str">
        <f ca="1">TEXT(NOW(),"hhmmss")</f>
        <v>093452</v>
      </c>
      <c r="BA6" s="6" t="s">
        <v>41</v>
      </c>
      <c r="BB6" s="3">
        <v>0</v>
      </c>
      <c r="BC6" s="3">
        <v>0</v>
      </c>
      <c r="BE6" s="14" t="str">
        <f ca="1">CONCATENATE("INSERT INTO ",$D$2," VALUES(","'",AK6,"'",",'",AL6,"'",",'",AM6,"'",",",AN6,,",'",AO6,"'",",",AP6,,",'",AQ6,"'",",'",AR6,"'",",'",AS6,"'",",'",AT6,"'",",'",AU6,"'",",'",AV6,"'",",",AW6,,",",AX6,,",",AY6,,",",AZ6,,",'",BA6,"'",",",BB6,,",",BC6,,",'",BD6,"'",")")</f>
        <v>INSERT INTO SSP1 VALUES('DJB','','SSP-1212-00001',20121218,'CG01',20121201,'IS001','SYSADMIN','','A','','',0,1,20141126,093452,'SQL',0,0,'')</v>
      </c>
      <c r="BF6" s="6"/>
      <c r="BG6" s="3"/>
      <c r="BH6" s="3"/>
    </row>
    <row r="7" spans="1:60" ht="12.75" customHeight="1" x14ac:dyDescent="0.25">
      <c r="A7" s="4"/>
      <c r="B7" s="1" t="str">
        <f>VLOOKUP($D$2,[1]Tables!$B$2:$D$1048576,2,FALSE)</f>
        <v>SD</v>
      </c>
      <c r="C7" s="1" t="s">
        <v>138</v>
      </c>
      <c r="D7" s="1" t="str">
        <f>B7 &amp; C7</f>
        <v>SDCUGR</v>
      </c>
      <c r="E7" s="1" t="str">
        <f>VLOOKUP($C7,'[1]Data Dictionary'!$B$2:$I$1048576,5,FALSE)</f>
        <v>Customer Group</v>
      </c>
      <c r="F7" s="1" t="str">
        <f>VLOOKUP($C7,'[1]Data Dictionary'!$B$2:$I$1048576,6,FALSE)</f>
        <v>Customer Group</v>
      </c>
      <c r="G7" s="1" t="str">
        <f>VLOOKUP($C7,'[1]Data Dictionary'!$B$2:$I$1048576,7,FALSE)</f>
        <v>Customer Group</v>
      </c>
      <c r="H7" s="1" t="str">
        <f>VLOOKUP($C7,'[1]Data Dictionary'!$B$2:$I$1048576,8,FALSE)</f>
        <v>Customer Group</v>
      </c>
      <c r="I7" s="1" t="str">
        <f>VLOOKUP($C7,'[1]Data Dictionary'!$B$2:$I$1048576,2,FALSE)</f>
        <v>VARCHAR</v>
      </c>
      <c r="J7" s="2" t="str">
        <f>VLOOKUP($C7,'[1]Data Dictionary'!$B$2:$I$1048576,3,FALSE)</f>
        <v>10</v>
      </c>
      <c r="K7" s="3"/>
      <c r="L7" s="3" t="str">
        <f t="shared" si="0"/>
        <v xml:space="preserve"> NULL </v>
      </c>
      <c r="M7" s="3" t="str">
        <f t="shared" si="5"/>
        <v xml:space="preserve"> DEFAULT('') </v>
      </c>
      <c r="N7" s="1" t="str">
        <f t="shared" si="1"/>
        <v>SDCUGR VARCHAR(10)  NULL  DEFAULT('') ,</v>
      </c>
      <c r="O7" s="1" t="str">
        <f t="shared" si="6"/>
        <v>SDCUGR VARCHAR2(10) DEFAULT(' '),</v>
      </c>
      <c r="P7" s="1" t="s">
        <v>9</v>
      </c>
      <c r="Q7" s="1" t="str">
        <f t="shared" si="2"/>
        <v>EXEC sys.sp_addextendedproperty @name=N'MS_Description', @value=N'Customer Group' , @level0type=N'SCHEMA',@level0name=N'dbo', @level1type=N'TABLE',@level1name=N'SSP1', @level2type=N'COLUMN',@level2name=N'SDCUGR'</v>
      </c>
      <c r="R7" s="1" t="str">
        <f t="shared" si="7"/>
        <v>[DataMember] public  string SDCUGR { get; set; }</v>
      </c>
      <c r="S7" s="1" t="str">
        <f t="shared" si="8"/>
        <v>+ "  SDCUGR "</v>
      </c>
      <c r="T7" s="1" t="s">
        <v>109</v>
      </c>
      <c r="V7" s="1" t="s">
        <v>15</v>
      </c>
      <c r="W7" s="1" t="s">
        <v>14</v>
      </c>
      <c r="X7" s="1" t="str">
        <f t="shared" si="9"/>
        <v>SDCUGR</v>
      </c>
      <c r="Y7" s="1" t="str">
        <f t="shared" si="10"/>
        <v>Customer Group</v>
      </c>
      <c r="AA7" s="1">
        <v>1</v>
      </c>
      <c r="AB7" s="6">
        <f t="shared" ca="1" si="11"/>
        <v>20141126</v>
      </c>
      <c r="AC7" s="3">
        <f t="shared" ca="1" si="12"/>
        <v>93452</v>
      </c>
      <c r="AD7" s="3" t="s">
        <v>41</v>
      </c>
      <c r="AE7" s="1">
        <v>0</v>
      </c>
      <c r="AF7" s="1">
        <v>0</v>
      </c>
      <c r="AH7" s="1" t="str">
        <f t="shared" ca="1" si="3"/>
        <v>insert into ZDIC values('DJB', '', 'EN', 'S', 'SDCUGR', 'Customer Group', '', '1', '20141126', '93452', 'SQL', '0', '0', '')</v>
      </c>
      <c r="AI7" s="1" t="str">
        <f t="shared" ca="1" si="3"/>
        <v>insert into ZDIC values('', 'EN', 'S', 'SDCUGR', 'Customer Group', '', '1', '20141126', '93452', 'SQL', '0', '0', '', 'insert into ZDIC values('DJB', '', 'EN', 'S', 'SDCUGR', 'Customer Group', '', '1', '20141126', '93452', 'SQL', '0', '0', '')')</v>
      </c>
      <c r="AJ7" s="5" t="s">
        <v>9</v>
      </c>
      <c r="AQ7" s="17"/>
      <c r="AS7" s="1"/>
      <c r="AY7" s="14"/>
      <c r="AZ7" s="14"/>
      <c r="BA7" s="6"/>
      <c r="BB7" s="3"/>
      <c r="BC7" s="3"/>
      <c r="BE7" s="14"/>
    </row>
    <row r="8" spans="1:60" ht="12.75" customHeight="1" x14ac:dyDescent="0.25">
      <c r="A8" s="4"/>
      <c r="B8" s="1" t="str">
        <f>VLOOKUP($D$2,[1]Tables!$B$2:$D$1048576,2,FALSE)</f>
        <v>SD</v>
      </c>
      <c r="C8" s="1" t="s">
        <v>153</v>
      </c>
      <c r="D8" s="1" t="str">
        <f>B8 &amp; C8</f>
        <v>SDEFDT</v>
      </c>
      <c r="E8" s="1" t="str">
        <f>VLOOKUP($C8,'[1]Data Dictionary'!$B$2:$I$1048576,5,FALSE)</f>
        <v>Effective Date</v>
      </c>
      <c r="F8" s="1" t="str">
        <f>VLOOKUP($C8,'[1]Data Dictionary'!$B$2:$I$1048576,6,FALSE)</f>
        <v>Effective Date</v>
      </c>
      <c r="G8" s="1" t="str">
        <f>VLOOKUP($C8,'[1]Data Dictionary'!$B$2:$I$1048576,7,FALSE)</f>
        <v>Effective Date</v>
      </c>
      <c r="H8" s="1" t="str">
        <f>VLOOKUP($C8,'[1]Data Dictionary'!$B$2:$I$1048576,8,FALSE)</f>
        <v>Effective Date</v>
      </c>
      <c r="I8" s="1" t="str">
        <f>VLOOKUP($C8,'[1]Data Dictionary'!$B$2:$I$1048576,2,FALSE)</f>
        <v>NUMERIC</v>
      </c>
      <c r="J8" s="2" t="str">
        <f>VLOOKUP($C8,'[1]Data Dictionary'!$B$2:$I$1048576,3,FALSE)</f>
        <v>8, 0</v>
      </c>
      <c r="K8" s="3"/>
      <c r="L8" s="3" t="str">
        <f t="shared" ref="L8" si="15">IF(K8="", " NULL ", " NOT NULL ")</f>
        <v xml:space="preserve"> NULL </v>
      </c>
      <c r="M8" s="3" t="str">
        <f t="shared" ref="M8" si="16">IF(I8="NUMERIC", " DEFAULT(0) ", IF(I8="DATETIME", "", " DEFAULT('') "))</f>
        <v xml:space="preserve"> DEFAULT(0) </v>
      </c>
      <c r="N8" s="1" t="str">
        <f t="shared" ref="N8" si="17">CONCATENATE(D8, " ", I8, IF(I8="DATETIME", "",CONCATENATE("(", J8, ") ")), L8, M8,",")</f>
        <v>SDEFDT NUMERIC(8, 0)  NULL  DEFAULT(0) ,</v>
      </c>
      <c r="O8" s="1" t="str">
        <f t="shared" ref="O8" si="18">CONCATENATE(D8, " ",IF(I8="VARCHAR", "VARCHAR2",IF(I8="NUMERIC", "NUMBER", I8)), IF(I8="DATETIME", "",CONCATENATE("(", J8, ") ")), IF(TRIM(K8)&lt;&gt;"", L8,IF(TRIM(M8)="DEFAULT('')", "DEFAULT(' ')", M8)), ",")</f>
        <v>SDEFDT NUMBER(8, 0)  DEFAULT(0) ,</v>
      </c>
      <c r="P8" s="1" t="s">
        <v>9</v>
      </c>
      <c r="Q8" s="1" t="str">
        <f t="shared" ref="Q8" si="19">CONCATENATE("EXEC sys.sp_addextendedproperty @name=N'MS_Description', @value=N'", E8, "' , @level0type=N'SCHEMA',@level0name=N'dbo', @level1type=N'TABLE',@level1name=N'", $D$2, "', @level2type=N'COLUMN',@level2name=N'", D8, "'")</f>
        <v>EXEC sys.sp_addextendedproperty @name=N'MS_Description', @value=N'Effective Date' , @level0type=N'SCHEMA',@level0name=N'dbo', @level1type=N'TABLE',@level1name=N'SSP1', @level2type=N'COLUMN',@level2name=N'SDEFDT'</v>
      </c>
      <c r="R8" s="1" t="str">
        <f t="shared" ref="R8" si="20">CONCATENATE("[DataMember] public ", IF(I8="VARCHAR", " string ", " decimal "), D8, " { get; set; }")</f>
        <v>[DataMember] public  decimal SDEFDT { get; set; }</v>
      </c>
      <c r="S8" s="1" t="str">
        <f t="shared" ref="S8" si="21">CONCATENATE("+ ""  ",D8," """)</f>
        <v>+ "  SDEFDT "</v>
      </c>
      <c r="T8" s="1" t="s">
        <v>109</v>
      </c>
      <c r="V8" s="1" t="s">
        <v>15</v>
      </c>
      <c r="W8" s="1" t="s">
        <v>14</v>
      </c>
      <c r="X8" s="1" t="str">
        <f t="shared" ref="X8" si="22">D8</f>
        <v>SDEFDT</v>
      </c>
      <c r="Y8" s="1" t="str">
        <f t="shared" ref="Y8" si="23">IF(AND(V8="EN",W8="S"),E8, IF(AND(V8="ID", W8="S"),F8, IF(AND(V8="EN", W8="R"),G8,H8)))</f>
        <v>Effective Date</v>
      </c>
      <c r="AA8" s="1">
        <v>1</v>
      </c>
      <c r="AB8" s="6">
        <f t="shared" ca="1" si="11"/>
        <v>20141126</v>
      </c>
      <c r="AC8" s="3">
        <f t="shared" ca="1" si="12"/>
        <v>93452</v>
      </c>
      <c r="AD8" s="3" t="s">
        <v>41</v>
      </c>
      <c r="AE8" s="1">
        <v>0</v>
      </c>
      <c r="AF8" s="1">
        <v>0</v>
      </c>
      <c r="AH8" s="1" t="str">
        <f t="shared" ref="AH8" ca="1" si="24">CONCATENATE("insert into ZDIC values('",T8, "', '",U8, "', '",V8, "', '",W8, "', '",X8, "', '",Y8, "', '",Z8, "', '",AA8, "', '",AB8, "', '",AC8, "', '",AD8, "', '",AE8, "', '",AF8, "', '",AG8, "')")</f>
        <v>insert into ZDIC values('DJB', '', 'EN', 'S', 'SDEFDT', 'Effective Date', '', '1', '20141126', '93452', 'SQL', '0', '0', '')</v>
      </c>
      <c r="AI8" s="1" t="str">
        <f t="shared" ref="AI8" ca="1" si="25">CONCATENATE("insert into ZDIC values('",U8, "', '",V8, "', '",W8, "', '",X8, "', '",Y8, "', '",Z8, "', '",AA8, "', '",AB8, "', '",AC8, "', '",AD8, "', '",AE8, "', '",AF8, "', '",AG8, "', '",AH8, "')")</f>
        <v>insert into ZDIC values('', 'EN', 'S', 'SDEFDT', 'Effective Date', '', '1', '20141126', '93452', 'SQL', '0', '0', '', 'insert into ZDIC values('DJB', '', 'EN', 'S', 'SDEFDT', 'Effective Date', '', '1', '20141126', '93452', 'SQL', '0', '0', '')')</v>
      </c>
      <c r="AJ8" s="5" t="s">
        <v>9</v>
      </c>
      <c r="AR8" s="1"/>
      <c r="AS8" s="1"/>
    </row>
    <row r="9" spans="1:60" ht="12.75" customHeight="1" x14ac:dyDescent="0.25">
      <c r="A9" s="4"/>
      <c r="B9" s="1" t="str">
        <f>VLOOKUP($D$2,[1]Tables!$B$2:$D$1048576,2,FALSE)</f>
        <v>SD</v>
      </c>
      <c r="C9" s="1" t="s">
        <v>134</v>
      </c>
      <c r="D9" s="1" t="str">
        <f>B9 &amp; C9</f>
        <v>SDITST</v>
      </c>
      <c r="E9" s="1" t="str">
        <f>VLOOKUP($C9,'[1]Data Dictionary'!$B$2:$I$1048576,5,FALSE)</f>
        <v>Material Status</v>
      </c>
      <c r="F9" s="1" t="str">
        <f>VLOOKUP($C9,'[1]Data Dictionary'!$B$2:$I$1048576,6,FALSE)</f>
        <v>Material Status</v>
      </c>
      <c r="G9" s="1" t="str">
        <f>VLOOKUP($C9,'[1]Data Dictionary'!$B$2:$I$1048576,7,FALSE)</f>
        <v>Material Status</v>
      </c>
      <c r="H9" s="1" t="str">
        <f>VLOOKUP($C9,'[1]Data Dictionary'!$B$2:$I$1048576,8,FALSE)</f>
        <v>Material Status</v>
      </c>
      <c r="I9" s="1" t="str">
        <f>VLOOKUP($C9,'[1]Data Dictionary'!$B$2:$I$1048576,2,FALSE)</f>
        <v>VARCHAR</v>
      </c>
      <c r="J9" s="2" t="str">
        <f>VLOOKUP($C9,'[1]Data Dictionary'!$B$2:$I$1048576,3,FALSE)</f>
        <v>10</v>
      </c>
      <c r="K9" s="3"/>
      <c r="L9" s="3" t="str">
        <f t="shared" si="0"/>
        <v xml:space="preserve"> NULL </v>
      </c>
      <c r="M9" s="3" t="str">
        <f t="shared" si="5"/>
        <v xml:space="preserve"> DEFAULT('') </v>
      </c>
      <c r="N9" s="1" t="str">
        <f t="shared" si="1"/>
        <v>SDITST VARCHAR(10)  NULL  DEFAULT('') ,</v>
      </c>
      <c r="O9" s="1" t="str">
        <f t="shared" si="6"/>
        <v>SDITST VARCHAR2(10) DEFAULT(' '),</v>
      </c>
      <c r="P9" s="1" t="s">
        <v>9</v>
      </c>
      <c r="Q9" s="1" t="str">
        <f t="shared" si="2"/>
        <v>EXEC sys.sp_addextendedproperty @name=N'MS_Description', @value=N'Material Status' , @level0type=N'SCHEMA',@level0name=N'dbo', @level1type=N'TABLE',@level1name=N'SSP1', @level2type=N'COLUMN',@level2name=N'SDITST'</v>
      </c>
      <c r="R9" s="1" t="str">
        <f t="shared" si="7"/>
        <v>[DataMember] public  string SDITST { get; set; }</v>
      </c>
      <c r="S9" s="1" t="str">
        <f t="shared" si="8"/>
        <v>+ "  SDITST "</v>
      </c>
      <c r="T9" s="1" t="s">
        <v>109</v>
      </c>
      <c r="V9" s="1" t="s">
        <v>15</v>
      </c>
      <c r="W9" s="1" t="s">
        <v>14</v>
      </c>
      <c r="X9" s="1" t="str">
        <f t="shared" si="9"/>
        <v>SDITST</v>
      </c>
      <c r="Y9" s="1" t="str">
        <f t="shared" si="10"/>
        <v>Material Status</v>
      </c>
      <c r="AA9" s="1">
        <v>1</v>
      </c>
      <c r="AB9" s="6">
        <f t="shared" ca="1" si="11"/>
        <v>20141126</v>
      </c>
      <c r="AC9" s="3">
        <f t="shared" ca="1" si="12"/>
        <v>93452</v>
      </c>
      <c r="AD9" s="3" t="s">
        <v>41</v>
      </c>
      <c r="AE9" s="1">
        <v>0</v>
      </c>
      <c r="AF9" s="1">
        <v>0</v>
      </c>
      <c r="AH9" s="1" t="str">
        <f t="shared" ca="1" si="3"/>
        <v>insert into ZDIC values('DJB', '', 'EN', 'S', 'SDITST', 'Material Status', '', '1', '20141126', '93452', 'SQL', '0', '0', '')</v>
      </c>
      <c r="AI9" s="1" t="str">
        <f t="shared" ca="1" si="3"/>
        <v>insert into ZDIC values('', 'EN', 'S', 'SDITST', 'Material Status', '', '1', '20141126', '93452', 'SQL', '0', '0', '', 'insert into ZDIC values('DJB', '', 'EN', 'S', 'SDITST', 'Material Status', '', '1', '20141126', '93452', 'SQL', '0', '0', '')')</v>
      </c>
      <c r="AJ9" s="5" t="s">
        <v>9</v>
      </c>
      <c r="AR9" s="1"/>
      <c r="AS9" s="1"/>
    </row>
    <row r="10" spans="1:60" ht="12.75" customHeight="1" x14ac:dyDescent="0.25">
      <c r="A10" s="4"/>
      <c r="B10" s="1" t="str">
        <f>VLOOKUP($D$2,[1]Tables!$B$2:$D$1048576,2,FALSE)</f>
        <v>SD</v>
      </c>
      <c r="C10" s="1" t="s">
        <v>81</v>
      </c>
      <c r="D10" s="1" t="str">
        <f t="shared" si="14"/>
        <v>SDUSNO</v>
      </c>
      <c r="E10" s="1" t="str">
        <f>VLOOKUP($C10,'[1]Data Dictionary'!$B$2:$I$1048576,5,FALSE)</f>
        <v>User ID</v>
      </c>
      <c r="F10" s="1" t="str">
        <f>VLOOKUP($C10,'[1]Data Dictionary'!$B$2:$I$1048576,6,FALSE)</f>
        <v>User ID</v>
      </c>
      <c r="G10" s="1" t="str">
        <f>VLOOKUP($C10,'[1]Data Dictionary'!$B$2:$I$1048576,7,FALSE)</f>
        <v>User ID</v>
      </c>
      <c r="H10" s="1" t="str">
        <f>VLOOKUP($C10,'[1]Data Dictionary'!$B$2:$I$1048576,8,FALSE)</f>
        <v>User ID</v>
      </c>
      <c r="I10" s="1" t="str">
        <f>VLOOKUP($C10,'[1]Data Dictionary'!$B$2:$I$1048576,2,FALSE)</f>
        <v>VARCHAR</v>
      </c>
      <c r="J10" s="2">
        <f>VLOOKUP($C10,'[1]Data Dictionary'!$B$2:$I$1048576,3,FALSE)</f>
        <v>20</v>
      </c>
      <c r="K10" s="3"/>
      <c r="L10" s="3" t="str">
        <f t="shared" si="0"/>
        <v xml:space="preserve"> NULL </v>
      </c>
      <c r="M10" s="3" t="str">
        <f t="shared" si="5"/>
        <v xml:space="preserve"> DEFAULT('') </v>
      </c>
      <c r="N10" s="1" t="str">
        <f t="shared" si="1"/>
        <v>SDUSNO VARCHAR(20)  NULL  DEFAULT('') ,</v>
      </c>
      <c r="O10" s="1" t="str">
        <f t="shared" si="6"/>
        <v>SDUSNO VARCHAR2(20) DEFAULT(' '),</v>
      </c>
      <c r="P10" s="1" t="s">
        <v>9</v>
      </c>
      <c r="Q10" s="1" t="str">
        <f t="shared" si="2"/>
        <v>EXEC sys.sp_addextendedproperty @name=N'MS_Description', @value=N'User ID' , @level0type=N'SCHEMA',@level0name=N'dbo', @level1type=N'TABLE',@level1name=N'SSP1', @level2type=N'COLUMN',@level2name=N'SDUSNO'</v>
      </c>
      <c r="R10" s="1" t="str">
        <f t="shared" si="7"/>
        <v>[DataMember] public  string SDUSNO { get; set; }</v>
      </c>
      <c r="S10" s="1" t="str">
        <f t="shared" si="8"/>
        <v>+ "  SDUSNO "</v>
      </c>
      <c r="T10" s="1" t="s">
        <v>109</v>
      </c>
      <c r="V10" s="1" t="s">
        <v>15</v>
      </c>
      <c r="W10" s="1" t="s">
        <v>14</v>
      </c>
      <c r="X10" s="1" t="str">
        <f t="shared" si="9"/>
        <v>SDUSNO</v>
      </c>
      <c r="Y10" s="1" t="str">
        <f t="shared" si="10"/>
        <v>User ID</v>
      </c>
      <c r="AA10" s="1">
        <v>1</v>
      </c>
      <c r="AB10" s="6">
        <f t="shared" ca="1" si="11"/>
        <v>20141126</v>
      </c>
      <c r="AC10" s="3">
        <f t="shared" ca="1" si="12"/>
        <v>93452</v>
      </c>
      <c r="AD10" s="3" t="s">
        <v>41</v>
      </c>
      <c r="AE10" s="1">
        <v>0</v>
      </c>
      <c r="AF10" s="1">
        <v>0</v>
      </c>
      <c r="AH10" s="1" t="str">
        <f t="shared" ref="AH10:AI22" ca="1" si="26">CONCATENATE("insert into ZDIC values('",T10, "', '",U10, "', '",V10, "', '",W10, "', '",X10, "', '",Y10, "', '",Z10, "', '",AA10, "', '",AB10, "', '",AC10, "', '",AD10, "', '",AE10, "', '",AF10, "', '",AG10, "')")</f>
        <v>insert into ZDIC values('DJB', '', 'EN', 'S', 'SDUSNO', 'User ID', '', '1', '20141126', '93452', 'SQL', '0', '0', '')</v>
      </c>
      <c r="AI10" s="1" t="str">
        <f t="shared" ca="1" si="26"/>
        <v>insert into ZDIC values('', 'EN', 'S', 'SDUSNO', 'User ID', '', '1', '20141126', '93452', 'SQL', '0', '0', '', 'insert into ZDIC values('DJB', '', 'EN', 'S', 'SDUSNO', 'User ID', '', '1', '20141126', '93452', 'SQL', '0', '0', '')')</v>
      </c>
      <c r="AJ10" s="5" t="s">
        <v>9</v>
      </c>
      <c r="AM10"/>
      <c r="AN10"/>
      <c r="AO10"/>
      <c r="AQ10" s="3"/>
      <c r="AT10" s="3"/>
      <c r="AU10" s="3"/>
      <c r="AV10" s="3"/>
      <c r="AW10" s="3"/>
      <c r="AX10" s="3"/>
      <c r="AY10" s="3"/>
    </row>
    <row r="11" spans="1:60" ht="12.75" customHeight="1" x14ac:dyDescent="0.25">
      <c r="A11" s="4"/>
      <c r="B11" s="1" t="str">
        <f>VLOOKUP($D$2,[1]Tables!$B$2:$D$1048576,2,FALSE)</f>
        <v>SD</v>
      </c>
      <c r="C11" s="1" t="s">
        <v>73</v>
      </c>
      <c r="D11" s="1" t="str">
        <f t="shared" si="14"/>
        <v>SDDURL</v>
      </c>
      <c r="E11" s="1" t="str">
        <f>VLOOKUP($C11,'[1]Data Dictionary'!$B$2:$I$1048576,5,FALSE)</f>
        <v>Document Default URL</v>
      </c>
      <c r="F11" s="1" t="str">
        <f>VLOOKUP($C11,'[1]Data Dictionary'!$B$2:$I$1048576,6,FALSE)</f>
        <v>Document Default URL</v>
      </c>
      <c r="G11" s="1" t="str">
        <f>VLOOKUP($C11,'[1]Data Dictionary'!$B$2:$I$1048576,7,FALSE)</f>
        <v>Document Default URL</v>
      </c>
      <c r="H11" s="1" t="str">
        <f>VLOOKUP($C11,'[1]Data Dictionary'!$B$2:$I$1048576,8,FALSE)</f>
        <v>Document Default URL</v>
      </c>
      <c r="I11" s="1" t="str">
        <f>VLOOKUP($C11,'[1]Data Dictionary'!$B$2:$I$1048576,2,FALSE)</f>
        <v>VARCHAR</v>
      </c>
      <c r="J11" s="2" t="str">
        <f>VLOOKUP($C11,'[1]Data Dictionary'!$B$2:$I$1048576,3,FALSE)</f>
        <v>500</v>
      </c>
      <c r="K11" s="3"/>
      <c r="L11" s="3" t="str">
        <f t="shared" si="0"/>
        <v xml:space="preserve"> NULL </v>
      </c>
      <c r="M11" s="3" t="str">
        <f t="shared" si="5"/>
        <v xml:space="preserve"> DEFAULT('') </v>
      </c>
      <c r="N11" s="1" t="str">
        <f t="shared" si="1"/>
        <v>SDDURL VARCHAR(500)  NULL  DEFAULT('') ,</v>
      </c>
      <c r="O11" s="1" t="str">
        <f t="shared" si="6"/>
        <v>SDDURL VARCHAR2(500) DEFAULT(' '),</v>
      </c>
      <c r="P11" s="1" t="s">
        <v>9</v>
      </c>
      <c r="Q11" s="1" t="str">
        <f t="shared" si="2"/>
        <v>EXEC sys.sp_addextendedproperty @name=N'MS_Description', @value=N'Document Default URL' , @level0type=N'SCHEMA',@level0name=N'dbo', @level1type=N'TABLE',@level1name=N'SSP1', @level2type=N'COLUMN',@level2name=N'SDDURL'</v>
      </c>
      <c r="R11" s="1" t="str">
        <f t="shared" si="7"/>
        <v>[DataMember] public  string SDDURL { get; set; }</v>
      </c>
      <c r="S11" s="1" t="str">
        <f t="shared" si="8"/>
        <v>+ "  SDDURL "</v>
      </c>
      <c r="T11" s="1" t="s">
        <v>109</v>
      </c>
      <c r="V11" s="1" t="s">
        <v>15</v>
      </c>
      <c r="W11" s="1" t="s">
        <v>14</v>
      </c>
      <c r="X11" s="1" t="str">
        <f t="shared" si="9"/>
        <v>SDDURL</v>
      </c>
      <c r="Y11" s="1" t="str">
        <f t="shared" si="10"/>
        <v>Document Default URL</v>
      </c>
      <c r="AA11" s="1">
        <v>1</v>
      </c>
      <c r="AB11" s="6">
        <f t="shared" ca="1" si="11"/>
        <v>20141126</v>
      </c>
      <c r="AC11" s="3">
        <f t="shared" ca="1" si="12"/>
        <v>93452</v>
      </c>
      <c r="AD11" s="3" t="s">
        <v>41</v>
      </c>
      <c r="AE11" s="1">
        <v>0</v>
      </c>
      <c r="AF11" s="1">
        <v>0</v>
      </c>
      <c r="AH11" s="1" t="str">
        <f t="shared" ca="1" si="26"/>
        <v>insert into ZDIC values('DJB', '', 'EN', 'S', 'SDDURL', 'Document Default URL', '', '1', '20141126', '93452', 'SQL', '0', '0', '')</v>
      </c>
      <c r="AI11" s="1" t="str">
        <f t="shared" ca="1" si="26"/>
        <v>insert into ZDIC values('', 'EN', 'S', 'SDDURL', 'Document Default URL', '', '1', '20141126', '93452', 'SQL', '0', '0', '', 'insert into ZDIC values('DJB', '', 'EN', 'S', 'SDDURL', 'Document Default URL', '', '1', '20141126', '93452', 'SQL', '0', '0', '')')</v>
      </c>
      <c r="AJ11" s="5" t="s">
        <v>9</v>
      </c>
      <c r="AM11"/>
      <c r="AN11"/>
      <c r="AO11"/>
      <c r="AQ11" s="3"/>
      <c r="AT11" s="3"/>
      <c r="AU11" s="3"/>
      <c r="AV11" s="3"/>
      <c r="AW11" s="3"/>
      <c r="AX11" s="3"/>
      <c r="AY11" s="3"/>
    </row>
    <row r="12" spans="1:60" ht="12.75" customHeight="1" x14ac:dyDescent="0.25">
      <c r="A12" s="4"/>
      <c r="B12" s="1" t="str">
        <f>VLOOKUP($D$2,[1]Tables!$B$2:$D$1048576,2,FALSE)</f>
        <v>SD</v>
      </c>
      <c r="C12" s="1" t="s">
        <v>72</v>
      </c>
      <c r="D12" s="1" t="str">
        <f t="shared" si="14"/>
        <v>SDDCST</v>
      </c>
      <c r="E12" s="1" t="str">
        <f>VLOOKUP($C12,'[1]Data Dictionary'!$B$2:$I$1048576,5,FALSE)</f>
        <v>Document Status</v>
      </c>
      <c r="F12" s="1" t="str">
        <f>VLOOKUP($C12,'[1]Data Dictionary'!$B$2:$I$1048576,6,FALSE)</f>
        <v>Document Status</v>
      </c>
      <c r="G12" s="1" t="str">
        <f>VLOOKUP($C12,'[1]Data Dictionary'!$B$2:$I$1048576,7,FALSE)</f>
        <v>Document Status</v>
      </c>
      <c r="H12" s="1" t="str">
        <f>VLOOKUP($C12,'[1]Data Dictionary'!$B$2:$I$1048576,8,FALSE)</f>
        <v>Document Status</v>
      </c>
      <c r="I12" s="1" t="str">
        <f>VLOOKUP($C12,'[1]Data Dictionary'!$B$2:$I$1048576,2,FALSE)</f>
        <v>VARCHAR</v>
      </c>
      <c r="J12" s="2" t="str">
        <f>VLOOKUP($C12,'[1]Data Dictionary'!$B$2:$I$1048576,3,FALSE)</f>
        <v>10</v>
      </c>
      <c r="K12" s="3"/>
      <c r="L12" s="3" t="str">
        <f t="shared" si="0"/>
        <v xml:space="preserve"> NULL </v>
      </c>
      <c r="M12" s="3" t="str">
        <f t="shared" si="5"/>
        <v xml:space="preserve"> DEFAULT('') </v>
      </c>
      <c r="N12" s="1" t="str">
        <f t="shared" si="1"/>
        <v>SDDCST VARCHAR(10)  NULL  DEFAULT('') ,</v>
      </c>
      <c r="O12" s="1" t="str">
        <f t="shared" si="6"/>
        <v>SDDCST VARCHAR2(10) DEFAULT(' '),</v>
      </c>
      <c r="P12" s="1" t="s">
        <v>9</v>
      </c>
      <c r="Q12" s="1" t="str">
        <f t="shared" si="2"/>
        <v>EXEC sys.sp_addextendedproperty @name=N'MS_Description', @value=N'Document Status' , @level0type=N'SCHEMA',@level0name=N'dbo', @level1type=N'TABLE',@level1name=N'SSP1', @level2type=N'COLUMN',@level2name=N'SDDCST'</v>
      </c>
      <c r="R12" s="1" t="str">
        <f t="shared" si="7"/>
        <v>[DataMember] public  string SDDCST { get; set; }</v>
      </c>
      <c r="S12" s="1" t="str">
        <f t="shared" si="8"/>
        <v>+ "  SDDCST "</v>
      </c>
      <c r="T12" s="1" t="s">
        <v>109</v>
      </c>
      <c r="V12" s="1" t="s">
        <v>15</v>
      </c>
      <c r="W12" s="1" t="s">
        <v>14</v>
      </c>
      <c r="X12" s="1" t="str">
        <f t="shared" si="9"/>
        <v>SDDCST</v>
      </c>
      <c r="Y12" s="1" t="str">
        <f t="shared" si="10"/>
        <v>Document Status</v>
      </c>
      <c r="AA12" s="1">
        <v>1</v>
      </c>
      <c r="AB12" s="6">
        <f t="shared" ca="1" si="11"/>
        <v>20141126</v>
      </c>
      <c r="AC12" s="3">
        <f t="shared" ca="1" si="12"/>
        <v>93452</v>
      </c>
      <c r="AD12" s="3" t="s">
        <v>41</v>
      </c>
      <c r="AE12" s="1">
        <v>0</v>
      </c>
      <c r="AF12" s="1">
        <v>0</v>
      </c>
      <c r="AH12" s="1" t="str">
        <f t="shared" ca="1" si="26"/>
        <v>insert into ZDIC values('DJB', '', 'EN', 'S', 'SDDCST', 'Document Status', '', '1', '20141126', '93452', 'SQL', '0', '0', '')</v>
      </c>
      <c r="AI12" s="1" t="str">
        <f t="shared" ca="1" si="26"/>
        <v>insert into ZDIC values('', 'EN', 'S', 'SDDCST', 'Document Status', '', '1', '20141126', '93452', 'SQL', '0', '0', '', 'insert into ZDIC values('DJB', '', 'EN', 'S', 'SDDCST', 'Document Status', '', '1', '20141126', '93452', 'SQL', '0', '0', '')')</v>
      </c>
      <c r="AJ12" s="5" t="s">
        <v>9</v>
      </c>
      <c r="AM12"/>
      <c r="AN12"/>
      <c r="AO12"/>
      <c r="AQ12" s="3"/>
      <c r="AT12" s="3"/>
      <c r="AU12" s="3"/>
      <c r="AV12" s="3"/>
      <c r="AW12" s="3"/>
      <c r="AX12" s="3"/>
      <c r="AY12" s="3"/>
    </row>
    <row r="13" spans="1:60" ht="12.75" customHeight="1" x14ac:dyDescent="0.25">
      <c r="A13" s="4"/>
      <c r="B13" s="1" t="str">
        <f>VLOOKUP($D$2,[1]Tables!$B$2:$D$1048576,2,FALSE)</f>
        <v>SD</v>
      </c>
      <c r="C13" s="1" t="s">
        <v>122</v>
      </c>
      <c r="D13" s="1" t="str">
        <f t="shared" si="14"/>
        <v>SDORST</v>
      </c>
      <c r="E13" s="1" t="str">
        <f>VLOOKUP($C13,'[1]Data Dictionary'!$B$2:$I$1048576,5,FALSE)</f>
        <v>Order Status</v>
      </c>
      <c r="F13" s="1" t="str">
        <f>VLOOKUP($C13,'[1]Data Dictionary'!$B$2:$I$1048576,6,FALSE)</f>
        <v>Order Status</v>
      </c>
      <c r="G13" s="1" t="str">
        <f>VLOOKUP($C13,'[1]Data Dictionary'!$B$2:$I$1048576,7,FALSE)</f>
        <v>Order Status</v>
      </c>
      <c r="H13" s="1" t="str">
        <f>VLOOKUP($C13,'[1]Data Dictionary'!$B$2:$I$1048576,8,FALSE)</f>
        <v>Order Status</v>
      </c>
      <c r="I13" s="1" t="str">
        <f>VLOOKUP($C13,'[1]Data Dictionary'!$B$2:$I$1048576,2,FALSE)</f>
        <v>VARCHAR</v>
      </c>
      <c r="J13" s="2" t="str">
        <f>VLOOKUP($C13,'[1]Data Dictionary'!$B$2:$I$1048576,3,FALSE)</f>
        <v>10</v>
      </c>
      <c r="K13" s="3"/>
      <c r="L13" s="3" t="str">
        <f t="shared" si="0"/>
        <v xml:space="preserve"> NULL </v>
      </c>
      <c r="M13" s="3" t="str">
        <f t="shared" si="5"/>
        <v xml:space="preserve"> DEFAULT('') </v>
      </c>
      <c r="N13" s="1" t="str">
        <f t="shared" si="1"/>
        <v>SDORST VARCHAR(10)  NULL  DEFAULT('') ,</v>
      </c>
      <c r="O13" s="1" t="str">
        <f t="shared" si="6"/>
        <v>SDORST VARCHAR2(10) DEFAULT(' '),</v>
      </c>
      <c r="P13" s="1" t="s">
        <v>9</v>
      </c>
      <c r="Q13" s="1" t="str">
        <f t="shared" si="2"/>
        <v>EXEC sys.sp_addextendedproperty @name=N'MS_Description', @value=N'Order Status' , @level0type=N'SCHEMA',@level0name=N'dbo', @level1type=N'TABLE',@level1name=N'SSP1', @level2type=N'COLUMN',@level2name=N'SDORST'</v>
      </c>
      <c r="R13" s="1" t="str">
        <f t="shared" si="7"/>
        <v>[DataMember] public  string SDORST { get; set; }</v>
      </c>
      <c r="S13" s="1" t="str">
        <f t="shared" si="8"/>
        <v>+ "  SDORST "</v>
      </c>
      <c r="T13" s="1" t="s">
        <v>109</v>
      </c>
      <c r="V13" s="1" t="s">
        <v>15</v>
      </c>
      <c r="W13" s="1" t="s">
        <v>14</v>
      </c>
      <c r="X13" s="1" t="str">
        <f t="shared" si="9"/>
        <v>SDORST</v>
      </c>
      <c r="Y13" s="1" t="str">
        <f t="shared" si="10"/>
        <v>Order Status</v>
      </c>
      <c r="AA13" s="1">
        <v>1</v>
      </c>
      <c r="AB13" s="6">
        <f t="shared" ca="1" si="11"/>
        <v>20141126</v>
      </c>
      <c r="AC13" s="3">
        <f t="shared" ca="1" si="12"/>
        <v>93452</v>
      </c>
      <c r="AD13" s="3" t="s">
        <v>41</v>
      </c>
      <c r="AE13" s="1">
        <v>0</v>
      </c>
      <c r="AF13" s="1">
        <v>0</v>
      </c>
      <c r="AH13" s="1" t="str">
        <f t="shared" ca="1" si="26"/>
        <v>insert into ZDIC values('DJB', '', 'EN', 'S', 'SDORST', 'Order Status', '', '1', '20141126', '93452', 'SQL', '0', '0', '')</v>
      </c>
      <c r="AI13" s="1" t="str">
        <f t="shared" ca="1" si="26"/>
        <v>insert into ZDIC values('', 'EN', 'S', 'SDORST', 'Order Status', '', '1', '20141126', '93452', 'SQL', '0', '0', '', 'insert into ZDIC values('DJB', '', 'EN', 'S', 'SDORST', 'Order Status', '', '1', '20141126', '93452', 'SQL', '0', '0', '')')</v>
      </c>
      <c r="AJ13" s="5" t="s">
        <v>9</v>
      </c>
      <c r="AM13"/>
      <c r="AN13"/>
      <c r="AO13"/>
      <c r="AQ13" s="3"/>
      <c r="AT13" s="3"/>
      <c r="AU13" s="3"/>
      <c r="AV13" s="3"/>
      <c r="AW13" s="3"/>
      <c r="AX13" s="3"/>
      <c r="AY13" s="3"/>
    </row>
    <row r="14" spans="1:60" ht="12.75" customHeight="1" x14ac:dyDescent="0.25">
      <c r="A14" s="4"/>
      <c r="B14" s="1" t="str">
        <f>VLOOKUP($D$2,[1]Tables!$B$2:$D$1048576,2,FALSE)</f>
        <v>SD</v>
      </c>
      <c r="C14" s="1" t="s">
        <v>28</v>
      </c>
      <c r="D14" s="1" t="str">
        <f t="shared" si="14"/>
        <v>SDREMA</v>
      </c>
      <c r="E14" s="1" t="str">
        <f>VLOOKUP($C14,'[1]Data Dictionary'!$B$2:$I$1048576,5,FALSE)</f>
        <v>Remark</v>
      </c>
      <c r="F14" s="1" t="str">
        <f>VLOOKUP($C14,'[1]Data Dictionary'!$B$2:$I$1048576,6,FALSE)</f>
        <v>Remark</v>
      </c>
      <c r="G14" s="1" t="str">
        <f>VLOOKUP($C14,'[1]Data Dictionary'!$B$2:$I$1048576,7,FALSE)</f>
        <v>Remark</v>
      </c>
      <c r="H14" s="1" t="str">
        <f>VLOOKUP($C14,'[1]Data Dictionary'!$B$2:$I$1048576,8,FALSE)</f>
        <v>Remark</v>
      </c>
      <c r="I14" s="1" t="str">
        <f>VLOOKUP($C14,'[1]Data Dictionary'!$B$2:$I$1048576,2,FALSE)</f>
        <v>VARCHAR</v>
      </c>
      <c r="J14" s="2" t="str">
        <f>VLOOKUP($C14,'[1]Data Dictionary'!$B$2:$I$1048576,3,FALSE)</f>
        <v>100</v>
      </c>
      <c r="K14" s="3"/>
      <c r="L14" s="3" t="str">
        <f t="shared" si="0"/>
        <v xml:space="preserve"> NULL </v>
      </c>
      <c r="M14" s="3" t="str">
        <f t="shared" si="5"/>
        <v xml:space="preserve"> DEFAULT('') </v>
      </c>
      <c r="N14" s="1" t="str">
        <f t="shared" si="1"/>
        <v>SDREMA VARCHAR(100)  NULL  DEFAULT('') ,</v>
      </c>
      <c r="O14" s="1" t="str">
        <f t="shared" si="6"/>
        <v>SDREMA VARCHAR2(100) DEFAULT(' '),</v>
      </c>
      <c r="P14" s="1" t="s">
        <v>9</v>
      </c>
      <c r="Q14" s="1" t="str">
        <f t="shared" si="2"/>
        <v>EXEC sys.sp_addextendedproperty @name=N'MS_Description', @value=N'Remark' , @level0type=N'SCHEMA',@level0name=N'dbo', @level1type=N'TABLE',@level1name=N'SSP1', @level2type=N'COLUMN',@level2name=N'SDREMA'</v>
      </c>
      <c r="R14" s="1" t="str">
        <f t="shared" si="7"/>
        <v>[DataMember] public  string SDREMA { get; set; }</v>
      </c>
      <c r="S14" s="1" t="str">
        <f t="shared" si="8"/>
        <v>+ "  SDREMA "</v>
      </c>
      <c r="T14" s="1" t="s">
        <v>109</v>
      </c>
      <c r="V14" s="1" t="s">
        <v>15</v>
      </c>
      <c r="W14" s="1" t="s">
        <v>14</v>
      </c>
      <c r="X14" s="1" t="str">
        <f t="shared" si="9"/>
        <v>SDREMA</v>
      </c>
      <c r="Y14" s="1" t="str">
        <f t="shared" si="10"/>
        <v>Remark</v>
      </c>
      <c r="AA14" s="1">
        <v>1</v>
      </c>
      <c r="AB14" s="6">
        <f t="shared" ca="1" si="11"/>
        <v>20141126</v>
      </c>
      <c r="AC14" s="3">
        <f t="shared" ca="1" si="12"/>
        <v>93452</v>
      </c>
      <c r="AD14" s="3" t="s">
        <v>41</v>
      </c>
      <c r="AE14" s="1">
        <v>0</v>
      </c>
      <c r="AF14" s="1">
        <v>0</v>
      </c>
      <c r="AH14" s="1" t="str">
        <f t="shared" ca="1" si="26"/>
        <v>insert into ZDIC values('DJB', '', 'EN', 'S', 'SDREMA', 'Remark', '', '1', '20141126', '93452', 'SQL', '0', '0', '')</v>
      </c>
      <c r="AI14" s="1" t="str">
        <f t="shared" ca="1" si="26"/>
        <v>insert into ZDIC values('', 'EN', 'S', 'SDREMA', 'Remark', '', '1', '20141126', '93452', 'SQL', '0', '0', '', 'insert into ZDIC values('DJB', '', 'EN', 'S', 'SDREMA', 'Remark', '', '1', '20141126', '93452', 'SQL', '0', '0', '')')</v>
      </c>
      <c r="AJ14" s="5" t="s">
        <v>9</v>
      </c>
      <c r="AM14"/>
      <c r="AN14"/>
      <c r="AO14"/>
      <c r="AQ14" s="3"/>
      <c r="AT14" s="3"/>
      <c r="AU14" s="3"/>
      <c r="AV14" s="3"/>
      <c r="AW14" s="3"/>
      <c r="AX14" s="3"/>
      <c r="AY14" s="3"/>
    </row>
    <row r="15" spans="1:60" ht="12.75" customHeight="1" x14ac:dyDescent="0.25">
      <c r="A15" s="4"/>
      <c r="B15" s="1" t="str">
        <f>VLOOKUP($D$2,[1]Tables!$B$2:$D$1048576,2,FALSE)</f>
        <v>SD</v>
      </c>
      <c r="C15" s="1" t="s">
        <v>80</v>
      </c>
      <c r="D15" s="1" t="str">
        <f t="shared" si="14"/>
        <v>SDPRTC</v>
      </c>
      <c r="E15" s="1" t="str">
        <f>VLOOKUP($C15,'[1]Data Dictionary'!$B$2:$I$1048576,5,FALSE)</f>
        <v>Print Count</v>
      </c>
      <c r="F15" s="1" t="str">
        <f>VLOOKUP($C15,'[1]Data Dictionary'!$B$2:$I$1048576,6,FALSE)</f>
        <v>Print Count</v>
      </c>
      <c r="G15" s="1" t="str">
        <f>VLOOKUP($C15,'[1]Data Dictionary'!$B$2:$I$1048576,7,FALSE)</f>
        <v>Print Count</v>
      </c>
      <c r="H15" s="1" t="str">
        <f>VLOOKUP($C15,'[1]Data Dictionary'!$B$2:$I$1048576,8,FALSE)</f>
        <v>Print Count</v>
      </c>
      <c r="I15" s="1" t="str">
        <f>VLOOKUP($C15,'[1]Data Dictionary'!$B$2:$I$1048576,2,FALSE)</f>
        <v>NUMERIC</v>
      </c>
      <c r="J15" s="2" t="str">
        <f>VLOOKUP($C15,'[1]Data Dictionary'!$B$2:$I$1048576,3,FALSE)</f>
        <v>3, 0</v>
      </c>
      <c r="K15" s="3"/>
      <c r="L15" s="3" t="str">
        <f t="shared" si="0"/>
        <v xml:space="preserve"> NULL </v>
      </c>
      <c r="M15" s="3" t="str">
        <f t="shared" si="5"/>
        <v xml:space="preserve"> DEFAULT(0) </v>
      </c>
      <c r="N15" s="1" t="str">
        <f t="shared" si="1"/>
        <v>SDPRTC NUMERIC(3, 0)  NULL  DEFAULT(0) ,</v>
      </c>
      <c r="O15" s="1" t="str">
        <f t="shared" si="6"/>
        <v>SDPRTC NUMBER(3, 0)  DEFAULT(0) ,</v>
      </c>
      <c r="P15" s="1" t="s">
        <v>9</v>
      </c>
      <c r="Q15" s="1" t="str">
        <f t="shared" si="2"/>
        <v>EXEC sys.sp_addextendedproperty @name=N'MS_Description', @value=N'Print Count' , @level0type=N'SCHEMA',@level0name=N'dbo', @level1type=N'TABLE',@level1name=N'SSP1', @level2type=N'COLUMN',@level2name=N'SDPRTC'</v>
      </c>
      <c r="R15" s="1" t="str">
        <f t="shared" si="7"/>
        <v>[DataMember] public  decimal SDPRTC { get; set; }</v>
      </c>
      <c r="S15" s="1" t="str">
        <f t="shared" si="8"/>
        <v>+ "  SDPRTC "</v>
      </c>
      <c r="T15" s="1" t="s">
        <v>109</v>
      </c>
      <c r="V15" s="1" t="s">
        <v>15</v>
      </c>
      <c r="W15" s="1" t="s">
        <v>14</v>
      </c>
      <c r="X15" s="1" t="str">
        <f t="shared" si="9"/>
        <v>SDPRTC</v>
      </c>
      <c r="Y15" s="1" t="str">
        <f t="shared" si="10"/>
        <v>Print Count</v>
      </c>
      <c r="AA15" s="1">
        <v>1</v>
      </c>
      <c r="AB15" s="6">
        <f t="shared" ca="1" si="11"/>
        <v>20141126</v>
      </c>
      <c r="AC15" s="3">
        <f t="shared" ca="1" si="12"/>
        <v>93452</v>
      </c>
      <c r="AD15" s="3" t="s">
        <v>41</v>
      </c>
      <c r="AE15" s="1">
        <v>0</v>
      </c>
      <c r="AF15" s="1">
        <v>0</v>
      </c>
      <c r="AH15" s="1" t="str">
        <f t="shared" ca="1" si="26"/>
        <v>insert into ZDIC values('DJB', '', 'EN', 'S', 'SDPRTC', 'Print Count', '', '1', '20141126', '93452', 'SQL', '0', '0', '')</v>
      </c>
      <c r="AI15" s="1" t="str">
        <f t="shared" ca="1" si="26"/>
        <v>insert into ZDIC values('', 'EN', 'S', 'SDPRTC', 'Print Count', '', '1', '20141126', '93452', 'SQL', '0', '0', '', 'insert into ZDIC values('DJB', '', 'EN', 'S', 'SDPRTC', 'Print Count', '', '1', '20141126', '93452', 'SQL', '0', '0', '')')</v>
      </c>
      <c r="AJ15" s="5" t="s">
        <v>9</v>
      </c>
      <c r="AM15"/>
      <c r="AN15"/>
      <c r="AO15"/>
      <c r="AQ15" s="3"/>
      <c r="AT15" s="3"/>
      <c r="AU15" s="3"/>
      <c r="AV15" s="3"/>
      <c r="AW15" s="3"/>
      <c r="AX15" s="3"/>
      <c r="AY15" s="3"/>
    </row>
    <row r="16" spans="1:60" ht="12.75" customHeight="1" x14ac:dyDescent="0.25">
      <c r="A16" s="4"/>
      <c r="B16" s="1" t="str">
        <f>VLOOKUP($D$2,[1]Tables!$B$2:$D$1048576,2,FALSE)</f>
        <v>SD</v>
      </c>
      <c r="C16" s="1" t="s">
        <v>29</v>
      </c>
      <c r="D16" s="1" t="str">
        <f t="shared" si="14"/>
        <v>SDRCST</v>
      </c>
      <c r="E16" s="1" t="str">
        <f>VLOOKUP($C16,'[1]Data Dictionary'!$B$2:$I$1048576,5,FALSE)</f>
        <v>Record Status</v>
      </c>
      <c r="F16" s="1" t="str">
        <f>VLOOKUP($C16,'[1]Data Dictionary'!$B$2:$I$1048576,6,FALSE)</f>
        <v>Record Status</v>
      </c>
      <c r="G16" s="1" t="str">
        <f>VLOOKUP($C16,'[1]Data Dictionary'!$B$2:$I$1048576,7,FALSE)</f>
        <v>Record Status</v>
      </c>
      <c r="H16" s="1" t="str">
        <f>VLOOKUP($C16,'[1]Data Dictionary'!$B$2:$I$1048576,8,FALSE)</f>
        <v>Record Status</v>
      </c>
      <c r="I16" s="1" t="str">
        <f>VLOOKUP($C16,'[1]Data Dictionary'!$B$2:$I$1048576,2,FALSE)</f>
        <v>NUMERIC</v>
      </c>
      <c r="J16" s="2" t="str">
        <f>VLOOKUP($C16,'[1]Data Dictionary'!$B$2:$I$1048576,3,FALSE)</f>
        <v>1, 0</v>
      </c>
      <c r="K16" s="3"/>
      <c r="L16" s="3" t="str">
        <f t="shared" si="0"/>
        <v xml:space="preserve"> NULL </v>
      </c>
      <c r="M16" s="3" t="str">
        <f t="shared" si="5"/>
        <v xml:space="preserve"> DEFAULT(0) </v>
      </c>
      <c r="N16" s="1" t="str">
        <f t="shared" si="1"/>
        <v>SDRCST NUMERIC(1, 0)  NULL  DEFAULT(0) ,</v>
      </c>
      <c r="O16" s="1" t="str">
        <f t="shared" si="6"/>
        <v>SDRCST NUMBER(1, 0)  DEFAULT(0) ,</v>
      </c>
      <c r="P16" s="1" t="s">
        <v>9</v>
      </c>
      <c r="Q16" s="1" t="str">
        <f t="shared" si="2"/>
        <v>EXEC sys.sp_addextendedproperty @name=N'MS_Description', @value=N'Record Status' , @level0type=N'SCHEMA',@level0name=N'dbo', @level1type=N'TABLE',@level1name=N'SSP1', @level2type=N'COLUMN',@level2name=N'SDRCST'</v>
      </c>
      <c r="R16" s="1" t="str">
        <f t="shared" si="7"/>
        <v>[DataMember] public  decimal SDRCST { get; set; }</v>
      </c>
      <c r="S16" s="1" t="str">
        <f t="shared" si="8"/>
        <v>+ "  SDRCST "</v>
      </c>
      <c r="T16" s="1" t="s">
        <v>109</v>
      </c>
      <c r="V16" s="1" t="s">
        <v>15</v>
      </c>
      <c r="W16" s="1" t="s">
        <v>14</v>
      </c>
      <c r="X16" s="1" t="str">
        <f t="shared" si="9"/>
        <v>SDRCST</v>
      </c>
      <c r="Y16" s="1" t="str">
        <f t="shared" si="10"/>
        <v>Record Status</v>
      </c>
      <c r="AA16" s="1">
        <v>1</v>
      </c>
      <c r="AB16" s="6">
        <f t="shared" ca="1" si="11"/>
        <v>20141126</v>
      </c>
      <c r="AC16" s="3">
        <f t="shared" ca="1" si="12"/>
        <v>93452</v>
      </c>
      <c r="AD16" s="3" t="s">
        <v>41</v>
      </c>
      <c r="AE16" s="1">
        <v>0</v>
      </c>
      <c r="AF16" s="1">
        <v>0</v>
      </c>
      <c r="AH16" s="1" t="str">
        <f t="shared" ca="1" si="26"/>
        <v>insert into ZDIC values('DJB', '', 'EN', 'S', 'SDRCST', 'Record Status', '', '1', '20141126', '93452', 'SQL', '0', '0', '')</v>
      </c>
      <c r="AI16" s="1" t="str">
        <f t="shared" ca="1" si="26"/>
        <v>insert into ZDIC values('', 'EN', 'S', 'SDRCST', 'Record Status', '', '1', '20141126', '93452', 'SQL', '0', '0', '', 'insert into ZDIC values('DJB', '', 'EN', 'S', 'SDRCST', 'Record Status', '', '1', '20141126', '93452', 'SQL', '0', '0', '')')</v>
      </c>
      <c r="AJ16" s="5" t="s">
        <v>9</v>
      </c>
      <c r="AM16"/>
      <c r="AN16"/>
      <c r="AO16"/>
      <c r="AQ16" s="3"/>
      <c r="AT16" s="3"/>
      <c r="AU16" s="3"/>
      <c r="AV16" s="3"/>
      <c r="AW16" s="3"/>
      <c r="AX16" s="3"/>
      <c r="AY16" s="3"/>
    </row>
    <row r="17" spans="1:51" ht="12.75" customHeight="1" x14ac:dyDescent="0.25">
      <c r="A17" s="4"/>
      <c r="B17" s="1" t="str">
        <f>VLOOKUP($D$2,[1]Tables!$B$2:$D$1048576,2,FALSE)</f>
        <v>SD</v>
      </c>
      <c r="C17" s="1" t="s">
        <v>22</v>
      </c>
      <c r="D17" s="1" t="str">
        <f t="shared" si="14"/>
        <v>SDCRDT</v>
      </c>
      <c r="E17" s="1" t="str">
        <f>VLOOKUP($C17,'[1]Data Dictionary'!$B$2:$I$1048576,5,FALSE)</f>
        <v>Create Date</v>
      </c>
      <c r="F17" s="1" t="str">
        <f>VLOOKUP($C17,'[1]Data Dictionary'!$B$2:$I$1048576,6,FALSE)</f>
        <v>Create Date</v>
      </c>
      <c r="G17" s="1" t="str">
        <f>VLOOKUP($C17,'[1]Data Dictionary'!$B$2:$I$1048576,7,FALSE)</f>
        <v>Create Date</v>
      </c>
      <c r="H17" s="1" t="str">
        <f>VLOOKUP($C17,'[1]Data Dictionary'!$B$2:$I$1048576,8,FALSE)</f>
        <v>Create Date</v>
      </c>
      <c r="I17" s="1" t="str">
        <f>VLOOKUP($C17,'[1]Data Dictionary'!$B$2:$I$1048576,2,FALSE)</f>
        <v>NUMERIC</v>
      </c>
      <c r="J17" s="2" t="str">
        <f>VLOOKUP($C17,'[1]Data Dictionary'!$B$2:$I$1048576,3,FALSE)</f>
        <v>8, 0</v>
      </c>
      <c r="K17" s="3"/>
      <c r="L17" s="3" t="str">
        <f t="shared" si="0"/>
        <v xml:space="preserve"> NULL </v>
      </c>
      <c r="M17" s="3" t="str">
        <f t="shared" si="5"/>
        <v xml:space="preserve"> DEFAULT(0) </v>
      </c>
      <c r="N17" s="1" t="str">
        <f t="shared" si="1"/>
        <v>SDCRDT NUMERIC(8, 0)  NULL  DEFAULT(0) ,</v>
      </c>
      <c r="O17" s="1" t="str">
        <f t="shared" si="6"/>
        <v>SDCRDT NUMBER(8, 0)  DEFAULT(0) ,</v>
      </c>
      <c r="P17" s="1" t="s">
        <v>9</v>
      </c>
      <c r="Q17" s="1" t="str">
        <f t="shared" si="2"/>
        <v>EXEC sys.sp_addextendedproperty @name=N'MS_Description', @value=N'Create Date' , @level0type=N'SCHEMA',@level0name=N'dbo', @level1type=N'TABLE',@level1name=N'SSP1', @level2type=N'COLUMN',@level2name=N'SDCRDT'</v>
      </c>
      <c r="R17" s="1" t="str">
        <f t="shared" si="7"/>
        <v>[DataMember] public  decimal SDCRDT { get; set; }</v>
      </c>
      <c r="S17" s="1" t="str">
        <f t="shared" si="8"/>
        <v>+ "  SDCRDT "</v>
      </c>
      <c r="T17" s="1" t="s">
        <v>109</v>
      </c>
      <c r="V17" s="1" t="s">
        <v>15</v>
      </c>
      <c r="W17" s="1" t="s">
        <v>14</v>
      </c>
      <c r="X17" s="1" t="str">
        <f t="shared" si="9"/>
        <v>SDCRDT</v>
      </c>
      <c r="Y17" s="1" t="str">
        <f t="shared" si="10"/>
        <v>Create Date</v>
      </c>
      <c r="AA17" s="1">
        <v>1</v>
      </c>
      <c r="AB17" s="6">
        <f t="shared" ca="1" si="11"/>
        <v>20141126</v>
      </c>
      <c r="AC17" s="3">
        <f t="shared" ca="1" si="12"/>
        <v>93452</v>
      </c>
      <c r="AD17" s="3" t="s">
        <v>41</v>
      </c>
      <c r="AE17" s="1">
        <v>0</v>
      </c>
      <c r="AF17" s="1">
        <v>0</v>
      </c>
      <c r="AH17" s="1" t="str">
        <f t="shared" ca="1" si="26"/>
        <v>insert into ZDIC values('DJB', '', 'EN', 'S', 'SDCRDT', 'Create Date', '', '1', '20141126', '93452', 'SQL', '0', '0', '')</v>
      </c>
      <c r="AI17" s="1" t="str">
        <f t="shared" ca="1" si="26"/>
        <v>insert into ZDIC values('', 'EN', 'S', 'SDCRDT', 'Create Date', '', '1', '20141126', '93452', 'SQL', '0', '0', '', 'insert into ZDIC values('DJB', '', 'EN', 'S', 'SDCRDT', 'Create Date', '', '1', '20141126', '93452', 'SQL', '0', '0', '')')</v>
      </c>
      <c r="AJ17" s="5" t="s">
        <v>9</v>
      </c>
      <c r="AM17"/>
      <c r="AN17"/>
      <c r="AO17"/>
      <c r="AQ17" s="3"/>
      <c r="AT17" s="3"/>
      <c r="AU17" s="3"/>
      <c r="AV17" s="3"/>
      <c r="AW17" s="3"/>
      <c r="AX17" s="3"/>
      <c r="AY17" s="3"/>
    </row>
    <row r="18" spans="1:51" ht="12.75" customHeight="1" x14ac:dyDescent="0.25">
      <c r="A18" s="4"/>
      <c r="B18" s="1" t="str">
        <f>VLOOKUP($D$2,[1]Tables!$B$2:$D$1048576,2,FALSE)</f>
        <v>SD</v>
      </c>
      <c r="C18" s="1" t="s">
        <v>23</v>
      </c>
      <c r="D18" s="1" t="str">
        <f t="shared" si="14"/>
        <v>SDCRTM</v>
      </c>
      <c r="E18" s="1" t="str">
        <f>VLOOKUP($C18,'[1]Data Dictionary'!$B$2:$I$1048576,5,FALSE)</f>
        <v>Create Time</v>
      </c>
      <c r="F18" s="1" t="str">
        <f>VLOOKUP($C18,'[1]Data Dictionary'!$B$2:$I$1048576,6,FALSE)</f>
        <v>Create Time</v>
      </c>
      <c r="G18" s="1" t="str">
        <f>VLOOKUP($C18,'[1]Data Dictionary'!$B$2:$I$1048576,7,FALSE)</f>
        <v>Create Time</v>
      </c>
      <c r="H18" s="1" t="str">
        <f>VLOOKUP($C18,'[1]Data Dictionary'!$B$2:$I$1048576,8,FALSE)</f>
        <v>Create Time</v>
      </c>
      <c r="I18" s="1" t="str">
        <f>VLOOKUP($C18,'[1]Data Dictionary'!$B$2:$I$1048576,2,FALSE)</f>
        <v>NUMERIC</v>
      </c>
      <c r="J18" s="2" t="str">
        <f>VLOOKUP($C18,'[1]Data Dictionary'!$B$2:$I$1048576,3,FALSE)</f>
        <v>6, 0</v>
      </c>
      <c r="K18" s="3"/>
      <c r="L18" s="3" t="str">
        <f t="shared" si="0"/>
        <v xml:space="preserve"> NULL </v>
      </c>
      <c r="M18" s="3" t="str">
        <f t="shared" si="5"/>
        <v xml:space="preserve"> DEFAULT(0) </v>
      </c>
      <c r="N18" s="1" t="str">
        <f t="shared" si="1"/>
        <v>SDCRTM NUMERIC(6, 0)  NULL  DEFAULT(0) ,</v>
      </c>
      <c r="O18" s="1" t="str">
        <f t="shared" si="6"/>
        <v>SDCRTM NUMBER(6, 0)  DEFAULT(0) ,</v>
      </c>
      <c r="P18" s="1" t="s">
        <v>9</v>
      </c>
      <c r="Q18" s="1" t="str">
        <f t="shared" si="2"/>
        <v>EXEC sys.sp_addextendedproperty @name=N'MS_Description', @value=N'Create Time' , @level0type=N'SCHEMA',@level0name=N'dbo', @level1type=N'TABLE',@level1name=N'SSP1', @level2type=N'COLUMN',@level2name=N'SDCRTM'</v>
      </c>
      <c r="R18" s="1" t="str">
        <f t="shared" si="7"/>
        <v>[DataMember] public  decimal SDCRTM { get; set; }</v>
      </c>
      <c r="S18" s="1" t="str">
        <f t="shared" si="8"/>
        <v>+ "  SDCRTM "</v>
      </c>
      <c r="T18" s="1" t="s">
        <v>109</v>
      </c>
      <c r="V18" s="1" t="s">
        <v>15</v>
      </c>
      <c r="W18" s="1" t="s">
        <v>14</v>
      </c>
      <c r="X18" s="1" t="str">
        <f t="shared" si="9"/>
        <v>SDCRTM</v>
      </c>
      <c r="Y18" s="1" t="str">
        <f t="shared" si="10"/>
        <v>Create Time</v>
      </c>
      <c r="AA18" s="1">
        <v>1</v>
      </c>
      <c r="AB18" s="6">
        <f t="shared" ca="1" si="11"/>
        <v>20141126</v>
      </c>
      <c r="AC18" s="3">
        <f t="shared" ca="1" si="12"/>
        <v>93452</v>
      </c>
      <c r="AD18" s="3" t="s">
        <v>41</v>
      </c>
      <c r="AE18" s="1">
        <v>0</v>
      </c>
      <c r="AF18" s="1">
        <v>0</v>
      </c>
      <c r="AH18" s="1" t="str">
        <f t="shared" ca="1" si="26"/>
        <v>insert into ZDIC values('DJB', '', 'EN', 'S', 'SDCRTM', 'Create Time', '', '1', '20141126', '93452', 'SQL', '0', '0', '')</v>
      </c>
      <c r="AI18" s="1" t="str">
        <f t="shared" ca="1" si="26"/>
        <v>insert into ZDIC values('', 'EN', 'S', 'SDCRTM', 'Create Time', '', '1', '20141126', '93452', 'SQL', '0', '0', '', 'insert into ZDIC values('DJB', '', 'EN', 'S', 'SDCRTM', 'Create Time', '', '1', '20141126', '93452', 'SQL', '0', '0', '')')</v>
      </c>
      <c r="AJ18" s="5" t="s">
        <v>9</v>
      </c>
      <c r="AM18"/>
      <c r="AN18"/>
      <c r="AO18"/>
      <c r="AQ18" s="3"/>
      <c r="AT18" s="3"/>
      <c r="AU18" s="3"/>
      <c r="AV18" s="3"/>
      <c r="AW18" s="3"/>
      <c r="AX18" s="3"/>
      <c r="AY18" s="3"/>
    </row>
    <row r="19" spans="1:51" ht="12.75" customHeight="1" x14ac:dyDescent="0.25">
      <c r="A19" s="4"/>
      <c r="B19" s="1" t="str">
        <f>VLOOKUP($D$2,[1]Tables!$B$2:$D$1048576,2,FALSE)</f>
        <v>SD</v>
      </c>
      <c r="C19" s="1" t="s">
        <v>24</v>
      </c>
      <c r="D19" s="1" t="str">
        <f t="shared" si="14"/>
        <v>SDCRUS</v>
      </c>
      <c r="E19" s="1" t="str">
        <f>VLOOKUP($C19,'[1]Data Dictionary'!$B$2:$I$1048576,5,FALSE)</f>
        <v>Create User</v>
      </c>
      <c r="F19" s="1" t="str">
        <f>VLOOKUP($C19,'[1]Data Dictionary'!$B$2:$I$1048576,6,FALSE)</f>
        <v>Create User</v>
      </c>
      <c r="G19" s="1" t="str">
        <f>VLOOKUP($C19,'[1]Data Dictionary'!$B$2:$I$1048576,7,FALSE)</f>
        <v>Create User</v>
      </c>
      <c r="H19" s="1" t="str">
        <f>VLOOKUP($C19,'[1]Data Dictionary'!$B$2:$I$1048576,8,FALSE)</f>
        <v>Create User</v>
      </c>
      <c r="I19" s="1" t="str">
        <f>VLOOKUP($C19,'[1]Data Dictionary'!$B$2:$I$1048576,2,FALSE)</f>
        <v>VARCHAR</v>
      </c>
      <c r="J19" s="2" t="str">
        <f>VLOOKUP($C19,'[1]Data Dictionary'!$B$2:$I$1048576,3,FALSE)</f>
        <v>20</v>
      </c>
      <c r="K19" s="3"/>
      <c r="L19" s="3" t="str">
        <f t="shared" si="0"/>
        <v xml:space="preserve"> NULL </v>
      </c>
      <c r="M19" s="3" t="str">
        <f t="shared" si="5"/>
        <v xml:space="preserve"> DEFAULT('') </v>
      </c>
      <c r="N19" s="1" t="str">
        <f t="shared" si="1"/>
        <v>SDCRUS VARCHAR(20)  NULL  DEFAULT('') ,</v>
      </c>
      <c r="O19" s="1" t="str">
        <f t="shared" si="6"/>
        <v>SDCRUS VARCHAR2(20) DEFAULT(' '),</v>
      </c>
      <c r="P19" s="1" t="s">
        <v>9</v>
      </c>
      <c r="Q19" s="1" t="str">
        <f t="shared" si="2"/>
        <v>EXEC sys.sp_addextendedproperty @name=N'MS_Description', @value=N'Create User' , @level0type=N'SCHEMA',@level0name=N'dbo', @level1type=N'TABLE',@level1name=N'SSP1', @level2type=N'COLUMN',@level2name=N'SDCRUS'</v>
      </c>
      <c r="R19" s="1" t="str">
        <f t="shared" si="7"/>
        <v>[DataMember] public  string SDCRUS { get; set; }</v>
      </c>
      <c r="S19" s="1" t="str">
        <f t="shared" si="8"/>
        <v>+ "  SDCRUS "</v>
      </c>
      <c r="T19" s="1" t="s">
        <v>109</v>
      </c>
      <c r="V19" s="1" t="s">
        <v>15</v>
      </c>
      <c r="W19" s="1" t="s">
        <v>14</v>
      </c>
      <c r="X19" s="1" t="str">
        <f t="shared" si="9"/>
        <v>SDCRUS</v>
      </c>
      <c r="Y19" s="1" t="str">
        <f t="shared" si="10"/>
        <v>Create User</v>
      </c>
      <c r="AA19" s="1">
        <v>1</v>
      </c>
      <c r="AB19" s="6">
        <f t="shared" ca="1" si="11"/>
        <v>20141126</v>
      </c>
      <c r="AC19" s="3">
        <f t="shared" ca="1" si="12"/>
        <v>93452</v>
      </c>
      <c r="AD19" s="3" t="s">
        <v>41</v>
      </c>
      <c r="AE19" s="1">
        <v>0</v>
      </c>
      <c r="AF19" s="1">
        <v>0</v>
      </c>
      <c r="AH19" s="1" t="str">
        <f t="shared" ca="1" si="26"/>
        <v>insert into ZDIC values('DJB', '', 'EN', 'S', 'SDCRUS', 'Create User', '', '1', '20141126', '93452', 'SQL', '0', '0', '')</v>
      </c>
      <c r="AI19" s="1" t="str">
        <f t="shared" ca="1" si="26"/>
        <v>insert into ZDIC values('', 'EN', 'S', 'SDCRUS', 'Create User', '', '1', '20141126', '93452', 'SQL', '0', '0', '', 'insert into ZDIC values('DJB', '', 'EN', 'S', 'SDCRUS', 'Create User', '', '1', '20141126', '93452', 'SQL', '0', '0', '')')</v>
      </c>
      <c r="AJ19" s="5" t="s">
        <v>9</v>
      </c>
      <c r="AM19"/>
      <c r="AN19"/>
      <c r="AO19"/>
      <c r="AQ19" s="3"/>
      <c r="AT19" s="3"/>
      <c r="AU19" s="3"/>
      <c r="AV19" s="3"/>
      <c r="AW19" s="3"/>
      <c r="AX19" s="3"/>
      <c r="AY19" s="3"/>
    </row>
    <row r="20" spans="1:51" ht="12.75" customHeight="1" x14ac:dyDescent="0.25">
      <c r="A20" s="4"/>
      <c r="B20" s="1" t="str">
        <f>VLOOKUP($D$2,[1]Tables!$B$2:$D$1048576,2,FALSE)</f>
        <v>SD</v>
      </c>
      <c r="C20" s="1" t="s">
        <v>25</v>
      </c>
      <c r="D20" s="1" t="str">
        <f t="shared" si="14"/>
        <v>SDCHDT</v>
      </c>
      <c r="E20" s="1" t="str">
        <f>VLOOKUP($C20,'[1]Data Dictionary'!$B$2:$I$1048576,5,FALSE)</f>
        <v>Change Date</v>
      </c>
      <c r="F20" s="1" t="str">
        <f>VLOOKUP($C20,'[1]Data Dictionary'!$B$2:$I$1048576,6,FALSE)</f>
        <v>Change Date</v>
      </c>
      <c r="G20" s="1" t="str">
        <f>VLOOKUP($C20,'[1]Data Dictionary'!$B$2:$I$1048576,7,FALSE)</f>
        <v>Change Date</v>
      </c>
      <c r="H20" s="1" t="str">
        <f>VLOOKUP($C20,'[1]Data Dictionary'!$B$2:$I$1048576,8,FALSE)</f>
        <v>Change Date</v>
      </c>
      <c r="I20" s="1" t="str">
        <f>VLOOKUP($C20,'[1]Data Dictionary'!$B$2:$I$1048576,2,FALSE)</f>
        <v>NUMERIC</v>
      </c>
      <c r="J20" s="2" t="str">
        <f>VLOOKUP($C20,'[1]Data Dictionary'!$B$2:$I$1048576,3,FALSE)</f>
        <v>8, 0</v>
      </c>
      <c r="K20" s="3"/>
      <c r="L20" s="3" t="str">
        <f t="shared" si="0"/>
        <v xml:space="preserve"> NULL </v>
      </c>
      <c r="M20" s="3" t="str">
        <f t="shared" si="5"/>
        <v xml:space="preserve"> DEFAULT(0) </v>
      </c>
      <c r="N20" s="1" t="str">
        <f t="shared" si="1"/>
        <v>SDCHDT NUMERIC(8, 0)  NULL  DEFAULT(0) ,</v>
      </c>
      <c r="O20" s="1" t="str">
        <f t="shared" si="6"/>
        <v>SDCHDT NUMBER(8, 0)  DEFAULT(0) ,</v>
      </c>
      <c r="P20" s="1" t="s">
        <v>9</v>
      </c>
      <c r="Q20" s="1" t="str">
        <f t="shared" si="2"/>
        <v>EXEC sys.sp_addextendedproperty @name=N'MS_Description', @value=N'Change Date' , @level0type=N'SCHEMA',@level0name=N'dbo', @level1type=N'TABLE',@level1name=N'SSP1', @level2type=N'COLUMN',@level2name=N'SDCHDT'</v>
      </c>
      <c r="R20" s="1" t="str">
        <f t="shared" si="7"/>
        <v>[DataMember] public  decimal SDCHDT { get; set; }</v>
      </c>
      <c r="S20" s="1" t="str">
        <f t="shared" si="8"/>
        <v>+ "  SDCHDT "</v>
      </c>
      <c r="T20" s="1" t="s">
        <v>109</v>
      </c>
      <c r="V20" s="1" t="s">
        <v>15</v>
      </c>
      <c r="W20" s="1" t="s">
        <v>14</v>
      </c>
      <c r="X20" s="1" t="str">
        <f t="shared" si="9"/>
        <v>SDCHDT</v>
      </c>
      <c r="Y20" s="1" t="str">
        <f t="shared" si="10"/>
        <v>Change Date</v>
      </c>
      <c r="AA20" s="1">
        <v>1</v>
      </c>
      <c r="AB20" s="6">
        <f t="shared" ca="1" si="11"/>
        <v>20141126</v>
      </c>
      <c r="AC20" s="3">
        <f t="shared" ca="1" si="12"/>
        <v>93452</v>
      </c>
      <c r="AD20" s="3" t="s">
        <v>41</v>
      </c>
      <c r="AE20" s="1">
        <v>0</v>
      </c>
      <c r="AF20" s="1">
        <v>0</v>
      </c>
      <c r="AH20" s="1" t="str">
        <f t="shared" ca="1" si="26"/>
        <v>insert into ZDIC values('DJB', '', 'EN', 'S', 'SDCHDT', 'Change Date', '', '1', '20141126', '93452', 'SQL', '0', '0', '')</v>
      </c>
      <c r="AI20" s="1" t="str">
        <f t="shared" ca="1" si="26"/>
        <v>insert into ZDIC values('', 'EN', 'S', 'SDCHDT', 'Change Date', '', '1', '20141126', '93452', 'SQL', '0', '0', '', 'insert into ZDIC values('DJB', '', 'EN', 'S', 'SDCHDT', 'Change Date', '', '1', '20141126', '93452', 'SQL', '0', '0', '')')</v>
      </c>
      <c r="AJ20" s="5" t="s">
        <v>9</v>
      </c>
      <c r="AM20"/>
      <c r="AN20"/>
      <c r="AO20"/>
      <c r="AQ20" s="3"/>
      <c r="AT20" s="3"/>
      <c r="AU20" s="3"/>
      <c r="AV20" s="3"/>
      <c r="AW20" s="3"/>
      <c r="AX20" s="3"/>
      <c r="AY20" s="3"/>
    </row>
    <row r="21" spans="1:51" ht="12.75" customHeight="1" x14ac:dyDescent="0.25">
      <c r="A21" s="4"/>
      <c r="B21" s="1" t="str">
        <f>VLOOKUP($D$2,[1]Tables!$B$2:$D$1048576,2,FALSE)</f>
        <v>SD</v>
      </c>
      <c r="C21" s="1" t="s">
        <v>26</v>
      </c>
      <c r="D21" s="1" t="str">
        <f t="shared" si="14"/>
        <v>SDCHTM</v>
      </c>
      <c r="E21" s="1" t="str">
        <f>VLOOKUP($C21,'[1]Data Dictionary'!$B$2:$I$1048576,5,FALSE)</f>
        <v>Change Time</v>
      </c>
      <c r="F21" s="1" t="str">
        <f>VLOOKUP($C21,'[1]Data Dictionary'!$B$2:$I$1048576,6,FALSE)</f>
        <v>Change Time</v>
      </c>
      <c r="G21" s="1" t="str">
        <f>VLOOKUP($C21,'[1]Data Dictionary'!$B$2:$I$1048576,7,FALSE)</f>
        <v>Change Time</v>
      </c>
      <c r="H21" s="1" t="str">
        <f>VLOOKUP($C21,'[1]Data Dictionary'!$B$2:$I$1048576,8,FALSE)</f>
        <v>Change Time</v>
      </c>
      <c r="I21" s="1" t="str">
        <f>VLOOKUP($C21,'[1]Data Dictionary'!$B$2:$I$1048576,2,FALSE)</f>
        <v>NUMERIC</v>
      </c>
      <c r="J21" s="2" t="str">
        <f>VLOOKUP($C21,'[1]Data Dictionary'!$B$2:$I$1048576,3,FALSE)</f>
        <v>6, 0</v>
      </c>
      <c r="K21" s="3"/>
      <c r="L21" s="3" t="str">
        <f t="shared" si="0"/>
        <v xml:space="preserve"> NULL </v>
      </c>
      <c r="M21" s="3" t="str">
        <f t="shared" si="5"/>
        <v xml:space="preserve"> DEFAULT(0) </v>
      </c>
      <c r="N21" s="1" t="str">
        <f t="shared" si="1"/>
        <v>SDCHTM NUMERIC(6, 0)  NULL  DEFAULT(0) ,</v>
      </c>
      <c r="O21" s="1" t="str">
        <f t="shared" si="6"/>
        <v>SDCHTM NUMBER(6, 0)  DEFAULT(0) ,</v>
      </c>
      <c r="P21" s="1" t="s">
        <v>9</v>
      </c>
      <c r="Q21" s="1" t="str">
        <f t="shared" si="2"/>
        <v>EXEC sys.sp_addextendedproperty @name=N'MS_Description', @value=N'Change Time' , @level0type=N'SCHEMA',@level0name=N'dbo', @level1type=N'TABLE',@level1name=N'SSP1', @level2type=N'COLUMN',@level2name=N'SDCHTM'</v>
      </c>
      <c r="R21" s="1" t="str">
        <f t="shared" si="7"/>
        <v>[DataMember] public  decimal SDCHTM { get; set; }</v>
      </c>
      <c r="S21" s="1" t="str">
        <f t="shared" si="8"/>
        <v>+ "  SDCHTM "</v>
      </c>
      <c r="T21" s="1" t="s">
        <v>109</v>
      </c>
      <c r="V21" s="1" t="s">
        <v>15</v>
      </c>
      <c r="W21" s="1" t="s">
        <v>14</v>
      </c>
      <c r="X21" s="1" t="str">
        <f t="shared" si="9"/>
        <v>SDCHTM</v>
      </c>
      <c r="Y21" s="1" t="str">
        <f t="shared" si="10"/>
        <v>Change Time</v>
      </c>
      <c r="AA21" s="1">
        <v>1</v>
      </c>
      <c r="AB21" s="6">
        <f t="shared" ca="1" si="11"/>
        <v>20141126</v>
      </c>
      <c r="AC21" s="3">
        <f t="shared" ca="1" si="12"/>
        <v>93452</v>
      </c>
      <c r="AD21" s="3" t="s">
        <v>41</v>
      </c>
      <c r="AE21" s="1">
        <v>0</v>
      </c>
      <c r="AF21" s="1">
        <v>0</v>
      </c>
      <c r="AH21" s="1" t="str">
        <f t="shared" ca="1" si="26"/>
        <v>insert into ZDIC values('DJB', '', 'EN', 'S', 'SDCHTM', 'Change Time', '', '1', '20141126', '93452', 'SQL', '0', '0', '')</v>
      </c>
      <c r="AI21" s="1" t="str">
        <f t="shared" ca="1" si="26"/>
        <v>insert into ZDIC values('', 'EN', 'S', 'SDCHTM', 'Change Time', '', '1', '20141126', '93452', 'SQL', '0', '0', '', 'insert into ZDIC values('DJB', '', 'EN', 'S', 'SDCHTM', 'Change Time', '', '1', '20141126', '93452', 'SQL', '0', '0', '')')</v>
      </c>
      <c r="AJ21" s="5" t="s">
        <v>9</v>
      </c>
      <c r="AM21"/>
      <c r="AN21"/>
      <c r="AO21"/>
      <c r="AQ21" s="3"/>
      <c r="AT21" s="3"/>
      <c r="AU21" s="3"/>
      <c r="AV21" s="3"/>
      <c r="AW21" s="3"/>
      <c r="AX21" s="3"/>
      <c r="AY21" s="3"/>
    </row>
    <row r="22" spans="1:51" ht="12.75" customHeight="1" x14ac:dyDescent="0.25">
      <c r="A22" s="4"/>
      <c r="B22" s="1" t="str">
        <f>VLOOKUP($D$2,[1]Tables!$B$2:$D$1048576,2,FALSE)</f>
        <v>SD</v>
      </c>
      <c r="C22" s="1" t="s">
        <v>27</v>
      </c>
      <c r="D22" s="1" t="str">
        <f t="shared" si="14"/>
        <v>SDCHUS</v>
      </c>
      <c r="E22" s="1" t="str">
        <f>VLOOKUP($C22,'[1]Data Dictionary'!$B$2:$I$1048576,5,FALSE)</f>
        <v>Change User</v>
      </c>
      <c r="F22" s="1" t="str">
        <f>VLOOKUP($C22,'[1]Data Dictionary'!$B$2:$I$1048576,6,FALSE)</f>
        <v>Change User</v>
      </c>
      <c r="G22" s="1" t="str">
        <f>VLOOKUP($C22,'[1]Data Dictionary'!$B$2:$I$1048576,7,FALSE)</f>
        <v>Change User</v>
      </c>
      <c r="H22" s="1" t="str">
        <f>VLOOKUP($C22,'[1]Data Dictionary'!$B$2:$I$1048576,8,FALSE)</f>
        <v>Change User</v>
      </c>
      <c r="I22" s="1" t="str">
        <f>VLOOKUP($C22,'[1]Data Dictionary'!$B$2:$I$1048576,2,FALSE)</f>
        <v>VARCHAR</v>
      </c>
      <c r="J22" s="2" t="str">
        <f>VLOOKUP($C22,'[1]Data Dictionary'!$B$2:$I$1048576,3,FALSE)</f>
        <v>20</v>
      </c>
      <c r="K22" s="3"/>
      <c r="L22" s="3" t="str">
        <f t="shared" si="0"/>
        <v xml:space="preserve"> NULL </v>
      </c>
      <c r="M22" s="3" t="str">
        <f t="shared" si="5"/>
        <v xml:space="preserve"> DEFAULT('') </v>
      </c>
      <c r="N22" s="1" t="str">
        <f t="shared" si="1"/>
        <v>SDCHUS VARCHAR(20)  NULL  DEFAULT('') ,</v>
      </c>
      <c r="O22" s="1" t="str">
        <f t="shared" si="6"/>
        <v>SDCHUS VARCHAR2(20) DEFAULT(' '),</v>
      </c>
      <c r="P22" s="1" t="s">
        <v>9</v>
      </c>
      <c r="Q22" s="1" t="str">
        <f t="shared" si="2"/>
        <v>EXEC sys.sp_addextendedproperty @name=N'MS_Description', @value=N'Change User' , @level0type=N'SCHEMA',@level0name=N'dbo', @level1type=N'TABLE',@level1name=N'SSP1', @level2type=N'COLUMN',@level2name=N'SDCHUS'</v>
      </c>
      <c r="R22" s="1" t="str">
        <f t="shared" si="7"/>
        <v>[DataMember] public  string SDCHUS { get; set; }</v>
      </c>
      <c r="S22" s="1" t="str">
        <f t="shared" si="8"/>
        <v>+ "  SDCHUS "</v>
      </c>
      <c r="T22" s="1" t="s">
        <v>109</v>
      </c>
      <c r="V22" s="1" t="s">
        <v>15</v>
      </c>
      <c r="W22" s="1" t="s">
        <v>14</v>
      </c>
      <c r="X22" s="1" t="str">
        <f t="shared" si="9"/>
        <v>SDCHUS</v>
      </c>
      <c r="Y22" s="1" t="str">
        <f t="shared" si="10"/>
        <v>Change User</v>
      </c>
      <c r="AA22" s="1">
        <v>1</v>
      </c>
      <c r="AB22" s="6">
        <f t="shared" ca="1" si="11"/>
        <v>20141126</v>
      </c>
      <c r="AC22" s="3">
        <f t="shared" ca="1" si="12"/>
        <v>93452</v>
      </c>
      <c r="AD22" s="3" t="s">
        <v>41</v>
      </c>
      <c r="AE22" s="1">
        <v>0</v>
      </c>
      <c r="AF22" s="1">
        <v>0</v>
      </c>
      <c r="AH22" s="1" t="str">
        <f t="shared" ca="1" si="26"/>
        <v>insert into ZDIC values('DJB', '', 'EN', 'S', 'SDCHUS', 'Change User', '', '1', '20141126', '93452', 'SQL', '0', '0', '')</v>
      </c>
      <c r="AI22" s="1" t="str">
        <f t="shared" ca="1" si="26"/>
        <v>insert into ZDIC values('', 'EN', 'S', 'SDCHUS', 'Change User', '', '1', '20141126', '93452', 'SQL', '0', '0', '', 'insert into ZDIC values('DJB', '', 'EN', 'S', 'SDCHUS', 'Change User', '', '1', '20141126', '93452', 'SQL', '0', '0', '')')</v>
      </c>
      <c r="AJ22" s="5" t="s">
        <v>9</v>
      </c>
      <c r="AM22"/>
      <c r="AN22"/>
      <c r="AO22"/>
      <c r="AQ22" s="3"/>
      <c r="AT22" s="3"/>
      <c r="AU22" s="3"/>
      <c r="AV22" s="3"/>
      <c r="AW22" s="3"/>
      <c r="AX22" s="3"/>
      <c r="AY22" s="3"/>
    </row>
    <row r="23" spans="1:51" ht="12.75" customHeight="1" x14ac:dyDescent="0.25">
      <c r="A23" s="4"/>
      <c r="B23" s="4"/>
      <c r="C23" s="4"/>
      <c r="D23" s="5"/>
      <c r="K23" s="3"/>
      <c r="L23" s="3"/>
      <c r="M23" s="3"/>
      <c r="N23" s="1" t="str">
        <f>CONCATENATE(" CONSTRAINT PK_",$D$2, " PRIMARY KEY CLUSTERED (")</f>
        <v xml:space="preserve"> CONSTRAINT PK_SSP1 PRIMARY KEY CLUSTERED (</v>
      </c>
      <c r="O23" s="1" t="str">
        <f>CONCATENATE(" CONSTRAINT PK_",$D$2, " PRIMARY KEY (")</f>
        <v xml:space="preserve"> CONSTRAINT PK_SSP1 PRIMARY KEY (</v>
      </c>
      <c r="P23" s="1" t="s">
        <v>9</v>
      </c>
      <c r="Q23" s="1" t="s">
        <v>9</v>
      </c>
      <c r="R23" s="1" t="s">
        <v>123</v>
      </c>
      <c r="S23" s="1" t="s">
        <v>9</v>
      </c>
      <c r="AM23"/>
      <c r="AN23"/>
      <c r="AO23"/>
      <c r="AQ23" s="3"/>
      <c r="AT23" s="3"/>
      <c r="AU23" s="3"/>
      <c r="AV23" s="3"/>
      <c r="AW23" s="3"/>
      <c r="AX23" s="3"/>
      <c r="AY23" s="3"/>
    </row>
    <row r="24" spans="1:51" ht="12.75" customHeight="1" x14ac:dyDescent="0.25">
      <c r="A24" s="4"/>
      <c r="B24" s="4"/>
      <c r="C24" s="4"/>
      <c r="K24" s="3"/>
      <c r="L24" s="3"/>
      <c r="M24" s="3"/>
      <c r="N24" s="1" t="str">
        <f>$D$3</f>
        <v>SDCONO</v>
      </c>
      <c r="O24" s="1" t="str">
        <f>$D$3</f>
        <v>SDCONO</v>
      </c>
      <c r="R24" s="1" t="str">
        <f>CONCATENATE("     A          K ", RIGHT(N24,6))</f>
        <v xml:space="preserve">     A          K SDCONO</v>
      </c>
      <c r="S24" s="1" t="s">
        <v>9</v>
      </c>
      <c r="AM24"/>
      <c r="AN24"/>
      <c r="AO24"/>
      <c r="AQ24" s="3"/>
      <c r="AT24" s="3"/>
      <c r="AU24" s="3"/>
      <c r="AV24" s="3"/>
      <c r="AW24" s="3"/>
      <c r="AX24" s="3"/>
      <c r="AY24" s="3"/>
    </row>
    <row r="25" spans="1:51" ht="12.75" customHeight="1" x14ac:dyDescent="0.25">
      <c r="A25" s="4"/>
      <c r="B25" s="4"/>
      <c r="C25" s="4"/>
      <c r="K25" s="3"/>
      <c r="L25" s="3"/>
      <c r="M25" s="3"/>
      <c r="N25" s="1" t="str">
        <f xml:space="preserve"> ", " &amp; $D4</f>
        <v>, SDBRNO</v>
      </c>
      <c r="O25" s="1" t="str">
        <f xml:space="preserve"> ", " &amp; $D4</f>
        <v>, SDBRNO</v>
      </c>
      <c r="R25" s="1" t="str">
        <f>CONCATENATE("     A          K ", RIGHT(N25,6))</f>
        <v xml:space="preserve">     A          K SDBRNO</v>
      </c>
      <c r="S25" s="1" t="s">
        <v>9</v>
      </c>
      <c r="AM25"/>
      <c r="AN25"/>
      <c r="AO25"/>
      <c r="AQ25" s="3"/>
      <c r="AT25" s="3"/>
      <c r="AU25" s="3"/>
      <c r="AV25" s="3"/>
      <c r="AW25" s="3"/>
      <c r="AX25" s="3"/>
      <c r="AY25" s="3"/>
    </row>
    <row r="26" spans="1:51" ht="12.75" customHeight="1" x14ac:dyDescent="0.25">
      <c r="A26" s="4"/>
      <c r="B26" s="4"/>
      <c r="C26" s="4"/>
      <c r="K26" s="3"/>
      <c r="L26" s="3"/>
      <c r="M26" s="3"/>
      <c r="N26" s="1" t="str">
        <f xml:space="preserve"> ", " &amp; $D5</f>
        <v>, SDSPDN</v>
      </c>
      <c r="O26" s="1" t="str">
        <f xml:space="preserve"> ", " &amp; $D5</f>
        <v>, SDSPDN</v>
      </c>
      <c r="R26" s="1" t="str">
        <f>CONCATENATE("     A          K ", RIGHT(N26,6))</f>
        <v xml:space="preserve">     A          K SDSPDN</v>
      </c>
      <c r="S26" s="1" t="s">
        <v>9</v>
      </c>
      <c r="AM26"/>
      <c r="AN26"/>
      <c r="AO26"/>
      <c r="AQ26" s="3"/>
      <c r="AT26" s="3"/>
      <c r="AU26" s="3"/>
      <c r="AV26" s="3"/>
      <c r="AW26" s="3"/>
      <c r="AX26" s="3"/>
      <c r="AY26" s="3"/>
    </row>
    <row r="27" spans="1:51" ht="12.75" customHeight="1" x14ac:dyDescent="0.25">
      <c r="A27" s="4"/>
      <c r="B27" s="4"/>
      <c r="C27" s="4"/>
      <c r="K27" s="3"/>
      <c r="L27" s="3"/>
      <c r="M27" s="3"/>
      <c r="N27" s="1" t="s">
        <v>11</v>
      </c>
      <c r="O27" s="1" t="s">
        <v>11</v>
      </c>
      <c r="S27" s="1" t="s">
        <v>9</v>
      </c>
      <c r="AM27"/>
      <c r="AN27"/>
      <c r="AO27"/>
      <c r="AQ27" s="3"/>
      <c r="AT27" s="3"/>
      <c r="AU27" s="3"/>
      <c r="AV27" s="3"/>
      <c r="AW27" s="3"/>
      <c r="AX27" s="3"/>
      <c r="AY27" s="3"/>
    </row>
    <row r="28" spans="1:51" ht="12.75" customHeight="1" x14ac:dyDescent="0.25">
      <c r="S28" s="1" t="s">
        <v>9</v>
      </c>
      <c r="AM28"/>
      <c r="AN28"/>
      <c r="AO28"/>
      <c r="AQ28" s="3"/>
      <c r="AT28" s="3"/>
      <c r="AU28" s="3"/>
      <c r="AV28" s="3"/>
      <c r="AW28" s="3"/>
      <c r="AX28" s="3"/>
      <c r="AY28" s="3"/>
    </row>
    <row r="29" spans="1:51" ht="12.75" customHeight="1" x14ac:dyDescent="0.25">
      <c r="S29" s="1" t="s">
        <v>9</v>
      </c>
      <c r="AM29"/>
      <c r="AN29"/>
      <c r="AO29"/>
      <c r="AQ29" s="3"/>
      <c r="AT29" s="3"/>
      <c r="AU29" s="3"/>
      <c r="AV29" s="3"/>
      <c r="AW29" s="3"/>
      <c r="AX29" s="3"/>
      <c r="AY29" s="3"/>
    </row>
    <row r="30" spans="1:51" ht="12.75" customHeight="1" x14ac:dyDescent="0.25">
      <c r="J30" s="1"/>
      <c r="S30" s="1" t="s">
        <v>9</v>
      </c>
      <c r="AM30"/>
      <c r="AN30"/>
      <c r="AO30"/>
      <c r="AQ30" s="3"/>
      <c r="AT30" s="3"/>
      <c r="AU30" s="3"/>
      <c r="AV30" s="3"/>
      <c r="AW30" s="3"/>
      <c r="AX30" s="3"/>
      <c r="AY30" s="3"/>
    </row>
    <row r="31" spans="1:51" ht="12.75" customHeight="1" x14ac:dyDescent="0.25">
      <c r="J31" s="1"/>
      <c r="S31" s="1" t="s">
        <v>9</v>
      </c>
      <c r="AM31"/>
      <c r="AN31"/>
      <c r="AO31"/>
      <c r="AQ31" s="3"/>
      <c r="AT31" s="3"/>
      <c r="AU31" s="3"/>
      <c r="AV31" s="3"/>
      <c r="AW31" s="3"/>
      <c r="AX31" s="3"/>
      <c r="AY31" s="3"/>
    </row>
    <row r="32" spans="1:51" ht="12.75" customHeight="1" x14ac:dyDescent="0.25">
      <c r="J32" s="1"/>
      <c r="S32" s="1" t="s">
        <v>9</v>
      </c>
      <c r="AM32"/>
      <c r="AN32"/>
      <c r="AO32"/>
      <c r="AQ32" s="3"/>
      <c r="AT32" s="3"/>
      <c r="AU32" s="3"/>
      <c r="AV32" s="3"/>
      <c r="AW32" s="3"/>
      <c r="AX32" s="3"/>
      <c r="AY32" s="3"/>
    </row>
    <row r="33" spans="10:51" ht="12.75" customHeight="1" x14ac:dyDescent="0.25">
      <c r="J33" s="1"/>
      <c r="S33" s="1" t="s">
        <v>9</v>
      </c>
      <c r="AM33"/>
      <c r="AN33"/>
      <c r="AO33"/>
      <c r="AQ33" s="3"/>
      <c r="AT33" s="3"/>
      <c r="AU33" s="3"/>
      <c r="AV33" s="3"/>
      <c r="AW33" s="3"/>
      <c r="AX33" s="3"/>
      <c r="AY33" s="3"/>
    </row>
    <row r="34" spans="10:51" ht="12.75" customHeight="1" x14ac:dyDescent="0.25">
      <c r="J34" s="1"/>
      <c r="AM34"/>
      <c r="AN34"/>
      <c r="AO34"/>
      <c r="AQ34" s="3"/>
      <c r="AT34" s="3"/>
      <c r="AU34" s="3"/>
      <c r="AV34" s="3"/>
      <c r="AW34" s="3"/>
      <c r="AX34" s="3"/>
      <c r="AY34" s="3"/>
    </row>
    <row r="35" spans="10:51" ht="12.75" customHeight="1" x14ac:dyDescent="0.25">
      <c r="J35" s="1"/>
      <c r="AM35"/>
      <c r="AN35"/>
      <c r="AO35"/>
      <c r="AQ35" s="3"/>
      <c r="AT35" s="3"/>
      <c r="AU35" s="3"/>
      <c r="AV35" s="3"/>
      <c r="AW35" s="3"/>
      <c r="AX35" s="3"/>
      <c r="AY35" s="3"/>
    </row>
    <row r="36" spans="10:51" ht="12.75" customHeight="1" x14ac:dyDescent="0.25">
      <c r="J36" s="1"/>
      <c r="AM36"/>
      <c r="AN36"/>
      <c r="AO36"/>
      <c r="AQ36" s="3"/>
      <c r="AT36" s="3"/>
      <c r="AU36" s="3"/>
      <c r="AV36" s="3"/>
      <c r="AW36" s="3"/>
      <c r="AX36" s="3"/>
      <c r="AY36" s="3"/>
    </row>
    <row r="37" spans="10:51" ht="12.75" customHeight="1" x14ac:dyDescent="0.25">
      <c r="J37" s="1"/>
      <c r="AM37"/>
      <c r="AN37"/>
      <c r="AO37"/>
      <c r="AQ37" s="3"/>
      <c r="AT37" s="3"/>
      <c r="AU37" s="3"/>
      <c r="AV37" s="3"/>
      <c r="AW37" s="3"/>
      <c r="AX37" s="3"/>
      <c r="AY37" s="3"/>
    </row>
    <row r="38" spans="10:51" ht="12.75" customHeight="1" x14ac:dyDescent="0.25">
      <c r="J38" s="1"/>
      <c r="AM38"/>
      <c r="AN38"/>
      <c r="AO38"/>
      <c r="AQ38" s="3"/>
      <c r="AT38" s="3"/>
      <c r="AU38" s="3"/>
      <c r="AV38" s="3"/>
      <c r="AW38" s="3"/>
      <c r="AX38" s="3"/>
      <c r="AY38" s="3"/>
    </row>
    <row r="39" spans="10:51" ht="12.75" customHeight="1" x14ac:dyDescent="0.25">
      <c r="J39" s="1"/>
      <c r="AM39"/>
      <c r="AN39"/>
      <c r="AO39"/>
      <c r="AQ39" s="3"/>
      <c r="AT39" s="3"/>
      <c r="AU39" s="3"/>
      <c r="AV39" s="3"/>
      <c r="AW39" s="3"/>
      <c r="AX39" s="3"/>
      <c r="AY39" s="3"/>
    </row>
    <row r="40" spans="10:51" ht="12.75" customHeight="1" x14ac:dyDescent="0.25">
      <c r="J40" s="1"/>
      <c r="AM40"/>
      <c r="AN40"/>
      <c r="AO40"/>
      <c r="AQ40" s="3"/>
      <c r="AT40" s="3"/>
      <c r="AU40" s="3"/>
      <c r="AV40" s="3"/>
      <c r="AW40" s="3"/>
      <c r="AX40" s="3"/>
      <c r="AY40" s="3"/>
    </row>
    <row r="41" spans="10:51" ht="12.75" customHeight="1" x14ac:dyDescent="0.25">
      <c r="J41" s="1"/>
      <c r="AM41"/>
      <c r="AN41"/>
      <c r="AO41"/>
      <c r="AQ41" s="3"/>
      <c r="AT41" s="3"/>
      <c r="AU41" s="3"/>
      <c r="AV41" s="3"/>
      <c r="AW41" s="3"/>
      <c r="AX41" s="3"/>
      <c r="AY41" s="3"/>
    </row>
    <row r="42" spans="10:51" ht="12.75" customHeight="1" x14ac:dyDescent="0.25">
      <c r="J42" s="1"/>
      <c r="AM42"/>
      <c r="AN42"/>
      <c r="AO42"/>
      <c r="AQ42" s="3"/>
      <c r="AT42" s="3"/>
      <c r="AU42" s="3"/>
      <c r="AV42" s="3"/>
      <c r="AW42" s="3"/>
      <c r="AX42" s="3"/>
      <c r="AY42" s="3"/>
    </row>
    <row r="43" spans="10:51" ht="12.75" customHeight="1" x14ac:dyDescent="0.25">
      <c r="J43" s="1"/>
      <c r="AM43"/>
      <c r="AN43"/>
      <c r="AO43"/>
      <c r="AQ43" s="3"/>
      <c r="AT43" s="3"/>
      <c r="AU43" s="3"/>
      <c r="AV43" s="3"/>
      <c r="AW43" s="3"/>
      <c r="AX43" s="3"/>
      <c r="AY43" s="3"/>
    </row>
    <row r="44" spans="10:51" ht="12.75" customHeight="1" x14ac:dyDescent="0.25">
      <c r="J44" s="1"/>
      <c r="AM44"/>
      <c r="AN44"/>
      <c r="AO44"/>
      <c r="AQ44" s="3"/>
      <c r="AT44" s="3"/>
      <c r="AU44" s="3"/>
      <c r="AV44" s="3"/>
      <c r="AW44" s="3"/>
      <c r="AX44" s="3"/>
      <c r="AY44" s="3"/>
    </row>
    <row r="45" spans="10:51" ht="12.75" customHeight="1" x14ac:dyDescent="0.25">
      <c r="J45" s="1"/>
      <c r="AM45"/>
      <c r="AN45"/>
      <c r="AO45"/>
      <c r="AQ45" s="3"/>
      <c r="AT45" s="3"/>
      <c r="AU45" s="3"/>
      <c r="AV45" s="3"/>
      <c r="AW45" s="3"/>
      <c r="AX45" s="3"/>
      <c r="AY45" s="3"/>
    </row>
    <row r="46" spans="10:51" ht="12.75" customHeight="1" x14ac:dyDescent="0.25">
      <c r="J46" s="1"/>
      <c r="AM46"/>
      <c r="AN46"/>
      <c r="AO46"/>
      <c r="AQ46" s="3"/>
      <c r="AT46" s="3"/>
      <c r="AU46" s="3"/>
      <c r="AV46" s="3"/>
      <c r="AW46" s="3"/>
      <c r="AX46" s="3"/>
      <c r="AY46" s="3"/>
    </row>
    <row r="47" spans="10:51" ht="12.75" customHeight="1" x14ac:dyDescent="0.25">
      <c r="J47" s="1"/>
      <c r="AM47"/>
      <c r="AN47"/>
      <c r="AO47"/>
      <c r="AQ47" s="3"/>
      <c r="AT47" s="3"/>
      <c r="AU47" s="3"/>
      <c r="AV47" s="3"/>
      <c r="AW47" s="3"/>
      <c r="AX47" s="3"/>
      <c r="AY47" s="3"/>
    </row>
    <row r="48" spans="10: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Q61" s="3"/>
      <c r="AT61" s="3"/>
      <c r="AU61" s="3"/>
      <c r="AV61" s="3"/>
      <c r="AW61" s="3"/>
      <c r="AX61" s="3"/>
      <c r="AY61" s="3"/>
    </row>
    <row r="62" spans="10:51" ht="12.75" customHeight="1" x14ac:dyDescent="0.25">
      <c r="J62" s="1"/>
      <c r="AM62"/>
      <c r="AN62"/>
      <c r="AO62"/>
      <c r="AT62" s="3"/>
      <c r="AU62" s="3"/>
      <c r="AV62" s="3"/>
      <c r="AW62" s="3"/>
      <c r="AX62" s="3"/>
      <c r="AY62" s="3"/>
    </row>
    <row r="63" spans="10:51" ht="12.75" customHeight="1" x14ac:dyDescent="0.25">
      <c r="J63" s="1"/>
      <c r="AM63"/>
      <c r="AN63"/>
      <c r="AO63"/>
      <c r="AT63" s="3"/>
      <c r="AU63" s="3"/>
      <c r="AV63" s="3"/>
      <c r="AW63" s="3"/>
      <c r="AX63" s="3"/>
      <c r="AY63" s="3"/>
    </row>
    <row r="64" spans="10:51" ht="12.75" customHeight="1" x14ac:dyDescent="0.25">
      <c r="J64" s="1"/>
      <c r="AM64"/>
      <c r="AN64"/>
      <c r="AO64"/>
      <c r="AT64" s="3"/>
      <c r="AU64" s="3"/>
      <c r="AV64" s="3"/>
      <c r="AW64" s="3"/>
      <c r="AX64" s="3"/>
      <c r="AY64" s="3"/>
    </row>
    <row r="65" spans="10:51" ht="12.75" customHeight="1" x14ac:dyDescent="0.25">
      <c r="J65" s="1"/>
      <c r="AM65"/>
      <c r="AN65"/>
      <c r="AO65"/>
      <c r="AT65" s="3"/>
      <c r="AU65" s="3"/>
      <c r="AV65" s="3"/>
      <c r="AW65" s="3"/>
      <c r="AX65" s="3"/>
      <c r="AY65" s="3"/>
    </row>
    <row r="66" spans="10:51" ht="12.75" customHeight="1" x14ac:dyDescent="0.25">
      <c r="J66" s="1"/>
      <c r="AM66"/>
      <c r="AN66"/>
      <c r="AO66"/>
      <c r="AT66" s="3"/>
      <c r="AU66" s="3"/>
      <c r="AV66" s="3"/>
      <c r="AW66" s="3"/>
      <c r="AX66" s="3"/>
      <c r="AY66" s="3"/>
    </row>
    <row r="67" spans="10:51" ht="12.75" customHeight="1" x14ac:dyDescent="0.25">
      <c r="J67" s="1"/>
      <c r="AM67"/>
      <c r="AN67"/>
      <c r="AO67"/>
      <c r="AT67" s="3"/>
      <c r="AU67" s="3"/>
      <c r="AV67" s="3"/>
      <c r="AW67" s="3"/>
      <c r="AX67" s="3"/>
      <c r="AY67" s="3"/>
    </row>
    <row r="68" spans="10:51" ht="12.75" customHeight="1" x14ac:dyDescent="0.25">
      <c r="J68" s="1"/>
      <c r="AM68"/>
      <c r="AN68"/>
      <c r="AO68"/>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row r="114" spans="10:51" ht="12.75" customHeight="1" x14ac:dyDescent="0.25">
      <c r="J114" s="1"/>
      <c r="AM114"/>
      <c r="AN114"/>
      <c r="AO114"/>
      <c r="AT114" s="3"/>
      <c r="AU114" s="3"/>
      <c r="AV114" s="3"/>
      <c r="AW114" s="3"/>
      <c r="AX114" s="3"/>
      <c r="AY114"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5"/>
  <sheetViews>
    <sheetView workbookViewId="0">
      <pane xSplit="3" ySplit="2" topLeftCell="AK45" activePane="bottomRight" state="frozen"/>
      <selection activeCell="C9" sqref="C9"/>
      <selection pane="topRight" activeCell="C9" sqref="C9"/>
      <selection pane="bottomLeft" activeCell="C9" sqref="C9"/>
      <selection pane="bottomRight" activeCell="AM42" sqref="AM42"/>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8" width="9.5703125" style="1" customWidth="1"/>
    <col min="39" max="39" width="29.28515625" style="1" bestFit="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SSP2</v>
      </c>
      <c r="O1" s="8" t="s">
        <v>34</v>
      </c>
      <c r="P1" s="9" t="s">
        <v>30</v>
      </c>
      <c r="Q1" s="9" t="s">
        <v>110</v>
      </c>
      <c r="R1" s="8" t="s">
        <v>111</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K1" s="5" t="s">
        <v>178</v>
      </c>
      <c r="AL1" s="5" t="s">
        <v>179</v>
      </c>
      <c r="AM1" s="5" t="s">
        <v>180</v>
      </c>
      <c r="AN1" s="5" t="s">
        <v>181</v>
      </c>
      <c r="AO1" s="5" t="s">
        <v>182</v>
      </c>
      <c r="AP1" s="5" t="s">
        <v>183</v>
      </c>
      <c r="AQ1" s="5" t="s">
        <v>184</v>
      </c>
      <c r="AR1" s="8" t="s">
        <v>185</v>
      </c>
      <c r="AS1" s="8" t="s">
        <v>186</v>
      </c>
      <c r="AT1" s="5" t="s">
        <v>187</v>
      </c>
      <c r="AU1" s="5" t="s">
        <v>188</v>
      </c>
    </row>
    <row r="2" spans="1:51" ht="12.75" customHeight="1" x14ac:dyDescent="0.25">
      <c r="A2" s="4"/>
      <c r="D2" s="1" t="s">
        <v>136</v>
      </c>
      <c r="E2" s="1" t="str">
        <f>VLOOKUP($D$2,[1]Tables!$B$2:$D$1048576,3,FALSE)</f>
        <v>Sales Price Branch</v>
      </c>
      <c r="K2" s="3"/>
      <c r="L2" s="3"/>
      <c r="M2" s="3"/>
      <c r="N2" s="3" t="str">
        <f>CONCATENATE("CREATE TABLE ", $D$2, " (")</f>
        <v>CREATE TABLE SSP2 (</v>
      </c>
      <c r="O2" s="7" t="str">
        <f>CONCATENATE("CREATE TABLE ", $D$2, " (")</f>
        <v>CREATE TABLE SSP2 (</v>
      </c>
      <c r="P2" s="15" t="s">
        <v>9</v>
      </c>
      <c r="Q2" s="15"/>
      <c r="R2" s="7" t="str">
        <f>CONCATENATE("     A          R ", D2, "R")</f>
        <v xml:space="preserve">     A          R SSP2R</v>
      </c>
      <c r="S2" s="1" t="s">
        <v>9</v>
      </c>
      <c r="AJ2" s="5" t="s">
        <v>9</v>
      </c>
      <c r="AK2" s="1" t="s">
        <v>105</v>
      </c>
      <c r="AL2" s="1" t="s">
        <v>105</v>
      </c>
      <c r="AM2" s="1" t="s">
        <v>105</v>
      </c>
      <c r="AN2" s="1" t="s">
        <v>105</v>
      </c>
      <c r="AO2" s="1" t="s">
        <v>106</v>
      </c>
      <c r="AP2" s="1" t="s">
        <v>106</v>
      </c>
      <c r="AQ2" s="3" t="s">
        <v>106</v>
      </c>
      <c r="AR2" s="3" t="s">
        <v>105</v>
      </c>
      <c r="AS2" s="3" t="s">
        <v>106</v>
      </c>
      <c r="AT2" s="3" t="s">
        <v>106</v>
      </c>
      <c r="AU2" s="3" t="s">
        <v>105</v>
      </c>
    </row>
    <row r="3" spans="1:51" ht="12.75" customHeight="1" x14ac:dyDescent="0.25">
      <c r="A3" s="4"/>
      <c r="B3" s="1" t="str">
        <f>VLOOKUP($D$2,[1]Tables!$B$2:$D$1048576,2,FALSE)</f>
        <v>SE</v>
      </c>
      <c r="C3" s="1" t="s">
        <v>16</v>
      </c>
      <c r="D3" s="1" t="str">
        <f t="shared" ref="D3:D13" si="0">B3 &amp; C3</f>
        <v>SECONO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13" si="1">IF(K3="", " NULL ", " NOT NULL ")</f>
        <v xml:space="preserve"> NOT NULL </v>
      </c>
      <c r="M3" s="3" t="str">
        <f t="shared" ref="M3:M13" si="2">IF(I3="NUMERIC", " DEFAULT(0) ", IF(I3="DATETIME", "", " DEFAULT('') "))</f>
        <v xml:space="preserve"> DEFAULT('') </v>
      </c>
      <c r="N3" s="1" t="str">
        <f t="shared" ref="N3:N13" si="3">CONCATENATE(D3, " ", I3, IF(I3="DATETIME", "",CONCATENATE("(", J3, ") ")), L3, M3,",")</f>
        <v>SECONO VARCHAR(10)  NOT NULL  DEFAULT('') ,</v>
      </c>
      <c r="O3" s="1" t="str">
        <f t="shared" ref="O3:O13" si="4">CONCATENATE(D3, " ",IF(I3="VARCHAR", "VARCHAR2",IF(I3="NUMERIC", "NUMBER", I3)), IF(I3="DATETIME", "",CONCATENATE("(", J3, ") ")), IF(TRIM(K3)&lt;&gt;"", L3,IF(TRIM(M3)="DEFAULT('')", "DEFAULT(' ')", M3)), ",")</f>
        <v>SECONO VARCHAR2(10)  NOT NULL ,</v>
      </c>
      <c r="P3" s="1" t="s">
        <v>9</v>
      </c>
      <c r="Q3" s="1" t="str">
        <f t="shared" ref="Q3:Q13"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@level1type=N'TABLE',@level1name=N'SSP2', @level2type=N'COLUMN',@level2name=N'SECONO'</v>
      </c>
      <c r="R3" s="1" t="str">
        <f t="shared" ref="R3:R13" si="6">CONCATENATE("[DataMember] public ", IF(I3="VARCHAR", " string ", " decimal "), D3, " { get; set; }")</f>
        <v>[DataMember] public  string SECONO { get; set; }</v>
      </c>
      <c r="S3" s="1" t="str">
        <f t="shared" ref="S3:S13" si="7">CONCATENATE("+ ""  ",D3," """)</f>
        <v>+ "  SECONO "</v>
      </c>
      <c r="T3" s="1" t="s">
        <v>109</v>
      </c>
      <c r="V3" s="1" t="s">
        <v>15</v>
      </c>
      <c r="W3" s="1" t="s">
        <v>14</v>
      </c>
      <c r="X3" s="1" t="str">
        <f t="shared" ref="X3:X13" si="8">D3</f>
        <v>SECONO</v>
      </c>
      <c r="Y3" s="1" t="str">
        <f t="shared" ref="Y3:Y13" si="9">IF(AND(V3="EN",W3="S"),E3, IF(AND(V3="ID", W3="S"),F3, IF(AND(V3="EN", W3="R"),G3,H3)))</f>
        <v>Company Code</v>
      </c>
      <c r="AA3" s="1">
        <v>1</v>
      </c>
      <c r="AB3" s="6">
        <f t="shared" ref="AB3:AB13" ca="1" si="10">YEAR(NOW())*10000+MONTH(NOW())*100+DAY(NOW())</f>
        <v>20141126</v>
      </c>
      <c r="AC3" s="3">
        <f t="shared" ref="AC3:AC13" ca="1" si="11">HOUR(NOW())*10000+MINUTE(NOW())*100+SECOND(NOW())</f>
        <v>93452</v>
      </c>
      <c r="AD3" s="3" t="s">
        <v>41</v>
      </c>
      <c r="AE3" s="1">
        <v>0</v>
      </c>
      <c r="AF3" s="1">
        <v>0</v>
      </c>
      <c r="AH3" s="1" t="str">
        <f t="shared" ref="AH3:AI13" ca="1" si="12">CONCATENATE("insert into ZDIC values('",T3, "', '",U3, "', '",V3, "', '",W3, "', '",X3, "', '",Y3, "', '",Z3, "', '",AA3, "', '",AB3, "', '",AC3, "', '",AD3, "', '",AE3, "', '",AF3, "', '",AG3, "')")</f>
        <v>insert into ZDIC values('DJB', '', 'EN', 'S', 'SECONO', 'Company Code', '', '1', '20141126', '93452', 'SQL', '0', '0', '')</v>
      </c>
      <c r="AI3" s="1" t="str">
        <f t="shared" ca="1" si="12"/>
        <v>insert into ZDIC values('', 'EN', 'S', 'SECONO', 'Company Code', '', '1', '20141126', '93452', 'SQL', '0', '0', '', 'insert into ZDIC values('DJB', '', 'EN', 'S', 'SECONO', 'Company Code', '', '1', '20141126', '93452', 'SQL', '0', '0', '')')</v>
      </c>
      <c r="AJ3" s="5" t="s">
        <v>9</v>
      </c>
      <c r="AK3" s="1" t="str">
        <f ca="1">IF(UPPER(AK2)="VARCHAR",CONCATENATE(","",'"",",SUBSTITUTE(CELL("address",AK6),"$",""),",""'"""),CONCATENATE(","","",",SUBSTITUTE(CELL("address",AK6),"$",""),","))</f>
        <v>,",'",AK6,"'"</v>
      </c>
      <c r="AL3" s="1" t="str">
        <f t="shared" ref="AL3:AU3" ca="1" si="13">IF(UPPER(AL2)="VARCHAR",CONCATENATE(","",'"",",SUBSTITUTE(CELL("address",AL6),"$",""),",""'"""),CONCATENATE(","","",",SUBSTITUTE(CELL("address",AL6),"$",""),","))</f>
        <v>,",'",AL6,"'"</v>
      </c>
      <c r="AM3" s="1" t="str">
        <f t="shared" ca="1" si="13"/>
        <v>,",'",AM6,"'"</v>
      </c>
      <c r="AN3" s="1" t="str">
        <f t="shared" ca="1" si="13"/>
        <v>,",'",AN6,"'"</v>
      </c>
      <c r="AO3" s="1" t="str">
        <f t="shared" ca="1" si="13"/>
        <v>,",",AO6,</v>
      </c>
      <c r="AP3" s="1" t="str">
        <f t="shared" ca="1" si="13"/>
        <v>,",",AP6,</v>
      </c>
      <c r="AQ3" s="1" t="str">
        <f t="shared" ca="1" si="13"/>
        <v>,",",AQ6,</v>
      </c>
      <c r="AR3" s="1" t="str">
        <f t="shared" ca="1" si="13"/>
        <v>,",'",AR6,"'"</v>
      </c>
      <c r="AS3" s="1" t="str">
        <f t="shared" ca="1" si="13"/>
        <v>,",",AS6,</v>
      </c>
      <c r="AT3" s="1" t="str">
        <f t="shared" ca="1" si="13"/>
        <v>,",",AT6,</v>
      </c>
      <c r="AU3" s="1" t="str">
        <f t="shared" ca="1" si="13"/>
        <v>,",'",AU6,"'"</v>
      </c>
    </row>
    <row r="4" spans="1:51" ht="12.75" customHeight="1" x14ac:dyDescent="0.25">
      <c r="A4" s="4"/>
      <c r="B4" s="1" t="str">
        <f>VLOOKUP($D$2,[1]Tables!$B$2:$D$1048576,2,FALSE)</f>
        <v>SE</v>
      </c>
      <c r="C4" s="1" t="s">
        <v>33</v>
      </c>
      <c r="D4" s="1" t="str">
        <f t="shared" si="0"/>
        <v>SEBRNO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1"/>
        <v xml:space="preserve"> NOT NULL </v>
      </c>
      <c r="M4" s="3" t="str">
        <f t="shared" si="2"/>
        <v xml:space="preserve"> DEFAULT('') </v>
      </c>
      <c r="N4" s="1" t="str">
        <f t="shared" si="3"/>
        <v>SEBRNO VARCHAR(10)  NOT NULL  DEFAULT('') ,</v>
      </c>
      <c r="O4" s="1" t="str">
        <f t="shared" si="4"/>
        <v>SEBRNO VARCHAR2(10)  NOT NULL ,</v>
      </c>
      <c r="P4" s="1" t="s">
        <v>9</v>
      </c>
      <c r="Q4" s="1" t="str">
        <f t="shared" si="5"/>
        <v>EXEC sys.sp_addextendedproperty @name=N'MS_Description', @value=N'Branch Code' , @level0type=N'SCHEMA',@level0name=N'dbo', @level1type=N'TABLE',@level1name=N'SSP2', @level2type=N'COLUMN',@level2name=N'SEBRNO'</v>
      </c>
      <c r="R4" s="1" t="str">
        <f t="shared" si="6"/>
        <v>[DataMember] public  string SEBRNO { get; set; }</v>
      </c>
      <c r="S4" s="1" t="str">
        <f t="shared" si="7"/>
        <v>+ "  SEBRNO "</v>
      </c>
      <c r="T4" s="1" t="s">
        <v>109</v>
      </c>
      <c r="V4" s="1" t="s">
        <v>15</v>
      </c>
      <c r="W4" s="1" t="s">
        <v>14</v>
      </c>
      <c r="X4" s="1" t="str">
        <f t="shared" si="8"/>
        <v>SEBRNO</v>
      </c>
      <c r="Y4" s="1" t="str">
        <f t="shared" si="9"/>
        <v>Branch Code</v>
      </c>
      <c r="AA4" s="1">
        <v>1</v>
      </c>
      <c r="AB4" s="6">
        <f t="shared" ca="1" si="10"/>
        <v>20141126</v>
      </c>
      <c r="AC4" s="3">
        <f t="shared" ca="1" si="11"/>
        <v>93452</v>
      </c>
      <c r="AD4" s="3" t="s">
        <v>41</v>
      </c>
      <c r="AE4" s="1">
        <v>0</v>
      </c>
      <c r="AF4" s="1">
        <v>0</v>
      </c>
      <c r="AH4" s="1" t="str">
        <f t="shared" ca="1" si="12"/>
        <v>insert into ZDIC values('DJB', '', 'EN', 'S', 'SEBRNO', 'Branch Code', '', '1', '20141126', '93452', 'SQL', '0', '0', '')</v>
      </c>
      <c r="AI4" s="1" t="str">
        <f t="shared" ca="1" si="12"/>
        <v>insert into ZDIC values('', 'EN', 'S', 'SEBRNO', 'Branch Code', '', '1', '20141126', '93452', 'SQL', '0', '0', '', 'insert into ZDIC values('DJB', '', 'EN', 'S', 'SEBRNO', 'Branch Code', '', '1', '20141126', '93452', 'SQL', '0', '0', '')')</v>
      </c>
      <c r="AJ4" s="5" t="s">
        <v>9</v>
      </c>
      <c r="AK4" s="1" t="str">
        <f ca="1">IF(RIGHT(AK1,4)="CHUS",CONCATENATE("=CONCATENATE(""INSERT INTO "",",CELL("address",$D$2),","" VALUES(""",CONCATENATE(AJ4,AK3),","")"")"),IF(RIGHT(AK1,4)="CONO",CONCATENATE(AJ4,SUBSTITUTE(AK3,",'","'")),CONCATENATE(AJ4,AK3)))</f>
        <v xml:space="preserve"> ,"'",AK6,"'"</v>
      </c>
      <c r="AL4" s="1" t="str">
        <f t="shared" ref="AL4:AU4" ca="1" si="14">IF(RIGHT(AL1,4)="CHUS",CONCATENATE("=CONCATENATE(""INSERT INTO "",",CELL("address",$D$2),","" VALUES(""",CONCATENATE(AK4,AL3),","")"")"),IF(RIGHT(AL1,4)="CONO",CONCATENATE(AK4,SUBSTITUTE(AL3,",'","'")),CONCATENATE(AK4,AL3)))</f>
        <v xml:space="preserve"> ,"'",AK6,"'",",'",AL6,"'"</v>
      </c>
      <c r="AM4" s="1" t="str">
        <f t="shared" ca="1" si="14"/>
        <v xml:space="preserve"> ,"'",AK6,"'",",'",AL6,"'",",'",AM6,"'"</v>
      </c>
      <c r="AN4" s="1" t="str">
        <f t="shared" ca="1" si="14"/>
        <v xml:space="preserve"> ,"'",AK6,"'",",'",AL6,"'",",'",AM6,"'",",'",AN6,"'"</v>
      </c>
      <c r="AO4" s="1" t="str">
        <f t="shared" ca="1" si="14"/>
        <v xml:space="preserve"> ,"'",AK6,"'",",'",AL6,"'",",'",AM6,"'",",'",AN6,"'",",",AO6,</v>
      </c>
      <c r="AP4" s="1" t="str">
        <f t="shared" ca="1" si="14"/>
        <v xml:space="preserve"> ,"'",AK6,"'",",'",AL6,"'",",'",AM6,"'",",'",AN6,"'",",",AO6,,",",AP6,</v>
      </c>
      <c r="AQ4" s="1" t="str">
        <f t="shared" ca="1" si="14"/>
        <v xml:space="preserve"> ,"'",AK6,"'",",'",AL6,"'",",'",AM6,"'",",'",AN6,"'",",",AO6,,",",AP6,,",",AQ6,</v>
      </c>
      <c r="AR4" s="1" t="str">
        <f t="shared" ca="1" si="14"/>
        <v xml:space="preserve"> ,"'",AK6,"'",",'",AL6,"'",",'",AM6,"'",",'",AN6,"'",",",AO6,,",",AP6,,",",AQ6,,",'",AR6,"'"</v>
      </c>
      <c r="AS4" s="1" t="str">
        <f t="shared" ca="1" si="14"/>
        <v xml:space="preserve"> ,"'",AK6,"'",",'",AL6,"'",",'",AM6,"'",",'",AN6,"'",",",AO6,,",",AP6,,",",AQ6,,",'",AR6,"'",",",AS6,</v>
      </c>
      <c r="AT4" s="1" t="str">
        <f t="shared" ca="1" si="14"/>
        <v xml:space="preserve"> ,"'",AK6,"'",",'",AL6,"'",",'",AM6,"'",",'",AN6,"'",",",AO6,,",",AP6,,",",AQ6,,",'",AR6,"'",",",AS6,,",",AT6,</v>
      </c>
      <c r="AU4" s="1" t="str">
        <f t="shared" ca="1" si="14"/>
        <v>=CONCATENATE("INSERT INTO ",$D$2," VALUES(" ,"'",AK6,"'",",'",AL6,"'",",'",AM6,"'",",'",AN6,"'",",",AO6,,",",AP6,,",",AQ6,,",'",AR6,"'",",",AS6,,",",AT6,,",'",AU6,"'",")")</v>
      </c>
    </row>
    <row r="5" spans="1:51" ht="12.75" customHeight="1" x14ac:dyDescent="0.25">
      <c r="A5" s="4"/>
      <c r="B5" s="1" t="str">
        <f>VLOOKUP($D$2,[1]Tables!$B$2:$D$1048576,2,FALSE)</f>
        <v>SE</v>
      </c>
      <c r="C5" s="1" t="s">
        <v>151</v>
      </c>
      <c r="D5" s="1" t="str">
        <f t="shared" si="0"/>
        <v>SESPDN</v>
      </c>
      <c r="E5" s="1" t="str">
        <f>VLOOKUP($C5,'[1]Data Dictionary'!$B$2:$I$1048576,5,FALSE)</f>
        <v>Sales Price Doc No.</v>
      </c>
      <c r="F5" s="1" t="str">
        <f>VLOOKUP($C5,'[1]Data Dictionary'!$B$2:$I$1048576,6,FALSE)</f>
        <v>Sales Price Doc No.</v>
      </c>
      <c r="G5" s="1" t="str">
        <f>VLOOKUP($C5,'[1]Data Dictionary'!$B$2:$I$1048576,7,FALSE)</f>
        <v>Sales Price Doc No.</v>
      </c>
      <c r="H5" s="1" t="str">
        <f>VLOOKUP($C5,'[1]Data Dictionary'!$B$2:$I$1048576,8,FALSE)</f>
        <v>Sales Price Doc No.</v>
      </c>
      <c r="I5" s="1" t="str">
        <f>VLOOKUP($C5,'[1]Data Dictionary'!$B$2:$I$1048576,2,FALSE)</f>
        <v>VARCHAR</v>
      </c>
      <c r="J5" s="2" t="str">
        <f>VLOOKUP($C5,'[1]Data Dictionary'!$B$2:$I$1048576,3,FALSE)</f>
        <v>30</v>
      </c>
      <c r="K5" s="3" t="s">
        <v>13</v>
      </c>
      <c r="L5" s="3" t="str">
        <f t="shared" si="1"/>
        <v xml:space="preserve"> NOT NULL </v>
      </c>
      <c r="M5" s="3" t="str">
        <f t="shared" si="2"/>
        <v xml:space="preserve"> DEFAULT('') </v>
      </c>
      <c r="N5" s="1" t="str">
        <f t="shared" si="3"/>
        <v>SESPDN VARCHAR(30)  NOT NULL  DEFAULT('') ,</v>
      </c>
      <c r="O5" s="1" t="str">
        <f t="shared" si="4"/>
        <v>SESPDN VARCHAR2(30)  NOT NULL ,</v>
      </c>
      <c r="P5" s="1" t="s">
        <v>9</v>
      </c>
      <c r="Q5" s="1" t="str">
        <f t="shared" si="5"/>
        <v>EXEC sys.sp_addextendedproperty @name=N'MS_Description', @value=N'Sales Price Doc No.' , @level0type=N'SCHEMA',@level0name=N'dbo', @level1type=N'TABLE',@level1name=N'SSP2', @level2type=N'COLUMN',@level2name=N'SESPDN'</v>
      </c>
      <c r="R5" s="1" t="str">
        <f t="shared" si="6"/>
        <v>[DataMember] public  string SESPDN { get; set; }</v>
      </c>
      <c r="S5" s="1" t="str">
        <f t="shared" si="7"/>
        <v>+ "  SESPDN "</v>
      </c>
      <c r="T5" s="1" t="s">
        <v>109</v>
      </c>
      <c r="V5" s="1" t="s">
        <v>15</v>
      </c>
      <c r="W5" s="1" t="s">
        <v>14</v>
      </c>
      <c r="X5" s="1" t="str">
        <f t="shared" si="8"/>
        <v>SESPDN</v>
      </c>
      <c r="Y5" s="1" t="str">
        <f t="shared" si="9"/>
        <v>Sales Price Doc No.</v>
      </c>
      <c r="AA5" s="1">
        <v>1</v>
      </c>
      <c r="AB5" s="6">
        <f t="shared" ca="1" si="10"/>
        <v>20141126</v>
      </c>
      <c r="AC5" s="3">
        <f t="shared" ca="1" si="11"/>
        <v>93452</v>
      </c>
      <c r="AD5" s="3" t="s">
        <v>41</v>
      </c>
      <c r="AE5" s="1">
        <v>0</v>
      </c>
      <c r="AF5" s="1">
        <v>0</v>
      </c>
      <c r="AH5" s="1" t="str">
        <f t="shared" ca="1" si="12"/>
        <v>insert into ZDIC values('DJB', '', 'EN', 'S', 'SESPDN', 'Sales Price Doc No.', '', '1', '20141126', '93452', 'SQL', '0', '0', '')</v>
      </c>
      <c r="AI5" s="1" t="str">
        <f t="shared" ca="1" si="12"/>
        <v>insert into ZDIC values('', 'EN', 'S', 'SESPDN', 'Sales Price Doc No.', '', '1', '20141126', '93452', 'SQL', '0', '0', '', 'insert into ZDIC values('DJB', '', 'EN', 'S', 'SESPDN', 'Sales Price Doc No.', '', '1', '20141126', '93452', 'SQL', '0', '0', '')')</v>
      </c>
      <c r="AJ5" s="5" t="s">
        <v>9</v>
      </c>
      <c r="AR5" s="1"/>
      <c r="AS5" s="1"/>
    </row>
    <row r="6" spans="1:51" ht="12.75" customHeight="1" x14ac:dyDescent="0.25">
      <c r="A6" s="4"/>
      <c r="B6" s="1" t="str">
        <f>VLOOKUP($D$2,[1]Tables!$B$2:$D$1048576,2,FALSE)</f>
        <v>SE</v>
      </c>
      <c r="C6" s="1" t="s">
        <v>28</v>
      </c>
      <c r="D6" s="1" t="str">
        <f t="shared" si="0"/>
        <v>SEREMA</v>
      </c>
      <c r="E6" s="1" t="str">
        <f>VLOOKUP($C6,'[1]Data Dictionary'!$B$2:$I$1048576,5,FALSE)</f>
        <v>Remark</v>
      </c>
      <c r="F6" s="1" t="str">
        <f>VLOOKUP($C6,'[1]Data Dictionary'!$B$2:$I$1048576,6,FALSE)</f>
        <v>Remark</v>
      </c>
      <c r="G6" s="1" t="str">
        <f>VLOOKUP($C6,'[1]Data Dictionary'!$B$2:$I$1048576,7,FALSE)</f>
        <v>Remark</v>
      </c>
      <c r="H6" s="1" t="str">
        <f>VLOOKUP($C6,'[1]Data Dictionary'!$B$2:$I$1048576,8,FALSE)</f>
        <v>Remark</v>
      </c>
      <c r="I6" s="1" t="str">
        <f>VLOOKUP($C6,'[1]Data Dictionary'!$B$2:$I$1048576,2,FALSE)</f>
        <v>VARCHAR</v>
      </c>
      <c r="J6" s="2" t="str">
        <f>VLOOKUP($C6,'[1]Data Dictionary'!$B$2:$I$1048576,3,FALSE)</f>
        <v>100</v>
      </c>
      <c r="K6" s="3"/>
      <c r="L6" s="3" t="str">
        <f t="shared" si="1"/>
        <v xml:space="preserve"> NULL </v>
      </c>
      <c r="M6" s="3" t="str">
        <f t="shared" si="2"/>
        <v xml:space="preserve"> DEFAULT('') </v>
      </c>
      <c r="N6" s="1" t="str">
        <f t="shared" si="3"/>
        <v>SEREMA VARCHAR(100)  NULL  DEFAULT('') ,</v>
      </c>
      <c r="O6" s="1" t="str">
        <f t="shared" si="4"/>
        <v>SEREMA VARCHAR2(100) DEFAULT(' '),</v>
      </c>
      <c r="P6" s="1" t="s">
        <v>9</v>
      </c>
      <c r="Q6" s="1" t="str">
        <f t="shared" si="5"/>
        <v>EXEC sys.sp_addextendedproperty @name=N'MS_Description', @value=N'Remark' , @level0type=N'SCHEMA',@level0name=N'dbo', @level1type=N'TABLE',@level1name=N'SSP2', @level2type=N'COLUMN',@level2name=N'SEREMA'</v>
      </c>
      <c r="R6" s="1" t="str">
        <f t="shared" si="6"/>
        <v>[DataMember] public  string SEREMA { get; set; }</v>
      </c>
      <c r="S6" s="1" t="str">
        <f t="shared" si="7"/>
        <v>+ "  SEREMA "</v>
      </c>
      <c r="T6" s="1" t="s">
        <v>109</v>
      </c>
      <c r="V6" s="1" t="s">
        <v>15</v>
      </c>
      <c r="W6" s="1" t="s">
        <v>14</v>
      </c>
      <c r="X6" s="1" t="str">
        <f t="shared" si="8"/>
        <v>SEREMA</v>
      </c>
      <c r="Y6" s="1" t="str">
        <f t="shared" si="9"/>
        <v>Remark</v>
      </c>
      <c r="AA6" s="1">
        <v>1</v>
      </c>
      <c r="AB6" s="6">
        <f t="shared" ca="1" si="10"/>
        <v>20141126</v>
      </c>
      <c r="AC6" s="3">
        <f t="shared" ca="1" si="11"/>
        <v>93452</v>
      </c>
      <c r="AD6" s="3" t="s">
        <v>41</v>
      </c>
      <c r="AE6" s="1">
        <v>0</v>
      </c>
      <c r="AF6" s="1">
        <v>0</v>
      </c>
      <c r="AH6" s="1" t="str">
        <f t="shared" ca="1" si="12"/>
        <v>insert into ZDIC values('DJB', '', 'EN', 'S', 'SEREMA', 'Remark', '', '1', '20141126', '93452', 'SQL', '0', '0', '')</v>
      </c>
      <c r="AI6" s="1" t="str">
        <f t="shared" ca="1" si="12"/>
        <v>insert into ZDIC values('', 'EN', 'S', 'SEREMA', 'Remark', '', '1', '20141126', '93452', 'SQL', '0', '0', '', 'insert into ZDIC values('DJB', '', 'EN', 'S', 'SEREMA', 'Remark', '', '1', '20141126', '93452', 'SQL', '0', '0', '')')</v>
      </c>
      <c r="AJ6" s="5" t="s">
        <v>9</v>
      </c>
      <c r="AK6" s="1" t="s">
        <v>109</v>
      </c>
      <c r="AL6" s="1" t="s">
        <v>202</v>
      </c>
      <c r="AM6" s="1" t="s">
        <v>177</v>
      </c>
      <c r="AO6" s="1">
        <v>1</v>
      </c>
      <c r="AP6" s="14" t="str">
        <f ca="1">TEXT(NOW(),"yyyyMMdd")</f>
        <v>20141126</v>
      </c>
      <c r="AQ6" s="14" t="str">
        <f ca="1">TEXT(NOW(),"hhmmss")</f>
        <v>093452</v>
      </c>
      <c r="AR6" s="6" t="s">
        <v>41</v>
      </c>
      <c r="AS6" s="3">
        <v>0</v>
      </c>
      <c r="AT6" s="3">
        <v>0</v>
      </c>
      <c r="AV6" s="3" t="str">
        <f ca="1">CONCATENATE("INSERT INTO ",$D$2," VALUES(","'",AK6,"'",",'",AL6,"'",",'",AM6,"'",",'",AN6,"'",",",AO6,,",",AP6,,",",AQ6,,",'",AR6,"'",",",AS6,,",",AT6,,",'",AU6,"'",")")</f>
        <v>INSERT INTO SSP2 VALUES('DJB','C001','SSP-1212-00001','',1,20141126,093452,'SQL',0,0,'')</v>
      </c>
      <c r="AW6" s="6"/>
      <c r="AX6" s="3"/>
      <c r="AY6" s="3"/>
    </row>
    <row r="7" spans="1:51" ht="12.75" customHeight="1" x14ac:dyDescent="0.25">
      <c r="A7" s="4"/>
      <c r="B7" s="1" t="str">
        <f>VLOOKUP($D$2,[1]Tables!$B$2:$D$1048576,2,FALSE)</f>
        <v>SE</v>
      </c>
      <c r="C7" s="1" t="s">
        <v>29</v>
      </c>
      <c r="D7" s="1" t="str">
        <f t="shared" si="0"/>
        <v>SERCST</v>
      </c>
      <c r="E7" s="1" t="str">
        <f>VLOOKUP($C7,'[1]Data Dictionary'!$B$2:$I$1048576,5,FALSE)</f>
        <v>Record Status</v>
      </c>
      <c r="F7" s="1" t="str">
        <f>VLOOKUP($C7,'[1]Data Dictionary'!$B$2:$I$1048576,6,FALSE)</f>
        <v>Record Status</v>
      </c>
      <c r="G7" s="1" t="str">
        <f>VLOOKUP($C7,'[1]Data Dictionary'!$B$2:$I$1048576,7,FALSE)</f>
        <v>Record Status</v>
      </c>
      <c r="H7" s="1" t="str">
        <f>VLOOKUP($C7,'[1]Data Dictionary'!$B$2:$I$1048576,8,FALSE)</f>
        <v>Record Status</v>
      </c>
      <c r="I7" s="1" t="str">
        <f>VLOOKUP($C7,'[1]Data Dictionary'!$B$2:$I$1048576,2,FALSE)</f>
        <v>NUMERIC</v>
      </c>
      <c r="J7" s="2" t="str">
        <f>VLOOKUP($C7,'[1]Data Dictionary'!$B$2:$I$1048576,3,FALSE)</f>
        <v>1, 0</v>
      </c>
      <c r="K7" s="3"/>
      <c r="L7" s="3" t="str">
        <f t="shared" si="1"/>
        <v xml:space="preserve"> NULL </v>
      </c>
      <c r="M7" s="3" t="str">
        <f t="shared" si="2"/>
        <v xml:space="preserve"> DEFAULT(0) </v>
      </c>
      <c r="N7" s="1" t="str">
        <f t="shared" si="3"/>
        <v>SERCST NUMERIC(1, 0)  NULL  DEFAULT(0) ,</v>
      </c>
      <c r="O7" s="1" t="str">
        <f t="shared" si="4"/>
        <v>SERCST NUMBER(1, 0)  DEFAULT(0) ,</v>
      </c>
      <c r="P7" s="1" t="s">
        <v>9</v>
      </c>
      <c r="Q7" s="1" t="str">
        <f t="shared" si="5"/>
        <v>EXEC sys.sp_addextendedproperty @name=N'MS_Description', @value=N'Record Status' , @level0type=N'SCHEMA',@level0name=N'dbo', @level1type=N'TABLE',@level1name=N'SSP2', @level2type=N'COLUMN',@level2name=N'SERCST'</v>
      </c>
      <c r="R7" s="1" t="str">
        <f t="shared" si="6"/>
        <v>[DataMember] public  decimal SERCST { get; set; }</v>
      </c>
      <c r="S7" s="1" t="str">
        <f t="shared" si="7"/>
        <v>+ "  SERCST "</v>
      </c>
      <c r="T7" s="1" t="s">
        <v>109</v>
      </c>
      <c r="V7" s="1" t="s">
        <v>15</v>
      </c>
      <c r="W7" s="1" t="s">
        <v>14</v>
      </c>
      <c r="X7" s="1" t="str">
        <f t="shared" si="8"/>
        <v>SERCST</v>
      </c>
      <c r="Y7" s="1" t="str">
        <f t="shared" si="9"/>
        <v>Record Status</v>
      </c>
      <c r="AA7" s="1">
        <v>1</v>
      </c>
      <c r="AB7" s="6">
        <f t="shared" ca="1" si="10"/>
        <v>20141126</v>
      </c>
      <c r="AC7" s="3">
        <f t="shared" ca="1" si="11"/>
        <v>93452</v>
      </c>
      <c r="AD7" s="3" t="s">
        <v>41</v>
      </c>
      <c r="AE7" s="1">
        <v>0</v>
      </c>
      <c r="AF7" s="1">
        <v>0</v>
      </c>
      <c r="AH7" s="1" t="str">
        <f t="shared" ca="1" si="12"/>
        <v>insert into ZDIC values('DJB', '', 'EN', 'S', 'SERCST', 'Record Status', '', '1', '20141126', '93452', 'SQL', '0', '0', '')</v>
      </c>
      <c r="AI7" s="1" t="str">
        <f t="shared" ca="1" si="12"/>
        <v>insert into ZDIC values('', 'EN', 'S', 'SERCST', 'Record Status', '', '1', '20141126', '93452', 'SQL', '0', '0', '', 'insert into ZDIC values('DJB', '', 'EN', 'S', 'SERCST', 'Record Status', '', '1', '20141126', '93452', 'SQL', '0', '0', '')')</v>
      </c>
      <c r="AJ7" s="5" t="s">
        <v>9</v>
      </c>
      <c r="AK7" s="1" t="s">
        <v>109</v>
      </c>
      <c r="AL7" s="1" t="s">
        <v>203</v>
      </c>
      <c r="AM7" s="1" t="s">
        <v>177</v>
      </c>
      <c r="AO7" s="1">
        <v>1</v>
      </c>
      <c r="AP7" s="14" t="str">
        <f t="shared" ref="AP7:AP54" ca="1" si="15">TEXT(NOW(),"yyyyMMdd")</f>
        <v>20141126</v>
      </c>
      <c r="AQ7" s="14" t="str">
        <f t="shared" ref="AQ7:AQ54" ca="1" si="16">TEXT(NOW(),"hhmmss")</f>
        <v>093452</v>
      </c>
      <c r="AR7" s="6" t="s">
        <v>41</v>
      </c>
      <c r="AS7" s="3">
        <v>0</v>
      </c>
      <c r="AT7" s="3">
        <v>0</v>
      </c>
      <c r="AV7" s="3" t="str">
        <f t="shared" ref="AV7:AV35" ca="1" si="17">CONCATENATE("INSERT INTO ",$D$2," VALUES(","'",AK7,"'",",'",AL7,"'",",'",AM7,"'",",'",AN7,"'",",",AO7,,",",AP7,,",",AQ7,,",'",AR7,"'",",",AS7,,",",AT7,,",'",AU7,"'",")")</f>
        <v>INSERT INTO SSP2 VALUES('DJB','C002','SSP-1212-00001','',1,20141126,093452,'SQL',0,0,'')</v>
      </c>
      <c r="AW7" s="6"/>
      <c r="AX7" s="3"/>
      <c r="AY7" s="3"/>
    </row>
    <row r="8" spans="1:51" ht="12.75" customHeight="1" x14ac:dyDescent="0.25">
      <c r="A8" s="4"/>
      <c r="B8" s="1" t="str">
        <f>VLOOKUP($D$2,[1]Tables!$B$2:$D$1048576,2,FALSE)</f>
        <v>SE</v>
      </c>
      <c r="C8" s="1" t="s">
        <v>22</v>
      </c>
      <c r="D8" s="1" t="str">
        <f t="shared" si="0"/>
        <v>SECRDT</v>
      </c>
      <c r="E8" s="1" t="str">
        <f>VLOOKUP($C8,'[1]Data Dictionary'!$B$2:$I$1048576,5,FALSE)</f>
        <v>Create Date</v>
      </c>
      <c r="F8" s="1" t="str">
        <f>VLOOKUP($C8,'[1]Data Dictionary'!$B$2:$I$1048576,6,FALSE)</f>
        <v>Create Date</v>
      </c>
      <c r="G8" s="1" t="str">
        <f>VLOOKUP($C8,'[1]Data Dictionary'!$B$2:$I$1048576,7,FALSE)</f>
        <v>Create Date</v>
      </c>
      <c r="H8" s="1" t="str">
        <f>VLOOKUP($C8,'[1]Data Dictionary'!$B$2:$I$1048576,8,FALSE)</f>
        <v>Create Date</v>
      </c>
      <c r="I8" s="1" t="str">
        <f>VLOOKUP($C8,'[1]Data Dictionary'!$B$2:$I$1048576,2,FALSE)</f>
        <v>NUMERIC</v>
      </c>
      <c r="J8" s="2" t="str">
        <f>VLOOKUP($C8,'[1]Data Dictionary'!$B$2:$I$1048576,3,FALSE)</f>
        <v>8, 0</v>
      </c>
      <c r="K8" s="3"/>
      <c r="L8" s="3" t="str">
        <f t="shared" si="1"/>
        <v xml:space="preserve"> NULL </v>
      </c>
      <c r="M8" s="3" t="str">
        <f t="shared" si="2"/>
        <v xml:space="preserve"> DEFAULT(0) </v>
      </c>
      <c r="N8" s="1" t="str">
        <f t="shared" si="3"/>
        <v>SECRDT NUMERIC(8, 0)  NULL  DEFAULT(0) ,</v>
      </c>
      <c r="O8" s="1" t="str">
        <f t="shared" si="4"/>
        <v>SECRDT NUMBER(8, 0)  DEFAULT(0) ,</v>
      </c>
      <c r="P8" s="1" t="s">
        <v>9</v>
      </c>
      <c r="Q8" s="1" t="str">
        <f t="shared" si="5"/>
        <v>EXEC sys.sp_addextendedproperty @name=N'MS_Description', @value=N'Create Date' , @level0type=N'SCHEMA',@level0name=N'dbo', @level1type=N'TABLE',@level1name=N'SSP2', @level2type=N'COLUMN',@level2name=N'SECRDT'</v>
      </c>
      <c r="R8" s="1" t="str">
        <f t="shared" si="6"/>
        <v>[DataMember] public  decimal SECRDT { get; set; }</v>
      </c>
      <c r="S8" s="1" t="str">
        <f t="shared" si="7"/>
        <v>+ "  SECRDT "</v>
      </c>
      <c r="T8" s="1" t="s">
        <v>109</v>
      </c>
      <c r="V8" s="1" t="s">
        <v>15</v>
      </c>
      <c r="W8" s="1" t="s">
        <v>14</v>
      </c>
      <c r="X8" s="1" t="str">
        <f t="shared" si="8"/>
        <v>SECRDT</v>
      </c>
      <c r="Y8" s="1" t="str">
        <f t="shared" si="9"/>
        <v>Create Date</v>
      </c>
      <c r="AA8" s="1">
        <v>1</v>
      </c>
      <c r="AB8" s="6">
        <f t="shared" ca="1" si="10"/>
        <v>20141126</v>
      </c>
      <c r="AC8" s="3">
        <f t="shared" ca="1" si="11"/>
        <v>93452</v>
      </c>
      <c r="AD8" s="3" t="s">
        <v>41</v>
      </c>
      <c r="AE8" s="1">
        <v>0</v>
      </c>
      <c r="AF8" s="1">
        <v>0</v>
      </c>
      <c r="AH8" s="1" t="str">
        <f t="shared" ca="1" si="12"/>
        <v>insert into ZDIC values('DJB', '', 'EN', 'S', 'SECRDT', 'Create Date', '', '1', '20141126', '93452', 'SQL', '0', '0', '')</v>
      </c>
      <c r="AI8" s="1" t="str">
        <f t="shared" ca="1" si="12"/>
        <v>insert into ZDIC values('', 'EN', 'S', 'SECRDT', 'Create Date', '', '1', '20141126', '93452', 'SQL', '0', '0', '', 'insert into ZDIC values('DJB', '', 'EN', 'S', 'SECRDT', 'Create Date', '', '1', '20141126', '93452', 'SQL', '0', '0', '')')</v>
      </c>
      <c r="AJ8" s="5" t="s">
        <v>9</v>
      </c>
      <c r="AK8" s="1" t="s">
        <v>109</v>
      </c>
      <c r="AL8" s="1" t="s">
        <v>204</v>
      </c>
      <c r="AM8" s="1" t="s">
        <v>177</v>
      </c>
      <c r="AO8" s="1">
        <v>1</v>
      </c>
      <c r="AP8" s="14" t="str">
        <f t="shared" ca="1" si="15"/>
        <v>20141126</v>
      </c>
      <c r="AQ8" s="14" t="str">
        <f t="shared" ca="1" si="16"/>
        <v>093452</v>
      </c>
      <c r="AR8" s="6" t="s">
        <v>41</v>
      </c>
      <c r="AS8" s="3">
        <v>0</v>
      </c>
      <c r="AT8" s="3">
        <v>0</v>
      </c>
      <c r="AV8" s="3" t="str">
        <f t="shared" ca="1" si="17"/>
        <v>INSERT INTO SSP2 VALUES('DJB','C003','SSP-1212-00001','',1,20141126,093452,'SQL',0,0,'')</v>
      </c>
      <c r="AW8" s="6"/>
      <c r="AX8" s="3"/>
      <c r="AY8" s="3"/>
    </row>
    <row r="9" spans="1:51" ht="12.75" customHeight="1" x14ac:dyDescent="0.25">
      <c r="A9" s="4"/>
      <c r="B9" s="1" t="str">
        <f>VLOOKUP($D$2,[1]Tables!$B$2:$D$1048576,2,FALSE)</f>
        <v>SE</v>
      </c>
      <c r="C9" s="1" t="s">
        <v>23</v>
      </c>
      <c r="D9" s="1" t="str">
        <f t="shared" si="0"/>
        <v>SECRTM</v>
      </c>
      <c r="E9" s="1" t="str">
        <f>VLOOKUP($C9,'[1]Data Dictionary'!$B$2:$I$1048576,5,FALSE)</f>
        <v>Create Time</v>
      </c>
      <c r="F9" s="1" t="str">
        <f>VLOOKUP($C9,'[1]Data Dictionary'!$B$2:$I$1048576,6,FALSE)</f>
        <v>Create Time</v>
      </c>
      <c r="G9" s="1" t="str">
        <f>VLOOKUP($C9,'[1]Data Dictionary'!$B$2:$I$1048576,7,FALSE)</f>
        <v>Create Time</v>
      </c>
      <c r="H9" s="1" t="str">
        <f>VLOOKUP($C9,'[1]Data Dictionary'!$B$2:$I$1048576,8,FALSE)</f>
        <v>Create Time</v>
      </c>
      <c r="I9" s="1" t="str">
        <f>VLOOKUP($C9,'[1]Data Dictionary'!$B$2:$I$1048576,2,FALSE)</f>
        <v>NUMERIC</v>
      </c>
      <c r="J9" s="2" t="str">
        <f>VLOOKUP($C9,'[1]Data Dictionary'!$B$2:$I$1048576,3,FALSE)</f>
        <v>6, 0</v>
      </c>
      <c r="K9" s="3"/>
      <c r="L9" s="3" t="str">
        <f t="shared" si="1"/>
        <v xml:space="preserve"> NULL </v>
      </c>
      <c r="M9" s="3" t="str">
        <f t="shared" si="2"/>
        <v xml:space="preserve"> DEFAULT(0) </v>
      </c>
      <c r="N9" s="1" t="str">
        <f t="shared" si="3"/>
        <v>SECRTM NUMERIC(6, 0)  NULL  DEFAULT(0) ,</v>
      </c>
      <c r="O9" s="1" t="str">
        <f t="shared" si="4"/>
        <v>SECRTM NUMBER(6, 0)  DEFAULT(0) ,</v>
      </c>
      <c r="P9" s="1" t="s">
        <v>9</v>
      </c>
      <c r="Q9" s="1" t="str">
        <f t="shared" si="5"/>
        <v>EXEC sys.sp_addextendedproperty @name=N'MS_Description', @value=N'Create Time' , @level0type=N'SCHEMA',@level0name=N'dbo', @level1type=N'TABLE',@level1name=N'SSP2', @level2type=N'COLUMN',@level2name=N'SECRTM'</v>
      </c>
      <c r="R9" s="1" t="str">
        <f t="shared" si="6"/>
        <v>[DataMember] public  decimal SECRTM { get; set; }</v>
      </c>
      <c r="S9" s="1" t="str">
        <f t="shared" si="7"/>
        <v>+ "  SECRTM "</v>
      </c>
      <c r="T9" s="1" t="s">
        <v>109</v>
      </c>
      <c r="V9" s="1" t="s">
        <v>15</v>
      </c>
      <c r="W9" s="1" t="s">
        <v>14</v>
      </c>
      <c r="X9" s="1" t="str">
        <f t="shared" si="8"/>
        <v>SECRTM</v>
      </c>
      <c r="Y9" s="1" t="str">
        <f t="shared" si="9"/>
        <v>Create Time</v>
      </c>
      <c r="AA9" s="1">
        <v>1</v>
      </c>
      <c r="AB9" s="6">
        <f t="shared" ca="1" si="10"/>
        <v>20141126</v>
      </c>
      <c r="AC9" s="3">
        <f t="shared" ca="1" si="11"/>
        <v>93452</v>
      </c>
      <c r="AD9" s="3" t="s">
        <v>41</v>
      </c>
      <c r="AE9" s="1">
        <v>0</v>
      </c>
      <c r="AF9" s="1">
        <v>0</v>
      </c>
      <c r="AH9" s="1" t="str">
        <f t="shared" ca="1" si="12"/>
        <v>insert into ZDIC values('DJB', '', 'EN', 'S', 'SECRTM', 'Create Time', '', '1', '20141126', '93452', 'SQL', '0', '0', '')</v>
      </c>
      <c r="AI9" s="1" t="str">
        <f t="shared" ca="1" si="12"/>
        <v>insert into ZDIC values('', 'EN', 'S', 'SECRTM', 'Create Time', '', '1', '20141126', '93452', 'SQL', '0', '0', '', 'insert into ZDIC values('DJB', '', 'EN', 'S', 'SECRTM', 'Create Time', '', '1', '20141126', '93452', 'SQL', '0', '0', '')')</v>
      </c>
      <c r="AJ9" s="5" t="s">
        <v>9</v>
      </c>
      <c r="AK9" s="1" t="s">
        <v>109</v>
      </c>
      <c r="AL9" s="1" t="s">
        <v>205</v>
      </c>
      <c r="AM9" s="1" t="s">
        <v>177</v>
      </c>
      <c r="AO9" s="1">
        <v>1</v>
      </c>
      <c r="AP9" s="14" t="str">
        <f t="shared" ca="1" si="15"/>
        <v>20141126</v>
      </c>
      <c r="AQ9" s="14" t="str">
        <f t="shared" ca="1" si="16"/>
        <v>093452</v>
      </c>
      <c r="AR9" s="6" t="s">
        <v>41</v>
      </c>
      <c r="AS9" s="3">
        <v>0</v>
      </c>
      <c r="AT9" s="3">
        <v>0</v>
      </c>
      <c r="AV9" s="3" t="str">
        <f t="shared" ca="1" si="17"/>
        <v>INSERT INTO SSP2 VALUES('DJB','C004','SSP-1212-00001','',1,20141126,093452,'SQL',0,0,'')</v>
      </c>
      <c r="AW9" s="6"/>
      <c r="AX9" s="3"/>
      <c r="AY9" s="3"/>
    </row>
    <row r="10" spans="1:51" ht="12.75" customHeight="1" x14ac:dyDescent="0.25">
      <c r="A10" s="4"/>
      <c r="B10" s="1" t="str">
        <f>VLOOKUP($D$2,[1]Tables!$B$2:$D$1048576,2,FALSE)</f>
        <v>SE</v>
      </c>
      <c r="C10" s="1" t="s">
        <v>24</v>
      </c>
      <c r="D10" s="1" t="str">
        <f t="shared" si="0"/>
        <v>SECRUS</v>
      </c>
      <c r="E10" s="1" t="str">
        <f>VLOOKUP($C10,'[1]Data Dictionary'!$B$2:$I$1048576,5,FALSE)</f>
        <v>Create User</v>
      </c>
      <c r="F10" s="1" t="str">
        <f>VLOOKUP($C10,'[1]Data Dictionary'!$B$2:$I$1048576,6,FALSE)</f>
        <v>Create User</v>
      </c>
      <c r="G10" s="1" t="str">
        <f>VLOOKUP($C10,'[1]Data Dictionary'!$B$2:$I$1048576,7,FALSE)</f>
        <v>Create User</v>
      </c>
      <c r="H10" s="1" t="str">
        <f>VLOOKUP($C10,'[1]Data Dictionary'!$B$2:$I$1048576,8,FALSE)</f>
        <v>Create User</v>
      </c>
      <c r="I10" s="1" t="str">
        <f>VLOOKUP($C10,'[1]Data Dictionary'!$B$2:$I$1048576,2,FALSE)</f>
        <v>VARCHAR</v>
      </c>
      <c r="J10" s="2" t="str">
        <f>VLOOKUP($C10,'[1]Data Dictionary'!$B$2:$I$1048576,3,FALSE)</f>
        <v>20</v>
      </c>
      <c r="K10" s="3"/>
      <c r="L10" s="3" t="str">
        <f t="shared" si="1"/>
        <v xml:space="preserve"> NULL </v>
      </c>
      <c r="M10" s="3" t="str">
        <f t="shared" si="2"/>
        <v xml:space="preserve"> DEFAULT('') </v>
      </c>
      <c r="N10" s="1" t="str">
        <f t="shared" si="3"/>
        <v>SECRUS VARCHAR(20)  NULL  DEFAULT('') ,</v>
      </c>
      <c r="O10" s="1" t="str">
        <f t="shared" si="4"/>
        <v>SECRUS VARCHAR2(20) DEFAULT(' '),</v>
      </c>
      <c r="P10" s="1" t="s">
        <v>9</v>
      </c>
      <c r="Q10" s="1" t="str">
        <f t="shared" si="5"/>
        <v>EXEC sys.sp_addextendedproperty @name=N'MS_Description', @value=N'Create User' , @level0type=N'SCHEMA',@level0name=N'dbo', @level1type=N'TABLE',@level1name=N'SSP2', @level2type=N'COLUMN',@level2name=N'SECRUS'</v>
      </c>
      <c r="R10" s="1" t="str">
        <f t="shared" si="6"/>
        <v>[DataMember] public  string SECRUS { get; set; }</v>
      </c>
      <c r="S10" s="1" t="str">
        <f t="shared" si="7"/>
        <v>+ "  SECRUS "</v>
      </c>
      <c r="T10" s="1" t="s">
        <v>109</v>
      </c>
      <c r="V10" s="1" t="s">
        <v>15</v>
      </c>
      <c r="W10" s="1" t="s">
        <v>14</v>
      </c>
      <c r="X10" s="1" t="str">
        <f t="shared" si="8"/>
        <v>SECRUS</v>
      </c>
      <c r="Y10" s="1" t="str">
        <f t="shared" si="9"/>
        <v>Create User</v>
      </c>
      <c r="AA10" s="1">
        <v>1</v>
      </c>
      <c r="AB10" s="6">
        <f t="shared" ca="1" si="10"/>
        <v>20141126</v>
      </c>
      <c r="AC10" s="3">
        <f t="shared" ca="1" si="11"/>
        <v>93452</v>
      </c>
      <c r="AD10" s="3" t="s">
        <v>41</v>
      </c>
      <c r="AE10" s="1">
        <v>0</v>
      </c>
      <c r="AF10" s="1">
        <v>0</v>
      </c>
      <c r="AH10" s="1" t="str">
        <f t="shared" ca="1" si="12"/>
        <v>insert into ZDIC values('DJB', '', 'EN', 'S', 'SECRUS', 'Create User', '', '1', '20141126', '93452', 'SQL', '0', '0', '')</v>
      </c>
      <c r="AI10" s="1" t="str">
        <f t="shared" ca="1" si="12"/>
        <v>insert into ZDIC values('', 'EN', 'S', 'SECRUS', 'Create User', '', '1', '20141126', '93452', 'SQL', '0', '0', '', 'insert into ZDIC values('DJB', '', 'EN', 'S', 'SECRUS', 'Create User', '', '1', '20141126', '93452', 'SQL', '0', '0', '')')</v>
      </c>
      <c r="AJ10" s="5" t="s">
        <v>9</v>
      </c>
      <c r="AK10" s="1" t="s">
        <v>109</v>
      </c>
      <c r="AL10" s="1" t="s">
        <v>206</v>
      </c>
      <c r="AM10" s="1" t="s">
        <v>177</v>
      </c>
      <c r="AO10" s="1">
        <v>1</v>
      </c>
      <c r="AP10" s="14" t="str">
        <f t="shared" ca="1" si="15"/>
        <v>20141126</v>
      </c>
      <c r="AQ10" s="14" t="str">
        <f t="shared" ca="1" si="16"/>
        <v>093452</v>
      </c>
      <c r="AR10" s="6" t="s">
        <v>41</v>
      </c>
      <c r="AS10" s="3">
        <v>0</v>
      </c>
      <c r="AT10" s="3">
        <v>0</v>
      </c>
      <c r="AV10" s="3" t="str">
        <f t="shared" ca="1" si="17"/>
        <v>INSERT INTO SSP2 VALUES('DJB','C005','SSP-1212-00001','',1,20141126,093452,'SQL',0,0,'')</v>
      </c>
      <c r="AW10" s="6"/>
      <c r="AX10" s="3"/>
      <c r="AY10" s="3"/>
    </row>
    <row r="11" spans="1:51" ht="12.75" customHeight="1" x14ac:dyDescent="0.25">
      <c r="A11" s="4"/>
      <c r="B11" s="1" t="str">
        <f>VLOOKUP($D$2,[1]Tables!$B$2:$D$1048576,2,FALSE)</f>
        <v>SE</v>
      </c>
      <c r="C11" s="1" t="s">
        <v>25</v>
      </c>
      <c r="D11" s="1" t="str">
        <f t="shared" si="0"/>
        <v>SECHDT</v>
      </c>
      <c r="E11" s="1" t="str">
        <f>VLOOKUP($C11,'[1]Data Dictionary'!$B$2:$I$1048576,5,FALSE)</f>
        <v>Change Date</v>
      </c>
      <c r="F11" s="1" t="str">
        <f>VLOOKUP($C11,'[1]Data Dictionary'!$B$2:$I$1048576,6,FALSE)</f>
        <v>Change Date</v>
      </c>
      <c r="G11" s="1" t="str">
        <f>VLOOKUP($C11,'[1]Data Dictionary'!$B$2:$I$1048576,7,FALSE)</f>
        <v>Change Date</v>
      </c>
      <c r="H11" s="1" t="str">
        <f>VLOOKUP($C11,'[1]Data Dictionary'!$B$2:$I$1048576,8,FALSE)</f>
        <v>Change Date</v>
      </c>
      <c r="I11" s="1" t="str">
        <f>VLOOKUP($C11,'[1]Data Dictionary'!$B$2:$I$1048576,2,FALSE)</f>
        <v>NUMERIC</v>
      </c>
      <c r="J11" s="2" t="str">
        <f>VLOOKUP($C11,'[1]Data Dictionary'!$B$2:$I$1048576,3,FALSE)</f>
        <v>8, 0</v>
      </c>
      <c r="K11" s="3"/>
      <c r="L11" s="3" t="str">
        <f t="shared" si="1"/>
        <v xml:space="preserve"> NULL </v>
      </c>
      <c r="M11" s="3" t="str">
        <f t="shared" si="2"/>
        <v xml:space="preserve"> DEFAULT(0) </v>
      </c>
      <c r="N11" s="1" t="str">
        <f t="shared" si="3"/>
        <v>SECHDT NUMERIC(8, 0)  NULL  DEFAULT(0) ,</v>
      </c>
      <c r="O11" s="1" t="str">
        <f t="shared" si="4"/>
        <v>SECHDT NUMBER(8, 0)  DEFAULT(0) ,</v>
      </c>
      <c r="P11" s="1" t="s">
        <v>9</v>
      </c>
      <c r="Q11" s="1" t="str">
        <f t="shared" si="5"/>
        <v>EXEC sys.sp_addextendedproperty @name=N'MS_Description', @value=N'Change Date' , @level0type=N'SCHEMA',@level0name=N'dbo', @level1type=N'TABLE',@level1name=N'SSP2', @level2type=N'COLUMN',@level2name=N'SECHDT'</v>
      </c>
      <c r="R11" s="1" t="str">
        <f t="shared" si="6"/>
        <v>[DataMember] public  decimal SECHDT { get; set; }</v>
      </c>
      <c r="S11" s="1" t="str">
        <f t="shared" si="7"/>
        <v>+ "  SECHDT "</v>
      </c>
      <c r="T11" s="1" t="s">
        <v>109</v>
      </c>
      <c r="V11" s="1" t="s">
        <v>15</v>
      </c>
      <c r="W11" s="1" t="s">
        <v>14</v>
      </c>
      <c r="X11" s="1" t="str">
        <f t="shared" si="8"/>
        <v>SECHDT</v>
      </c>
      <c r="Y11" s="1" t="str">
        <f t="shared" si="9"/>
        <v>Change Date</v>
      </c>
      <c r="AA11" s="1">
        <v>1</v>
      </c>
      <c r="AB11" s="6">
        <f t="shared" ca="1" si="10"/>
        <v>20141126</v>
      </c>
      <c r="AC11" s="3">
        <f t="shared" ca="1" si="11"/>
        <v>93452</v>
      </c>
      <c r="AD11" s="3" t="s">
        <v>41</v>
      </c>
      <c r="AE11" s="1">
        <v>0</v>
      </c>
      <c r="AF11" s="1">
        <v>0</v>
      </c>
      <c r="AH11" s="1" t="str">
        <f t="shared" ca="1" si="12"/>
        <v>insert into ZDIC values('DJB', '', 'EN', 'S', 'SECHDT', 'Change Date', '', '1', '20141126', '93452', 'SQL', '0', '0', '')</v>
      </c>
      <c r="AI11" s="1" t="str">
        <f t="shared" ca="1" si="12"/>
        <v>insert into ZDIC values('', 'EN', 'S', 'SECHDT', 'Change Date', '', '1', '20141126', '93452', 'SQL', '0', '0', '', 'insert into ZDIC values('DJB', '', 'EN', 'S', 'SECHDT', 'Change Date', '', '1', '20141126', '93452', 'SQL', '0', '0', '')')</v>
      </c>
      <c r="AJ11" s="5" t="s">
        <v>9</v>
      </c>
      <c r="AK11" s="1" t="s">
        <v>109</v>
      </c>
      <c r="AL11" s="1" t="s">
        <v>207</v>
      </c>
      <c r="AM11" s="1" t="s">
        <v>177</v>
      </c>
      <c r="AO11" s="1">
        <v>1</v>
      </c>
      <c r="AP11" s="14" t="str">
        <f t="shared" ca="1" si="15"/>
        <v>20141126</v>
      </c>
      <c r="AQ11" s="14" t="str">
        <f t="shared" ca="1" si="16"/>
        <v>093452</v>
      </c>
      <c r="AR11" s="6" t="s">
        <v>41</v>
      </c>
      <c r="AS11" s="3">
        <v>0</v>
      </c>
      <c r="AT11" s="3">
        <v>0</v>
      </c>
      <c r="AV11" s="3" t="str">
        <f t="shared" ca="1" si="17"/>
        <v>INSERT INTO SSP2 VALUES('DJB','C006','SSP-1212-00001','',1,20141126,093452,'SQL',0,0,'')</v>
      </c>
      <c r="AW11" s="6"/>
      <c r="AX11" s="3"/>
      <c r="AY11" s="3"/>
    </row>
    <row r="12" spans="1:51" ht="12.75" customHeight="1" x14ac:dyDescent="0.25">
      <c r="A12" s="4"/>
      <c r="B12" s="1" t="str">
        <f>VLOOKUP($D$2,[1]Tables!$B$2:$D$1048576,2,FALSE)</f>
        <v>SE</v>
      </c>
      <c r="C12" s="1" t="s">
        <v>26</v>
      </c>
      <c r="D12" s="1" t="str">
        <f t="shared" si="0"/>
        <v>SECHTM</v>
      </c>
      <c r="E12" s="1" t="str">
        <f>VLOOKUP($C12,'[1]Data Dictionary'!$B$2:$I$1048576,5,FALSE)</f>
        <v>Change Time</v>
      </c>
      <c r="F12" s="1" t="str">
        <f>VLOOKUP($C12,'[1]Data Dictionary'!$B$2:$I$1048576,6,FALSE)</f>
        <v>Change Time</v>
      </c>
      <c r="G12" s="1" t="str">
        <f>VLOOKUP($C12,'[1]Data Dictionary'!$B$2:$I$1048576,7,FALSE)</f>
        <v>Change Time</v>
      </c>
      <c r="H12" s="1" t="str">
        <f>VLOOKUP($C12,'[1]Data Dictionary'!$B$2:$I$1048576,8,FALSE)</f>
        <v>Change Time</v>
      </c>
      <c r="I12" s="1" t="str">
        <f>VLOOKUP($C12,'[1]Data Dictionary'!$B$2:$I$1048576,2,FALSE)</f>
        <v>NUMERIC</v>
      </c>
      <c r="J12" s="2" t="str">
        <f>VLOOKUP($C12,'[1]Data Dictionary'!$B$2:$I$1048576,3,FALSE)</f>
        <v>6, 0</v>
      </c>
      <c r="K12" s="3"/>
      <c r="L12" s="3" t="str">
        <f t="shared" si="1"/>
        <v xml:space="preserve"> NULL </v>
      </c>
      <c r="M12" s="3" t="str">
        <f t="shared" si="2"/>
        <v xml:space="preserve"> DEFAULT(0) </v>
      </c>
      <c r="N12" s="1" t="str">
        <f t="shared" si="3"/>
        <v>SECHTM NUMERIC(6, 0)  NULL  DEFAULT(0) ,</v>
      </c>
      <c r="O12" s="1" t="str">
        <f t="shared" si="4"/>
        <v>SECHTM NUMBER(6, 0)  DEFAULT(0) ,</v>
      </c>
      <c r="P12" s="1" t="s">
        <v>9</v>
      </c>
      <c r="Q12" s="1" t="str">
        <f t="shared" si="5"/>
        <v>EXEC sys.sp_addextendedproperty @name=N'MS_Description', @value=N'Change Time' , @level0type=N'SCHEMA',@level0name=N'dbo', @level1type=N'TABLE',@level1name=N'SSP2', @level2type=N'COLUMN',@level2name=N'SECHTM'</v>
      </c>
      <c r="R12" s="1" t="str">
        <f t="shared" si="6"/>
        <v>[DataMember] public  decimal SECHTM { get; set; }</v>
      </c>
      <c r="S12" s="1" t="str">
        <f t="shared" si="7"/>
        <v>+ "  SECHTM "</v>
      </c>
      <c r="T12" s="1" t="s">
        <v>109</v>
      </c>
      <c r="V12" s="1" t="s">
        <v>15</v>
      </c>
      <c r="W12" s="1" t="s">
        <v>14</v>
      </c>
      <c r="X12" s="1" t="str">
        <f t="shared" si="8"/>
        <v>SECHTM</v>
      </c>
      <c r="Y12" s="1" t="str">
        <f t="shared" si="9"/>
        <v>Change Time</v>
      </c>
      <c r="AA12" s="1">
        <v>1</v>
      </c>
      <c r="AB12" s="6">
        <f t="shared" ca="1" si="10"/>
        <v>20141126</v>
      </c>
      <c r="AC12" s="3">
        <f t="shared" ca="1" si="11"/>
        <v>93452</v>
      </c>
      <c r="AD12" s="3" t="s">
        <v>41</v>
      </c>
      <c r="AE12" s="1">
        <v>0</v>
      </c>
      <c r="AF12" s="1">
        <v>0</v>
      </c>
      <c r="AH12" s="1" t="str">
        <f t="shared" ca="1" si="12"/>
        <v>insert into ZDIC values('DJB', '', 'EN', 'S', 'SECHTM', 'Change Time', '', '1', '20141126', '93452', 'SQL', '0', '0', '')</v>
      </c>
      <c r="AI12" s="1" t="str">
        <f t="shared" ca="1" si="12"/>
        <v>insert into ZDIC values('', 'EN', 'S', 'SECHTM', 'Change Time', '', '1', '20141126', '93452', 'SQL', '0', '0', '', 'insert into ZDIC values('DJB', '', 'EN', 'S', 'SECHTM', 'Change Time', '', '1', '20141126', '93452', 'SQL', '0', '0', '')')</v>
      </c>
      <c r="AJ12" s="5" t="s">
        <v>9</v>
      </c>
      <c r="AK12" s="1" t="s">
        <v>109</v>
      </c>
      <c r="AL12" s="1" t="s">
        <v>208</v>
      </c>
      <c r="AM12" s="1" t="s">
        <v>177</v>
      </c>
      <c r="AO12" s="1">
        <v>1</v>
      </c>
      <c r="AP12" s="14" t="str">
        <f t="shared" ca="1" si="15"/>
        <v>20141126</v>
      </c>
      <c r="AQ12" s="14" t="str">
        <f t="shared" ca="1" si="16"/>
        <v>093452</v>
      </c>
      <c r="AR12" s="6" t="s">
        <v>41</v>
      </c>
      <c r="AS12" s="3">
        <v>0</v>
      </c>
      <c r="AT12" s="3">
        <v>0</v>
      </c>
      <c r="AV12" s="3" t="str">
        <f t="shared" ca="1" si="17"/>
        <v>INSERT INTO SSP2 VALUES('DJB','C007','SSP-1212-00001','',1,20141126,093452,'SQL',0,0,'')</v>
      </c>
      <c r="AW12" s="6"/>
      <c r="AX12" s="3"/>
      <c r="AY12" s="3"/>
    </row>
    <row r="13" spans="1:51" ht="12.75" customHeight="1" x14ac:dyDescent="0.25">
      <c r="A13" s="4"/>
      <c r="B13" s="1" t="str">
        <f>VLOOKUP($D$2,[1]Tables!$B$2:$D$1048576,2,FALSE)</f>
        <v>SE</v>
      </c>
      <c r="C13" s="1" t="s">
        <v>27</v>
      </c>
      <c r="D13" s="1" t="str">
        <f t="shared" si="0"/>
        <v>SECHUS</v>
      </c>
      <c r="E13" s="1" t="str">
        <f>VLOOKUP($C13,'[1]Data Dictionary'!$B$2:$I$1048576,5,FALSE)</f>
        <v>Change User</v>
      </c>
      <c r="F13" s="1" t="str">
        <f>VLOOKUP($C13,'[1]Data Dictionary'!$B$2:$I$1048576,6,FALSE)</f>
        <v>Change User</v>
      </c>
      <c r="G13" s="1" t="str">
        <f>VLOOKUP($C13,'[1]Data Dictionary'!$B$2:$I$1048576,7,FALSE)</f>
        <v>Change User</v>
      </c>
      <c r="H13" s="1" t="str">
        <f>VLOOKUP($C13,'[1]Data Dictionary'!$B$2:$I$1048576,8,FALSE)</f>
        <v>Change User</v>
      </c>
      <c r="I13" s="1" t="str">
        <f>VLOOKUP($C13,'[1]Data Dictionary'!$B$2:$I$1048576,2,FALSE)</f>
        <v>VARCHAR</v>
      </c>
      <c r="J13" s="2" t="str">
        <f>VLOOKUP($C13,'[1]Data Dictionary'!$B$2:$I$1048576,3,FALSE)</f>
        <v>20</v>
      </c>
      <c r="K13" s="3"/>
      <c r="L13" s="3" t="str">
        <f t="shared" si="1"/>
        <v xml:space="preserve"> NULL </v>
      </c>
      <c r="M13" s="3" t="str">
        <f t="shared" si="2"/>
        <v xml:space="preserve"> DEFAULT('') </v>
      </c>
      <c r="N13" s="1" t="str">
        <f t="shared" si="3"/>
        <v>SECHUS VARCHAR(20)  NULL  DEFAULT('') ,</v>
      </c>
      <c r="O13" s="1" t="str">
        <f t="shared" si="4"/>
        <v>SECHUS VARCHAR2(20) DEFAULT(' '),</v>
      </c>
      <c r="P13" s="1" t="s">
        <v>9</v>
      </c>
      <c r="Q13" s="1" t="str">
        <f t="shared" si="5"/>
        <v>EXEC sys.sp_addextendedproperty @name=N'MS_Description', @value=N'Change User' , @level0type=N'SCHEMA',@level0name=N'dbo', @level1type=N'TABLE',@level1name=N'SSP2', @level2type=N'COLUMN',@level2name=N'SECHUS'</v>
      </c>
      <c r="R13" s="1" t="str">
        <f t="shared" si="6"/>
        <v>[DataMember] public  string SECHUS { get; set; }</v>
      </c>
      <c r="S13" s="1" t="str">
        <f t="shared" si="7"/>
        <v>+ "  SECHUS "</v>
      </c>
      <c r="T13" s="1" t="s">
        <v>109</v>
      </c>
      <c r="V13" s="1" t="s">
        <v>15</v>
      </c>
      <c r="W13" s="1" t="s">
        <v>14</v>
      </c>
      <c r="X13" s="1" t="str">
        <f t="shared" si="8"/>
        <v>SECHUS</v>
      </c>
      <c r="Y13" s="1" t="str">
        <f t="shared" si="9"/>
        <v>Change User</v>
      </c>
      <c r="AA13" s="1">
        <v>1</v>
      </c>
      <c r="AB13" s="6">
        <f t="shared" ca="1" si="10"/>
        <v>20141126</v>
      </c>
      <c r="AC13" s="3">
        <f t="shared" ca="1" si="11"/>
        <v>93452</v>
      </c>
      <c r="AD13" s="3" t="s">
        <v>41</v>
      </c>
      <c r="AE13" s="1">
        <v>0</v>
      </c>
      <c r="AF13" s="1">
        <v>0</v>
      </c>
      <c r="AH13" s="1" t="str">
        <f t="shared" ca="1" si="12"/>
        <v>insert into ZDIC values('DJB', '', 'EN', 'S', 'SECHUS', 'Change User', '', '1', '20141126', '93452', 'SQL', '0', '0', '')</v>
      </c>
      <c r="AI13" s="1" t="str">
        <f t="shared" ca="1" si="12"/>
        <v>insert into ZDIC values('', 'EN', 'S', 'SECHUS', 'Change User', '', '1', '20141126', '93452', 'SQL', '0', '0', '', 'insert into ZDIC values('DJB', '', 'EN', 'S', 'SECHUS', 'Change User', '', '1', '20141126', '93452', 'SQL', '0', '0', '')')</v>
      </c>
      <c r="AJ13" s="5" t="s">
        <v>9</v>
      </c>
      <c r="AK13" s="1" t="s">
        <v>109</v>
      </c>
      <c r="AL13" s="1" t="s">
        <v>209</v>
      </c>
      <c r="AM13" s="1" t="s">
        <v>177</v>
      </c>
      <c r="AO13" s="1">
        <v>1</v>
      </c>
      <c r="AP13" s="14" t="str">
        <f t="shared" ca="1" si="15"/>
        <v>20141126</v>
      </c>
      <c r="AQ13" s="14" t="str">
        <f t="shared" ca="1" si="16"/>
        <v>093452</v>
      </c>
      <c r="AR13" s="6" t="s">
        <v>41</v>
      </c>
      <c r="AS13" s="3">
        <v>0</v>
      </c>
      <c r="AT13" s="3">
        <v>0</v>
      </c>
      <c r="AV13" s="3" t="str">
        <f t="shared" ca="1" si="17"/>
        <v>INSERT INTO SSP2 VALUES('DJB','C008','SSP-1212-00001','',1,20141126,093452,'SQL',0,0,'')</v>
      </c>
      <c r="AW13" s="6"/>
      <c r="AX13" s="3"/>
      <c r="AY13" s="3"/>
    </row>
    <row r="14" spans="1:51" ht="12.75" customHeight="1" x14ac:dyDescent="0.25">
      <c r="A14" s="4"/>
      <c r="B14" s="4"/>
      <c r="C14" s="4"/>
      <c r="D14" s="5"/>
      <c r="K14" s="3"/>
      <c r="L14" s="3"/>
      <c r="M14" s="3"/>
      <c r="N14" s="1" t="str">
        <f>CONCATENATE(" CONSTRAINT PK_",$D$2, " PRIMARY KEY CLUSTERED (")</f>
        <v xml:space="preserve"> CONSTRAINT PK_SSP2 PRIMARY KEY CLUSTERED (</v>
      </c>
      <c r="O14" s="1" t="str">
        <f>CONCATENATE(" CONSTRAINT PK_",$D$2, " PRIMARY KEY (")</f>
        <v xml:space="preserve"> CONSTRAINT PK_SSP2 PRIMARY KEY (</v>
      </c>
      <c r="P14" s="1" t="s">
        <v>9</v>
      </c>
      <c r="Q14" s="1" t="s">
        <v>9</v>
      </c>
      <c r="R14" s="1" t="s">
        <v>123</v>
      </c>
      <c r="S14" s="1" t="s">
        <v>9</v>
      </c>
      <c r="AK14" s="1" t="s">
        <v>109</v>
      </c>
      <c r="AL14" s="1" t="s">
        <v>210</v>
      </c>
      <c r="AM14" s="1" t="s">
        <v>177</v>
      </c>
      <c r="AO14" s="1">
        <v>1</v>
      </c>
      <c r="AP14" s="14" t="str">
        <f t="shared" ca="1" si="15"/>
        <v>20141126</v>
      </c>
      <c r="AQ14" s="14" t="str">
        <f t="shared" ca="1" si="16"/>
        <v>093452</v>
      </c>
      <c r="AR14" s="6" t="s">
        <v>41</v>
      </c>
      <c r="AS14" s="3">
        <v>0</v>
      </c>
      <c r="AT14" s="3">
        <v>0</v>
      </c>
      <c r="AV14" s="3" t="str">
        <f t="shared" ca="1" si="17"/>
        <v>INSERT INTO SSP2 VALUES('DJB','C009','SSP-1212-00001','',1,20141126,093452,'SQL',0,0,'')</v>
      </c>
      <c r="AW14" s="6"/>
      <c r="AX14" s="3"/>
      <c r="AY14" s="3"/>
    </row>
    <row r="15" spans="1:51" ht="12.75" customHeight="1" x14ac:dyDescent="0.25">
      <c r="A15" s="4"/>
      <c r="B15" s="4"/>
      <c r="C15" s="4"/>
      <c r="K15" s="3"/>
      <c r="L15" s="3"/>
      <c r="M15" s="3"/>
      <c r="N15" s="1" t="str">
        <f>$D$3</f>
        <v>SECONO</v>
      </c>
      <c r="O15" s="1" t="str">
        <f>$D$3</f>
        <v>SECONO</v>
      </c>
      <c r="R15" s="1" t="str">
        <f>CONCATENATE("     A          K ", RIGHT(N15,6))</f>
        <v xml:space="preserve">     A          K SECONO</v>
      </c>
      <c r="S15" s="1" t="s">
        <v>9</v>
      </c>
      <c r="AK15" s="1" t="s">
        <v>109</v>
      </c>
      <c r="AL15" s="1" t="s">
        <v>211</v>
      </c>
      <c r="AM15" s="1" t="s">
        <v>177</v>
      </c>
      <c r="AO15" s="1">
        <v>1</v>
      </c>
      <c r="AP15" s="14" t="str">
        <f t="shared" ca="1" si="15"/>
        <v>20141126</v>
      </c>
      <c r="AQ15" s="14" t="str">
        <f t="shared" ca="1" si="16"/>
        <v>093452</v>
      </c>
      <c r="AR15" s="6" t="s">
        <v>41</v>
      </c>
      <c r="AS15" s="3">
        <v>0</v>
      </c>
      <c r="AT15" s="3">
        <v>0</v>
      </c>
      <c r="AV15" s="3" t="str">
        <f t="shared" ca="1" si="17"/>
        <v>INSERT INTO SSP2 VALUES('DJB','C010','SSP-1212-00001','',1,20141126,093452,'SQL',0,0,'')</v>
      </c>
      <c r="AW15" s="6"/>
      <c r="AX15" s="3"/>
      <c r="AY15" s="3"/>
    </row>
    <row r="16" spans="1:51" ht="12.75" customHeight="1" x14ac:dyDescent="0.25">
      <c r="A16" s="4"/>
      <c r="B16" s="4"/>
      <c r="C16" s="4"/>
      <c r="K16" s="3"/>
      <c r="L16" s="3"/>
      <c r="M16" s="3"/>
      <c r="N16" s="1" t="str">
        <f xml:space="preserve"> ", " &amp; $D4</f>
        <v>, SEBRNO</v>
      </c>
      <c r="O16" s="1" t="str">
        <f xml:space="preserve"> ", " &amp; $D4</f>
        <v>, SEBRNO</v>
      </c>
      <c r="R16" s="1" t="str">
        <f>CONCATENATE("     A          K ", RIGHT(N16,6))</f>
        <v xml:space="preserve">     A          K SEBRNO</v>
      </c>
      <c r="S16" s="1" t="s">
        <v>9</v>
      </c>
      <c r="AK16" s="1" t="s">
        <v>109</v>
      </c>
      <c r="AL16" s="1" t="s">
        <v>212</v>
      </c>
      <c r="AM16" s="1" t="s">
        <v>177</v>
      </c>
      <c r="AO16" s="1">
        <v>1</v>
      </c>
      <c r="AP16" s="14" t="str">
        <f t="shared" ca="1" si="15"/>
        <v>20141126</v>
      </c>
      <c r="AQ16" s="14" t="str">
        <f t="shared" ca="1" si="16"/>
        <v>093452</v>
      </c>
      <c r="AR16" s="6" t="s">
        <v>41</v>
      </c>
      <c r="AS16" s="3">
        <v>0</v>
      </c>
      <c r="AT16" s="3">
        <v>0</v>
      </c>
      <c r="AV16" s="3" t="str">
        <f t="shared" ca="1" si="17"/>
        <v>INSERT INTO SSP2 VALUES('DJB','C011','SSP-1212-00001','',1,20141126,093452,'SQL',0,0,'')</v>
      </c>
      <c r="AW16" s="6"/>
      <c r="AX16" s="3"/>
      <c r="AY16" s="3"/>
    </row>
    <row r="17" spans="1:51" ht="12.75" customHeight="1" x14ac:dyDescent="0.25">
      <c r="A17" s="4"/>
      <c r="B17" s="4"/>
      <c r="C17" s="4"/>
      <c r="K17" s="3"/>
      <c r="L17" s="3"/>
      <c r="M17" s="3"/>
      <c r="N17" s="1" t="str">
        <f xml:space="preserve"> ", " &amp; $D5</f>
        <v>, SESPDN</v>
      </c>
      <c r="O17" s="1" t="str">
        <f xml:space="preserve"> ", " &amp; $D5</f>
        <v>, SESPDN</v>
      </c>
      <c r="R17" s="1" t="str">
        <f>CONCATENATE("     A          K ", RIGHT(N17,6))</f>
        <v xml:space="preserve">     A          K SESPDN</v>
      </c>
      <c r="S17" s="1" t="s">
        <v>9</v>
      </c>
      <c r="AK17" s="1" t="s">
        <v>109</v>
      </c>
      <c r="AL17" s="1" t="s">
        <v>213</v>
      </c>
      <c r="AM17" s="1" t="s">
        <v>177</v>
      </c>
      <c r="AO17" s="1">
        <v>1</v>
      </c>
      <c r="AP17" s="14" t="str">
        <f t="shared" ca="1" si="15"/>
        <v>20141126</v>
      </c>
      <c r="AQ17" s="14" t="str">
        <f t="shared" ca="1" si="16"/>
        <v>093452</v>
      </c>
      <c r="AR17" s="6" t="s">
        <v>41</v>
      </c>
      <c r="AS17" s="3">
        <v>0</v>
      </c>
      <c r="AT17" s="3">
        <v>0</v>
      </c>
      <c r="AV17" s="3" t="str">
        <f t="shared" ca="1" si="17"/>
        <v>INSERT INTO SSP2 VALUES('DJB','C012','SSP-1212-00001','',1,20141126,093452,'SQL',0,0,'')</v>
      </c>
      <c r="AW17" s="6"/>
      <c r="AX17" s="3"/>
      <c r="AY17" s="3"/>
    </row>
    <row r="18" spans="1:51" ht="12.75" customHeight="1" x14ac:dyDescent="0.25">
      <c r="A18" s="4"/>
      <c r="B18" s="4"/>
      <c r="C18" s="4"/>
      <c r="K18" s="3"/>
      <c r="L18" s="3"/>
      <c r="N18" s="1" t="s">
        <v>11</v>
      </c>
      <c r="O18" s="1" t="s">
        <v>11</v>
      </c>
      <c r="S18" s="1" t="s">
        <v>9</v>
      </c>
      <c r="AK18" s="1" t="s">
        <v>109</v>
      </c>
      <c r="AL18" s="1" t="s">
        <v>214</v>
      </c>
      <c r="AM18" s="1" t="s">
        <v>177</v>
      </c>
      <c r="AO18" s="1">
        <v>1</v>
      </c>
      <c r="AP18" s="14" t="str">
        <f t="shared" ca="1" si="15"/>
        <v>20141126</v>
      </c>
      <c r="AQ18" s="14" t="str">
        <f t="shared" ca="1" si="16"/>
        <v>093452</v>
      </c>
      <c r="AR18" s="6" t="s">
        <v>41</v>
      </c>
      <c r="AS18" s="3">
        <v>0</v>
      </c>
      <c r="AT18" s="3">
        <v>0</v>
      </c>
      <c r="AV18" s="3" t="str">
        <f t="shared" ca="1" si="17"/>
        <v>INSERT INTO SSP2 VALUES('DJB','C013','SSP-1212-00001','',1,20141126,093452,'SQL',0,0,'')</v>
      </c>
      <c r="AW18" s="6"/>
      <c r="AX18" s="3"/>
      <c r="AY18" s="3"/>
    </row>
    <row r="19" spans="1:51" ht="12.75" customHeight="1" x14ac:dyDescent="0.25">
      <c r="S19" s="1" t="s">
        <v>9</v>
      </c>
      <c r="AK19" s="1" t="s">
        <v>109</v>
      </c>
      <c r="AL19" s="1" t="s">
        <v>215</v>
      </c>
      <c r="AM19" s="1" t="s">
        <v>177</v>
      </c>
      <c r="AO19" s="1">
        <v>1</v>
      </c>
      <c r="AP19" s="14" t="str">
        <f t="shared" ca="1" si="15"/>
        <v>20141126</v>
      </c>
      <c r="AQ19" s="14" t="str">
        <f t="shared" ca="1" si="16"/>
        <v>093452</v>
      </c>
      <c r="AR19" s="6" t="s">
        <v>41</v>
      </c>
      <c r="AS19" s="3">
        <v>0</v>
      </c>
      <c r="AT19" s="3">
        <v>0</v>
      </c>
      <c r="AV19" s="3" t="str">
        <f t="shared" ca="1" si="17"/>
        <v>INSERT INTO SSP2 VALUES('DJB','C014','SSP-1212-00001','',1,20141126,093452,'SQL',0,0,'')</v>
      </c>
      <c r="AW19" s="6"/>
      <c r="AX19" s="3"/>
      <c r="AY19" s="3"/>
    </row>
    <row r="20" spans="1:51" ht="12.75" customHeight="1" x14ac:dyDescent="0.25">
      <c r="J20" s="1"/>
      <c r="S20" s="1" t="s">
        <v>9</v>
      </c>
      <c r="AK20" s="1" t="s">
        <v>109</v>
      </c>
      <c r="AL20" s="1" t="s">
        <v>216</v>
      </c>
      <c r="AM20" s="1" t="s">
        <v>177</v>
      </c>
      <c r="AO20" s="1">
        <v>1</v>
      </c>
      <c r="AP20" s="14" t="str">
        <f t="shared" ca="1" si="15"/>
        <v>20141126</v>
      </c>
      <c r="AQ20" s="14" t="str">
        <f t="shared" ca="1" si="16"/>
        <v>093452</v>
      </c>
      <c r="AR20" s="6" t="s">
        <v>41</v>
      </c>
      <c r="AS20" s="3">
        <v>0</v>
      </c>
      <c r="AT20" s="3">
        <v>0</v>
      </c>
      <c r="AV20" s="3" t="str">
        <f t="shared" ca="1" si="17"/>
        <v>INSERT INTO SSP2 VALUES('DJB','C015','SSP-1212-00001','',1,20141126,093452,'SQL',0,0,'')</v>
      </c>
      <c r="AW20" s="6"/>
      <c r="AX20" s="3"/>
      <c r="AY20" s="3"/>
    </row>
    <row r="21" spans="1:51" ht="12.75" customHeight="1" x14ac:dyDescent="0.25">
      <c r="J21" s="1"/>
      <c r="S21" s="1" t="s">
        <v>9</v>
      </c>
      <c r="AK21" s="1" t="s">
        <v>109</v>
      </c>
      <c r="AL21" s="1" t="s">
        <v>217</v>
      </c>
      <c r="AM21" s="1" t="s">
        <v>177</v>
      </c>
      <c r="AO21" s="1">
        <v>1</v>
      </c>
      <c r="AP21" s="14" t="str">
        <f t="shared" ca="1" si="15"/>
        <v>20141126</v>
      </c>
      <c r="AQ21" s="14" t="str">
        <f t="shared" ca="1" si="16"/>
        <v>093452</v>
      </c>
      <c r="AR21" s="6" t="s">
        <v>41</v>
      </c>
      <c r="AS21" s="3">
        <v>0</v>
      </c>
      <c r="AT21" s="3">
        <v>0</v>
      </c>
      <c r="AV21" s="3" t="str">
        <f t="shared" ca="1" si="17"/>
        <v>INSERT INTO SSP2 VALUES('DJB','C016','SSP-1212-00001','',1,20141126,093452,'SQL',0,0,'')</v>
      </c>
      <c r="AW21" s="6"/>
      <c r="AX21" s="3"/>
      <c r="AY21" s="3"/>
    </row>
    <row r="22" spans="1:51" ht="12.75" customHeight="1" x14ac:dyDescent="0.25">
      <c r="J22" s="1"/>
      <c r="S22" s="1" t="s">
        <v>9</v>
      </c>
      <c r="AK22" s="1" t="s">
        <v>109</v>
      </c>
      <c r="AL22" s="1" t="s">
        <v>218</v>
      </c>
      <c r="AM22" s="1" t="s">
        <v>177</v>
      </c>
      <c r="AO22" s="1">
        <v>1</v>
      </c>
      <c r="AP22" s="14" t="str">
        <f t="shared" ca="1" si="15"/>
        <v>20141126</v>
      </c>
      <c r="AQ22" s="14" t="str">
        <f t="shared" ca="1" si="16"/>
        <v>093452</v>
      </c>
      <c r="AR22" s="6" t="s">
        <v>41</v>
      </c>
      <c r="AS22" s="3">
        <v>0</v>
      </c>
      <c r="AT22" s="3">
        <v>0</v>
      </c>
      <c r="AV22" s="3" t="str">
        <f t="shared" ca="1" si="17"/>
        <v>INSERT INTO SSP2 VALUES('DJB','C017','SSP-1212-00001','',1,20141126,093452,'SQL',0,0,'')</v>
      </c>
      <c r="AW22" s="6"/>
      <c r="AX22" s="3"/>
      <c r="AY22" s="3"/>
    </row>
    <row r="23" spans="1:51" ht="12.75" customHeight="1" x14ac:dyDescent="0.25">
      <c r="J23" s="1"/>
      <c r="S23" s="1" t="s">
        <v>9</v>
      </c>
      <c r="AK23" s="1" t="s">
        <v>109</v>
      </c>
      <c r="AL23" s="1" t="s">
        <v>219</v>
      </c>
      <c r="AM23" s="1" t="s">
        <v>177</v>
      </c>
      <c r="AO23" s="1">
        <v>1</v>
      </c>
      <c r="AP23" s="14" t="str">
        <f t="shared" ca="1" si="15"/>
        <v>20141126</v>
      </c>
      <c r="AQ23" s="14" t="str">
        <f t="shared" ca="1" si="16"/>
        <v>093452</v>
      </c>
      <c r="AR23" s="6" t="s">
        <v>41</v>
      </c>
      <c r="AS23" s="3">
        <v>0</v>
      </c>
      <c r="AT23" s="3">
        <v>0</v>
      </c>
      <c r="AV23" s="3" t="str">
        <f t="shared" ca="1" si="17"/>
        <v>INSERT INTO SSP2 VALUES('DJB','C018','SSP-1212-00001','',1,20141126,093452,'SQL',0,0,'')</v>
      </c>
      <c r="AW23" s="6"/>
      <c r="AX23" s="3"/>
      <c r="AY23" s="3"/>
    </row>
    <row r="24" spans="1:51" ht="12.75" customHeight="1" x14ac:dyDescent="0.25">
      <c r="J24" s="1"/>
      <c r="AK24" s="1" t="s">
        <v>109</v>
      </c>
      <c r="AL24" s="1" t="s">
        <v>220</v>
      </c>
      <c r="AM24" s="1" t="s">
        <v>177</v>
      </c>
      <c r="AO24" s="1">
        <v>1</v>
      </c>
      <c r="AP24" s="14" t="str">
        <f t="shared" ca="1" si="15"/>
        <v>20141126</v>
      </c>
      <c r="AQ24" s="14" t="str">
        <f t="shared" ca="1" si="16"/>
        <v>093452</v>
      </c>
      <c r="AR24" s="6" t="s">
        <v>41</v>
      </c>
      <c r="AS24" s="3">
        <v>0</v>
      </c>
      <c r="AT24" s="3">
        <v>0</v>
      </c>
      <c r="AV24" s="3" t="str">
        <f t="shared" ca="1" si="17"/>
        <v>INSERT INTO SSP2 VALUES('DJB','C019','SSP-1212-00001','',1,20141126,093452,'SQL',0,0,'')</v>
      </c>
      <c r="AW24" s="6"/>
      <c r="AX24" s="3"/>
      <c r="AY24" s="3"/>
    </row>
    <row r="25" spans="1:51" ht="12.75" customHeight="1" x14ac:dyDescent="0.25">
      <c r="J25" s="1"/>
      <c r="AK25" s="1" t="s">
        <v>109</v>
      </c>
      <c r="AL25" s="1" t="s">
        <v>221</v>
      </c>
      <c r="AM25" s="1" t="s">
        <v>177</v>
      </c>
      <c r="AO25" s="1">
        <v>1</v>
      </c>
      <c r="AP25" s="14" t="str">
        <f t="shared" ca="1" si="15"/>
        <v>20141126</v>
      </c>
      <c r="AQ25" s="14" t="str">
        <f t="shared" ca="1" si="16"/>
        <v>093452</v>
      </c>
      <c r="AR25" s="6" t="s">
        <v>41</v>
      </c>
      <c r="AS25" s="3">
        <v>0</v>
      </c>
      <c r="AT25" s="3">
        <v>0</v>
      </c>
      <c r="AV25" s="3" t="str">
        <f t="shared" ca="1" si="17"/>
        <v>INSERT INTO SSP2 VALUES('DJB','C020','SSP-1212-00001','',1,20141126,093452,'SQL',0,0,'')</v>
      </c>
      <c r="AW25" s="6"/>
      <c r="AX25" s="3"/>
      <c r="AY25" s="3"/>
    </row>
    <row r="26" spans="1:51" ht="12.75" customHeight="1" x14ac:dyDescent="0.25">
      <c r="J26" s="1"/>
      <c r="AK26" s="1" t="s">
        <v>109</v>
      </c>
      <c r="AL26" s="1" t="s">
        <v>222</v>
      </c>
      <c r="AM26" s="1" t="s">
        <v>177</v>
      </c>
      <c r="AO26" s="1">
        <v>1</v>
      </c>
      <c r="AP26" s="14" t="str">
        <f t="shared" ca="1" si="15"/>
        <v>20141126</v>
      </c>
      <c r="AQ26" s="14" t="str">
        <f t="shared" ca="1" si="16"/>
        <v>093452</v>
      </c>
      <c r="AR26" s="6" t="s">
        <v>41</v>
      </c>
      <c r="AS26" s="3">
        <v>0</v>
      </c>
      <c r="AT26" s="3">
        <v>0</v>
      </c>
      <c r="AV26" s="3" t="str">
        <f t="shared" ca="1" si="17"/>
        <v>INSERT INTO SSP2 VALUES('DJB','C021','SSP-1212-00001','',1,20141126,093452,'SQL',0,0,'')</v>
      </c>
      <c r="AW26" s="6"/>
      <c r="AX26" s="3"/>
      <c r="AY26" s="3"/>
    </row>
    <row r="27" spans="1:51" ht="12.75" customHeight="1" x14ac:dyDescent="0.25">
      <c r="J27" s="1"/>
      <c r="AK27" s="1" t="s">
        <v>109</v>
      </c>
      <c r="AL27" s="1" t="s">
        <v>223</v>
      </c>
      <c r="AM27" s="1" t="s">
        <v>177</v>
      </c>
      <c r="AO27" s="1">
        <v>1</v>
      </c>
      <c r="AP27" s="14" t="str">
        <f t="shared" ca="1" si="15"/>
        <v>20141126</v>
      </c>
      <c r="AQ27" s="14" t="str">
        <f t="shared" ca="1" si="16"/>
        <v>093452</v>
      </c>
      <c r="AR27" s="6" t="s">
        <v>41</v>
      </c>
      <c r="AS27" s="3">
        <v>0</v>
      </c>
      <c r="AT27" s="3">
        <v>0</v>
      </c>
      <c r="AV27" s="3" t="str">
        <f t="shared" ca="1" si="17"/>
        <v>INSERT INTO SSP2 VALUES('DJB','C022','SSP-1212-00001','',1,20141126,093452,'SQL',0,0,'')</v>
      </c>
      <c r="AW27" s="6"/>
      <c r="AX27" s="3"/>
      <c r="AY27" s="3"/>
    </row>
    <row r="28" spans="1:51" ht="12.75" customHeight="1" x14ac:dyDescent="0.25">
      <c r="J28" s="1"/>
      <c r="AK28" s="1" t="s">
        <v>109</v>
      </c>
      <c r="AL28" s="1" t="s">
        <v>224</v>
      </c>
      <c r="AM28" s="1" t="s">
        <v>177</v>
      </c>
      <c r="AO28" s="1">
        <v>1</v>
      </c>
      <c r="AP28" s="14" t="str">
        <f t="shared" ca="1" si="15"/>
        <v>20141126</v>
      </c>
      <c r="AQ28" s="14" t="str">
        <f t="shared" ca="1" si="16"/>
        <v>093452</v>
      </c>
      <c r="AR28" s="6" t="s">
        <v>41</v>
      </c>
      <c r="AS28" s="3">
        <v>0</v>
      </c>
      <c r="AT28" s="3">
        <v>0</v>
      </c>
      <c r="AV28" s="3" t="str">
        <f t="shared" ca="1" si="17"/>
        <v>INSERT INTO SSP2 VALUES('DJB','C023','SSP-1212-00001','',1,20141126,093452,'SQL',0,0,'')</v>
      </c>
      <c r="AW28" s="6"/>
      <c r="AX28" s="3"/>
      <c r="AY28" s="3"/>
    </row>
    <row r="29" spans="1:51" ht="12.75" customHeight="1" x14ac:dyDescent="0.25">
      <c r="J29" s="1"/>
      <c r="AK29" s="1" t="s">
        <v>109</v>
      </c>
      <c r="AL29" s="1" t="s">
        <v>225</v>
      </c>
      <c r="AM29" s="1" t="s">
        <v>177</v>
      </c>
      <c r="AO29" s="1">
        <v>1</v>
      </c>
      <c r="AP29" s="14" t="str">
        <f t="shared" ca="1" si="15"/>
        <v>20141126</v>
      </c>
      <c r="AQ29" s="14" t="str">
        <f t="shared" ca="1" si="16"/>
        <v>093452</v>
      </c>
      <c r="AR29" s="6" t="s">
        <v>41</v>
      </c>
      <c r="AS29" s="3">
        <v>0</v>
      </c>
      <c r="AT29" s="3">
        <v>0</v>
      </c>
      <c r="AV29" s="3" t="str">
        <f t="shared" ca="1" si="17"/>
        <v>INSERT INTO SSP2 VALUES('DJB','C024','SSP-1212-00001','',1,20141126,093452,'SQL',0,0,'')</v>
      </c>
      <c r="AW29" s="6"/>
      <c r="AX29" s="3"/>
      <c r="AY29" s="3"/>
    </row>
    <row r="30" spans="1:51" ht="12.75" customHeight="1" x14ac:dyDescent="0.25">
      <c r="J30" s="1"/>
      <c r="AK30" s="1" t="s">
        <v>109</v>
      </c>
      <c r="AL30" s="1" t="s">
        <v>226</v>
      </c>
      <c r="AM30" s="1" t="s">
        <v>177</v>
      </c>
      <c r="AO30" s="1">
        <v>1</v>
      </c>
      <c r="AP30" s="14" t="str">
        <f t="shared" ca="1" si="15"/>
        <v>20141126</v>
      </c>
      <c r="AQ30" s="14" t="str">
        <f t="shared" ca="1" si="16"/>
        <v>093452</v>
      </c>
      <c r="AR30" s="6" t="s">
        <v>41</v>
      </c>
      <c r="AS30" s="3">
        <v>0</v>
      </c>
      <c r="AT30" s="3">
        <v>0</v>
      </c>
      <c r="AV30" s="3" t="str">
        <f t="shared" ca="1" si="17"/>
        <v>INSERT INTO SSP2 VALUES('DJB','C025','SSP-1212-00001','',1,20141126,093452,'SQL',0,0,'')</v>
      </c>
      <c r="AW30" s="6"/>
      <c r="AX30" s="3"/>
      <c r="AY30" s="3"/>
    </row>
    <row r="31" spans="1:51" ht="12.75" customHeight="1" x14ac:dyDescent="0.25">
      <c r="J31" s="1"/>
      <c r="AK31" s="1" t="s">
        <v>109</v>
      </c>
      <c r="AL31" s="1" t="s">
        <v>227</v>
      </c>
      <c r="AM31" s="1" t="s">
        <v>177</v>
      </c>
      <c r="AO31" s="1">
        <v>1</v>
      </c>
      <c r="AP31" s="14" t="str">
        <f t="shared" ca="1" si="15"/>
        <v>20141126</v>
      </c>
      <c r="AQ31" s="14" t="str">
        <f t="shared" ca="1" si="16"/>
        <v>093452</v>
      </c>
      <c r="AR31" s="6" t="s">
        <v>41</v>
      </c>
      <c r="AS31" s="3">
        <v>0</v>
      </c>
      <c r="AT31" s="3">
        <v>0</v>
      </c>
      <c r="AV31" s="3" t="str">
        <f t="shared" ca="1" si="17"/>
        <v>INSERT INTO SSP2 VALUES('DJB','C026','SSP-1212-00001','',1,20141126,093452,'SQL',0,0,'')</v>
      </c>
      <c r="AW31" s="6"/>
      <c r="AX31" s="3"/>
      <c r="AY31" s="3"/>
    </row>
    <row r="32" spans="1:51" ht="12.75" customHeight="1" x14ac:dyDescent="0.25">
      <c r="J32" s="1"/>
      <c r="AK32" s="1" t="s">
        <v>109</v>
      </c>
      <c r="AL32" s="1" t="s">
        <v>228</v>
      </c>
      <c r="AM32" s="1" t="s">
        <v>177</v>
      </c>
      <c r="AO32" s="1">
        <v>1</v>
      </c>
      <c r="AP32" s="14" t="str">
        <f t="shared" ca="1" si="15"/>
        <v>20141126</v>
      </c>
      <c r="AQ32" s="14" t="str">
        <f t="shared" ca="1" si="16"/>
        <v>093452</v>
      </c>
      <c r="AR32" s="6" t="s">
        <v>41</v>
      </c>
      <c r="AS32" s="3">
        <v>0</v>
      </c>
      <c r="AT32" s="3">
        <v>0</v>
      </c>
      <c r="AV32" s="3" t="str">
        <f t="shared" ca="1" si="17"/>
        <v>INSERT INTO SSP2 VALUES('DJB','C027','SSP-1212-00001','',1,20141126,093452,'SQL',0,0,'')</v>
      </c>
      <c r="AW32" s="6"/>
      <c r="AX32" s="3"/>
      <c r="AY32" s="3"/>
    </row>
    <row r="33" spans="10:51" ht="12.75" customHeight="1" x14ac:dyDescent="0.25">
      <c r="J33" s="1"/>
      <c r="AK33" s="1" t="s">
        <v>109</v>
      </c>
      <c r="AL33" s="1" t="s">
        <v>229</v>
      </c>
      <c r="AM33" s="1" t="s">
        <v>177</v>
      </c>
      <c r="AO33" s="1">
        <v>1</v>
      </c>
      <c r="AP33" s="14" t="str">
        <f t="shared" ca="1" si="15"/>
        <v>20141126</v>
      </c>
      <c r="AQ33" s="14" t="str">
        <f t="shared" ca="1" si="16"/>
        <v>093452</v>
      </c>
      <c r="AR33" s="6" t="s">
        <v>41</v>
      </c>
      <c r="AS33" s="3">
        <v>0</v>
      </c>
      <c r="AT33" s="3">
        <v>0</v>
      </c>
      <c r="AV33" s="3" t="str">
        <f t="shared" ca="1" si="17"/>
        <v>INSERT INTO SSP2 VALUES('DJB','C028','SSP-1212-00001','',1,20141126,093452,'SQL',0,0,'')</v>
      </c>
      <c r="AW33" s="6"/>
      <c r="AX33" s="3"/>
      <c r="AY33" s="3"/>
    </row>
    <row r="34" spans="10:51" ht="12.75" customHeight="1" x14ac:dyDescent="0.25">
      <c r="J34" s="1"/>
      <c r="AK34" s="1" t="s">
        <v>109</v>
      </c>
      <c r="AL34" s="1" t="s">
        <v>230</v>
      </c>
      <c r="AM34" s="1" t="s">
        <v>177</v>
      </c>
      <c r="AO34" s="1">
        <v>1</v>
      </c>
      <c r="AP34" s="14" t="str">
        <f t="shared" ca="1" si="15"/>
        <v>20141126</v>
      </c>
      <c r="AQ34" s="14" t="str">
        <f t="shared" ca="1" si="16"/>
        <v>093452</v>
      </c>
      <c r="AR34" s="6" t="s">
        <v>41</v>
      </c>
      <c r="AS34" s="3">
        <v>0</v>
      </c>
      <c r="AT34" s="3">
        <v>0</v>
      </c>
      <c r="AV34" s="3" t="str">
        <f t="shared" ca="1" si="17"/>
        <v>INSERT INTO SSP2 VALUES('DJB','C029','SSP-1212-00001','',1,20141126,093452,'SQL',0,0,'')</v>
      </c>
      <c r="AW34" s="6"/>
      <c r="AX34" s="3"/>
      <c r="AY34" s="3"/>
    </row>
    <row r="35" spans="10:51" ht="12.75" customHeight="1" x14ac:dyDescent="0.25">
      <c r="J35" s="1"/>
      <c r="AK35" s="1" t="s">
        <v>109</v>
      </c>
      <c r="AL35" s="1" t="s">
        <v>231</v>
      </c>
      <c r="AM35" s="1" t="s">
        <v>177</v>
      </c>
      <c r="AO35" s="1">
        <v>1</v>
      </c>
      <c r="AP35" s="14" t="str">
        <f t="shared" ca="1" si="15"/>
        <v>20141126</v>
      </c>
      <c r="AQ35" s="14" t="str">
        <f t="shared" ca="1" si="16"/>
        <v>093452</v>
      </c>
      <c r="AR35" s="6" t="s">
        <v>41</v>
      </c>
      <c r="AS35" s="3">
        <v>0</v>
      </c>
      <c r="AT35" s="3">
        <v>0</v>
      </c>
      <c r="AV35" s="3" t="str">
        <f t="shared" ca="1" si="17"/>
        <v>INSERT INTO SSP2 VALUES('DJB','C030','SSP-1212-00001','',1,20141126,093452,'SQL',0,0,'')</v>
      </c>
      <c r="AW35" s="6"/>
      <c r="AX35" s="3"/>
      <c r="AY35" s="3"/>
    </row>
    <row r="36" spans="10:51" ht="12.75" customHeight="1" x14ac:dyDescent="0.25">
      <c r="J36" s="1"/>
      <c r="AK36" s="1" t="s">
        <v>109</v>
      </c>
      <c r="AL36" s="1" t="s">
        <v>238</v>
      </c>
      <c r="AM36" s="1" t="s">
        <v>177</v>
      </c>
      <c r="AO36" s="1">
        <v>1</v>
      </c>
      <c r="AP36" s="14" t="str">
        <f t="shared" ca="1" si="15"/>
        <v>20141126</v>
      </c>
      <c r="AQ36" s="14" t="str">
        <f t="shared" ca="1" si="16"/>
        <v>093452</v>
      </c>
      <c r="AR36" s="6" t="s">
        <v>41</v>
      </c>
      <c r="AS36" s="3">
        <v>0</v>
      </c>
      <c r="AT36" s="3">
        <v>0</v>
      </c>
      <c r="AV36" s="3" t="str">
        <f t="shared" ref="AV36:AV54" ca="1" si="18">CONCATENATE("INSERT INTO ",$D$2," VALUES(","'",AK36,"'",",'",AL36,"'",",'",AM36,"'",",'",AN36,"'",",",AO36,,",",AP36,,",",AQ36,,",'",AR36,"'",",",AS36,,",",AT36,,",'",AU36,"'",")")</f>
        <v>INSERT INTO SSP2 VALUES('DJB','C031','SSP-1212-00001','',1,20141126,093452,'SQL',0,0,'')</v>
      </c>
      <c r="AW36" s="6"/>
      <c r="AX36" s="3"/>
      <c r="AY36" s="3"/>
    </row>
    <row r="37" spans="10:51" ht="12.75" customHeight="1" x14ac:dyDescent="0.25">
      <c r="J37" s="1"/>
      <c r="AK37" s="1" t="s">
        <v>109</v>
      </c>
      <c r="AL37" s="1" t="s">
        <v>239</v>
      </c>
      <c r="AM37" s="1" t="s">
        <v>177</v>
      </c>
      <c r="AO37" s="1">
        <v>1</v>
      </c>
      <c r="AP37" s="14" t="str">
        <f t="shared" ca="1" si="15"/>
        <v>20141126</v>
      </c>
      <c r="AQ37" s="14" t="str">
        <f t="shared" ca="1" si="16"/>
        <v>093452</v>
      </c>
      <c r="AR37" s="6" t="s">
        <v>41</v>
      </c>
      <c r="AS37" s="3">
        <v>0</v>
      </c>
      <c r="AT37" s="3">
        <v>0</v>
      </c>
      <c r="AV37" s="3" t="str">
        <f t="shared" ca="1" si="18"/>
        <v>INSERT INTO SSP2 VALUES('DJB','C032','SSP-1212-00001','',1,20141126,093452,'SQL',0,0,'')</v>
      </c>
      <c r="AW37" s="6"/>
      <c r="AX37" s="3"/>
      <c r="AY37" s="3"/>
    </row>
    <row r="38" spans="10:51" ht="12.75" customHeight="1" x14ac:dyDescent="0.25">
      <c r="J38" s="1"/>
      <c r="AK38" s="1" t="s">
        <v>109</v>
      </c>
      <c r="AL38" s="1" t="s">
        <v>240</v>
      </c>
      <c r="AM38" s="1" t="s">
        <v>177</v>
      </c>
      <c r="AO38" s="1">
        <v>1</v>
      </c>
      <c r="AP38" s="14" t="str">
        <f t="shared" ca="1" si="15"/>
        <v>20141126</v>
      </c>
      <c r="AQ38" s="14" t="str">
        <f t="shared" ca="1" si="16"/>
        <v>093452</v>
      </c>
      <c r="AR38" s="6" t="s">
        <v>41</v>
      </c>
      <c r="AS38" s="3">
        <v>0</v>
      </c>
      <c r="AT38" s="3">
        <v>0</v>
      </c>
      <c r="AV38" s="3" t="str">
        <f t="shared" ca="1" si="18"/>
        <v>INSERT INTO SSP2 VALUES('DJB','C033','SSP-1212-00001','',1,20141126,093452,'SQL',0,0,'')</v>
      </c>
      <c r="AW38" s="6"/>
      <c r="AX38" s="3"/>
      <c r="AY38" s="3"/>
    </row>
    <row r="39" spans="10:51" ht="12.75" customHeight="1" x14ac:dyDescent="0.25">
      <c r="J39" s="1"/>
      <c r="AK39" s="1" t="s">
        <v>109</v>
      </c>
      <c r="AL39" s="1" t="s">
        <v>241</v>
      </c>
      <c r="AM39" s="1" t="s">
        <v>177</v>
      </c>
      <c r="AO39" s="1">
        <v>1</v>
      </c>
      <c r="AP39" s="14" t="str">
        <f t="shared" ca="1" si="15"/>
        <v>20141126</v>
      </c>
      <c r="AQ39" s="14" t="str">
        <f t="shared" ca="1" si="16"/>
        <v>093452</v>
      </c>
      <c r="AR39" s="6" t="s">
        <v>41</v>
      </c>
      <c r="AS39" s="3">
        <v>0</v>
      </c>
      <c r="AT39" s="3">
        <v>0</v>
      </c>
      <c r="AV39" s="3" t="str">
        <f t="shared" ca="1" si="18"/>
        <v>INSERT INTO SSP2 VALUES('DJB','C034','SSP-1212-00001','',1,20141126,093452,'SQL',0,0,'')</v>
      </c>
      <c r="AW39" s="6"/>
      <c r="AX39" s="3"/>
      <c r="AY39" s="3"/>
    </row>
    <row r="40" spans="10:51" ht="12.75" customHeight="1" x14ac:dyDescent="0.25">
      <c r="J40" s="1"/>
      <c r="AK40" s="1" t="s">
        <v>109</v>
      </c>
      <c r="AL40" s="1" t="s">
        <v>242</v>
      </c>
      <c r="AM40" s="1" t="s">
        <v>177</v>
      </c>
      <c r="AO40" s="1">
        <v>1</v>
      </c>
      <c r="AP40" s="14" t="str">
        <f t="shared" ca="1" si="15"/>
        <v>20141126</v>
      </c>
      <c r="AQ40" s="14" t="str">
        <f t="shared" ca="1" si="16"/>
        <v>093452</v>
      </c>
      <c r="AR40" s="6" t="s">
        <v>41</v>
      </c>
      <c r="AS40" s="3">
        <v>0</v>
      </c>
      <c r="AT40" s="3">
        <v>0</v>
      </c>
      <c r="AV40" s="3" t="str">
        <f t="shared" ca="1" si="18"/>
        <v>INSERT INTO SSP2 VALUES('DJB','C035','SSP-1212-00001','',1,20141126,093452,'SQL',0,0,'')</v>
      </c>
      <c r="AW40" s="6"/>
      <c r="AX40" s="3"/>
      <c r="AY40" s="3"/>
    </row>
    <row r="41" spans="10:51" ht="12.75" customHeight="1" x14ac:dyDescent="0.25">
      <c r="J41" s="1"/>
      <c r="AK41" s="1" t="s">
        <v>109</v>
      </c>
      <c r="AL41" s="1" t="s">
        <v>243</v>
      </c>
      <c r="AM41" s="1" t="s">
        <v>177</v>
      </c>
      <c r="AO41" s="1">
        <v>1</v>
      </c>
      <c r="AP41" s="14" t="str">
        <f t="shared" ca="1" si="15"/>
        <v>20141126</v>
      </c>
      <c r="AQ41" s="14" t="str">
        <f t="shared" ca="1" si="16"/>
        <v>093452</v>
      </c>
      <c r="AR41" s="6" t="s">
        <v>41</v>
      </c>
      <c r="AS41" s="3">
        <v>0</v>
      </c>
      <c r="AT41" s="3">
        <v>0</v>
      </c>
      <c r="AV41" s="3" t="str">
        <f t="shared" ca="1" si="18"/>
        <v>INSERT INTO SSP2 VALUES('DJB','C036','SSP-1212-00001','',1,20141126,093452,'SQL',0,0,'')</v>
      </c>
      <c r="AW41" s="6"/>
      <c r="AX41" s="3"/>
      <c r="AY41" s="3"/>
    </row>
    <row r="42" spans="10:51" ht="12.75" customHeight="1" x14ac:dyDescent="0.25">
      <c r="J42" s="1"/>
      <c r="AK42" s="1" t="s">
        <v>109</v>
      </c>
      <c r="AL42" s="1" t="s">
        <v>244</v>
      </c>
      <c r="AM42" s="1" t="s">
        <v>177</v>
      </c>
      <c r="AO42" s="1">
        <v>1</v>
      </c>
      <c r="AP42" s="14" t="str">
        <f t="shared" ca="1" si="15"/>
        <v>20141126</v>
      </c>
      <c r="AQ42" s="14" t="str">
        <f t="shared" ca="1" si="16"/>
        <v>093452</v>
      </c>
      <c r="AR42" s="6" t="s">
        <v>41</v>
      </c>
      <c r="AS42" s="3">
        <v>0</v>
      </c>
      <c r="AT42" s="3">
        <v>0</v>
      </c>
      <c r="AV42" s="3" t="str">
        <f t="shared" ca="1" si="18"/>
        <v>INSERT INTO SSP2 VALUES('DJB','C037','SSP-1212-00001','',1,20141126,093452,'SQL',0,0,'')</v>
      </c>
      <c r="AW42" s="6"/>
      <c r="AX42" s="3"/>
      <c r="AY42" s="3"/>
    </row>
    <row r="43" spans="10:51" ht="12.75" customHeight="1" x14ac:dyDescent="0.25">
      <c r="J43" s="1"/>
      <c r="AK43" s="1" t="s">
        <v>109</v>
      </c>
      <c r="AL43" s="1" t="s">
        <v>245</v>
      </c>
      <c r="AM43" s="1" t="s">
        <v>177</v>
      </c>
      <c r="AO43" s="1">
        <v>1</v>
      </c>
      <c r="AP43" s="14" t="str">
        <f t="shared" ca="1" si="15"/>
        <v>20141126</v>
      </c>
      <c r="AQ43" s="14" t="str">
        <f t="shared" ca="1" si="16"/>
        <v>093452</v>
      </c>
      <c r="AR43" s="6" t="s">
        <v>41</v>
      </c>
      <c r="AS43" s="3">
        <v>0</v>
      </c>
      <c r="AT43" s="3">
        <v>0</v>
      </c>
      <c r="AV43" s="3" t="str">
        <f t="shared" ca="1" si="18"/>
        <v>INSERT INTO SSP2 VALUES('DJB','C038','SSP-1212-00001','',1,20141126,093452,'SQL',0,0,'')</v>
      </c>
      <c r="AW43" s="6"/>
      <c r="AX43" s="3"/>
      <c r="AY43" s="3"/>
    </row>
    <row r="44" spans="10:51" ht="12.75" customHeight="1" x14ac:dyDescent="0.25">
      <c r="J44" s="1"/>
      <c r="AK44" s="1" t="s">
        <v>109</v>
      </c>
      <c r="AL44" s="1" t="s">
        <v>246</v>
      </c>
      <c r="AM44" s="1" t="s">
        <v>177</v>
      </c>
      <c r="AO44" s="1">
        <v>1</v>
      </c>
      <c r="AP44" s="14" t="str">
        <f t="shared" ca="1" si="15"/>
        <v>20141126</v>
      </c>
      <c r="AQ44" s="14" t="str">
        <f t="shared" ca="1" si="16"/>
        <v>093452</v>
      </c>
      <c r="AR44" s="6" t="s">
        <v>41</v>
      </c>
      <c r="AS44" s="3">
        <v>0</v>
      </c>
      <c r="AT44" s="3">
        <v>0</v>
      </c>
      <c r="AV44" s="3" t="str">
        <f t="shared" ca="1" si="18"/>
        <v>INSERT INTO SSP2 VALUES('DJB','C039','SSP-1212-00001','',1,20141126,093452,'SQL',0,0,'')</v>
      </c>
      <c r="AW44" s="6"/>
      <c r="AX44" s="3"/>
      <c r="AY44" s="3"/>
    </row>
    <row r="45" spans="10:51" ht="12.75" customHeight="1" x14ac:dyDescent="0.25">
      <c r="J45" s="1"/>
      <c r="AK45" s="1" t="s">
        <v>109</v>
      </c>
      <c r="AL45" s="1" t="s">
        <v>247</v>
      </c>
      <c r="AM45" s="1" t="s">
        <v>177</v>
      </c>
      <c r="AO45" s="1">
        <v>1</v>
      </c>
      <c r="AP45" s="14" t="str">
        <f t="shared" ca="1" si="15"/>
        <v>20141126</v>
      </c>
      <c r="AQ45" s="14" t="str">
        <f t="shared" ca="1" si="16"/>
        <v>093452</v>
      </c>
      <c r="AR45" s="6" t="s">
        <v>41</v>
      </c>
      <c r="AS45" s="3">
        <v>0</v>
      </c>
      <c r="AT45" s="3">
        <v>0</v>
      </c>
      <c r="AV45" s="3" t="str">
        <f t="shared" ca="1" si="18"/>
        <v>INSERT INTO SSP2 VALUES('DJB','C040','SSP-1212-00001','',1,20141126,093452,'SQL',0,0,'')</v>
      </c>
      <c r="AW45" s="6"/>
      <c r="AX45" s="3"/>
      <c r="AY45" s="3"/>
    </row>
    <row r="46" spans="10:51" ht="12.75" customHeight="1" x14ac:dyDescent="0.25">
      <c r="J46" s="1"/>
      <c r="AK46" s="1" t="s">
        <v>109</v>
      </c>
      <c r="AL46" s="1" t="s">
        <v>248</v>
      </c>
      <c r="AM46" s="1" t="s">
        <v>177</v>
      </c>
      <c r="AO46" s="1">
        <v>1</v>
      </c>
      <c r="AP46" s="14" t="str">
        <f t="shared" ca="1" si="15"/>
        <v>20141126</v>
      </c>
      <c r="AQ46" s="14" t="str">
        <f t="shared" ca="1" si="16"/>
        <v>093452</v>
      </c>
      <c r="AR46" s="6" t="s">
        <v>41</v>
      </c>
      <c r="AS46" s="3">
        <v>0</v>
      </c>
      <c r="AT46" s="3">
        <v>0</v>
      </c>
      <c r="AV46" s="3" t="str">
        <f t="shared" ca="1" si="18"/>
        <v>INSERT INTO SSP2 VALUES('DJB','C041','SSP-1212-00001','',1,20141126,093452,'SQL',0,0,'')</v>
      </c>
      <c r="AW46" s="6"/>
      <c r="AX46" s="3"/>
      <c r="AY46" s="3"/>
    </row>
    <row r="47" spans="10:51" ht="12.75" customHeight="1" x14ac:dyDescent="0.25">
      <c r="J47" s="1"/>
      <c r="AK47" s="1" t="s">
        <v>109</v>
      </c>
      <c r="AL47" s="1" t="s">
        <v>249</v>
      </c>
      <c r="AM47" s="1" t="s">
        <v>177</v>
      </c>
      <c r="AO47" s="1">
        <v>1</v>
      </c>
      <c r="AP47" s="14" t="str">
        <f t="shared" ca="1" si="15"/>
        <v>20141126</v>
      </c>
      <c r="AQ47" s="14" t="str">
        <f t="shared" ca="1" si="16"/>
        <v>093452</v>
      </c>
      <c r="AR47" s="6" t="s">
        <v>41</v>
      </c>
      <c r="AS47" s="3">
        <v>0</v>
      </c>
      <c r="AT47" s="3">
        <v>0</v>
      </c>
      <c r="AV47" s="3" t="str">
        <f t="shared" ca="1" si="18"/>
        <v>INSERT INTO SSP2 VALUES('DJB','C042','SSP-1212-00001','',1,20141126,093452,'SQL',0,0,'')</v>
      </c>
      <c r="AW47" s="6"/>
      <c r="AX47" s="3"/>
      <c r="AY47" s="3"/>
    </row>
    <row r="48" spans="10:51" ht="12.75" customHeight="1" x14ac:dyDescent="0.25">
      <c r="J48" s="1"/>
      <c r="AK48" s="1" t="s">
        <v>109</v>
      </c>
      <c r="AL48" s="1" t="s">
        <v>250</v>
      </c>
      <c r="AM48" s="1" t="s">
        <v>177</v>
      </c>
      <c r="AO48" s="1">
        <v>1</v>
      </c>
      <c r="AP48" s="14" t="str">
        <f t="shared" ca="1" si="15"/>
        <v>20141126</v>
      </c>
      <c r="AQ48" s="14" t="str">
        <f t="shared" ca="1" si="16"/>
        <v>093452</v>
      </c>
      <c r="AR48" s="6" t="s">
        <v>41</v>
      </c>
      <c r="AS48" s="3">
        <v>0</v>
      </c>
      <c r="AT48" s="3">
        <v>0</v>
      </c>
      <c r="AV48" s="3" t="str">
        <f t="shared" ca="1" si="18"/>
        <v>INSERT INTO SSP2 VALUES('DJB','C043','SSP-1212-00001','',1,20141126,093452,'SQL',0,0,'')</v>
      </c>
      <c r="AW48" s="6"/>
      <c r="AX48" s="3"/>
      <c r="AY48" s="3"/>
    </row>
    <row r="49" spans="10:51" ht="12.75" customHeight="1" x14ac:dyDescent="0.25">
      <c r="J49" s="1"/>
      <c r="AK49" s="1" t="s">
        <v>109</v>
      </c>
      <c r="AL49" s="1" t="s">
        <v>251</v>
      </c>
      <c r="AM49" s="1" t="s">
        <v>177</v>
      </c>
      <c r="AO49" s="1">
        <v>1</v>
      </c>
      <c r="AP49" s="14" t="str">
        <f t="shared" ca="1" si="15"/>
        <v>20141126</v>
      </c>
      <c r="AQ49" s="14" t="str">
        <f t="shared" ca="1" si="16"/>
        <v>093452</v>
      </c>
      <c r="AR49" s="6" t="s">
        <v>41</v>
      </c>
      <c r="AS49" s="3">
        <v>0</v>
      </c>
      <c r="AT49" s="3">
        <v>0</v>
      </c>
      <c r="AV49" s="3" t="str">
        <f t="shared" ca="1" si="18"/>
        <v>INSERT INTO SSP2 VALUES('DJB','C044','SSP-1212-00001','',1,20141126,093452,'SQL',0,0,'')</v>
      </c>
      <c r="AW49" s="6"/>
      <c r="AX49" s="3"/>
      <c r="AY49" s="3"/>
    </row>
    <row r="50" spans="10:51" ht="12.75" customHeight="1" x14ac:dyDescent="0.25">
      <c r="J50" s="1"/>
      <c r="AK50" s="1" t="s">
        <v>109</v>
      </c>
      <c r="AL50" s="1" t="s">
        <v>252</v>
      </c>
      <c r="AM50" s="1" t="s">
        <v>177</v>
      </c>
      <c r="AO50" s="1">
        <v>1</v>
      </c>
      <c r="AP50" s="14" t="str">
        <f t="shared" ca="1" si="15"/>
        <v>20141126</v>
      </c>
      <c r="AQ50" s="14" t="str">
        <f t="shared" ca="1" si="16"/>
        <v>093452</v>
      </c>
      <c r="AR50" s="6" t="s">
        <v>41</v>
      </c>
      <c r="AS50" s="3">
        <v>0</v>
      </c>
      <c r="AT50" s="3">
        <v>0</v>
      </c>
      <c r="AV50" s="3" t="str">
        <f t="shared" ca="1" si="18"/>
        <v>INSERT INTO SSP2 VALUES('DJB','C045','SSP-1212-00001','',1,20141126,093452,'SQL',0,0,'')</v>
      </c>
      <c r="AW50" s="6"/>
      <c r="AX50" s="3"/>
      <c r="AY50" s="3"/>
    </row>
    <row r="51" spans="10:51" ht="12.75" customHeight="1" x14ac:dyDescent="0.25">
      <c r="J51" s="1"/>
      <c r="AK51" s="1" t="s">
        <v>109</v>
      </c>
      <c r="AL51" s="1" t="s">
        <v>253</v>
      </c>
      <c r="AM51" s="1" t="s">
        <v>177</v>
      </c>
      <c r="AO51" s="1">
        <v>1</v>
      </c>
      <c r="AP51" s="14" t="str">
        <f t="shared" ca="1" si="15"/>
        <v>20141126</v>
      </c>
      <c r="AQ51" s="14" t="str">
        <f t="shared" ca="1" si="16"/>
        <v>093452</v>
      </c>
      <c r="AR51" s="6" t="s">
        <v>41</v>
      </c>
      <c r="AS51" s="3">
        <v>0</v>
      </c>
      <c r="AT51" s="3">
        <v>0</v>
      </c>
      <c r="AV51" s="3" t="str">
        <f t="shared" ca="1" si="18"/>
        <v>INSERT INTO SSP2 VALUES('DJB','C046','SSP-1212-00001','',1,20141126,093452,'SQL',0,0,'')</v>
      </c>
      <c r="AW51" s="6"/>
      <c r="AX51" s="3"/>
      <c r="AY51" s="3"/>
    </row>
    <row r="52" spans="10:51" ht="12.75" customHeight="1" x14ac:dyDescent="0.25">
      <c r="J52" s="1"/>
      <c r="AK52" s="1" t="s">
        <v>109</v>
      </c>
      <c r="AL52" s="1" t="s">
        <v>254</v>
      </c>
      <c r="AM52" s="1" t="s">
        <v>177</v>
      </c>
      <c r="AO52" s="1">
        <v>1</v>
      </c>
      <c r="AP52" s="14" t="str">
        <f t="shared" ca="1" si="15"/>
        <v>20141126</v>
      </c>
      <c r="AQ52" s="14" t="str">
        <f t="shared" ca="1" si="16"/>
        <v>093452</v>
      </c>
      <c r="AR52" s="6" t="s">
        <v>41</v>
      </c>
      <c r="AS52" s="3">
        <v>0</v>
      </c>
      <c r="AT52" s="3">
        <v>0</v>
      </c>
      <c r="AV52" s="3" t="str">
        <f t="shared" ca="1" si="18"/>
        <v>INSERT INTO SSP2 VALUES('DJB','C047','SSP-1212-00001','',1,20141126,093452,'SQL',0,0,'')</v>
      </c>
      <c r="AW52" s="6"/>
      <c r="AX52" s="3"/>
      <c r="AY52" s="3"/>
    </row>
    <row r="53" spans="10:51" ht="12.75" customHeight="1" x14ac:dyDescent="0.25">
      <c r="J53" s="1"/>
      <c r="AK53" s="1" t="s">
        <v>109</v>
      </c>
      <c r="AL53" s="1" t="s">
        <v>255</v>
      </c>
      <c r="AM53" s="1" t="s">
        <v>177</v>
      </c>
      <c r="AO53" s="1">
        <v>1</v>
      </c>
      <c r="AP53" s="14" t="str">
        <f t="shared" ca="1" si="15"/>
        <v>20141126</v>
      </c>
      <c r="AQ53" s="14" t="str">
        <f t="shared" ca="1" si="16"/>
        <v>093452</v>
      </c>
      <c r="AR53" s="6" t="s">
        <v>41</v>
      </c>
      <c r="AS53" s="3">
        <v>0</v>
      </c>
      <c r="AT53" s="3">
        <v>0</v>
      </c>
      <c r="AV53" s="3" t="str">
        <f t="shared" ca="1" si="18"/>
        <v>INSERT INTO SSP2 VALUES('DJB','C048','SSP-1212-00001','',1,20141126,093452,'SQL',0,0,'')</v>
      </c>
      <c r="AW53" s="6"/>
      <c r="AX53" s="3"/>
      <c r="AY53" s="3"/>
    </row>
    <row r="54" spans="10:51" ht="12.75" customHeight="1" x14ac:dyDescent="0.25">
      <c r="J54" s="1"/>
      <c r="AK54" s="1" t="s">
        <v>109</v>
      </c>
      <c r="AL54" s="1" t="s">
        <v>256</v>
      </c>
      <c r="AM54" s="1" t="s">
        <v>177</v>
      </c>
      <c r="AO54" s="1">
        <v>1</v>
      </c>
      <c r="AP54" s="14" t="str">
        <f t="shared" ca="1" si="15"/>
        <v>20141126</v>
      </c>
      <c r="AQ54" s="14" t="str">
        <f t="shared" ca="1" si="16"/>
        <v>093452</v>
      </c>
      <c r="AR54" s="6" t="s">
        <v>41</v>
      </c>
      <c r="AS54" s="3">
        <v>0</v>
      </c>
      <c r="AT54" s="3">
        <v>0</v>
      </c>
      <c r="AV54" s="3" t="str">
        <f t="shared" ca="1" si="18"/>
        <v>INSERT INTO SSP2 VALUES('DJB','H001','SSP-1212-00001','',1,20141126,093452,'SQL',0,0,'')</v>
      </c>
      <c r="AW54" s="6"/>
      <c r="AX54" s="3"/>
      <c r="AY54" s="3"/>
    </row>
    <row r="55" spans="10:51" ht="12.75" customHeight="1" x14ac:dyDescent="0.25">
      <c r="J55" s="1"/>
      <c r="AP55" s="14"/>
      <c r="AQ55" s="14"/>
      <c r="AR55" s="6"/>
      <c r="AT55" s="3"/>
      <c r="AV55" s="3"/>
    </row>
    <row r="56" spans="10:51" ht="12.75" customHeight="1" x14ac:dyDescent="0.25">
      <c r="AP56" s="14"/>
      <c r="AQ56" s="14"/>
      <c r="AR56" s="6"/>
      <c r="AT56" s="3"/>
      <c r="AV56" s="3"/>
    </row>
    <row r="57" spans="10:51" ht="12.75" customHeight="1" x14ac:dyDescent="0.25">
      <c r="AP57" s="14"/>
      <c r="AQ57" s="14"/>
      <c r="AR57" s="6"/>
      <c r="AT57" s="3"/>
      <c r="AV57" s="3"/>
    </row>
    <row r="58" spans="10:51" ht="12.75" customHeight="1" x14ac:dyDescent="0.25">
      <c r="AP58" s="14"/>
      <c r="AQ58" s="14"/>
      <c r="AR58" s="6"/>
      <c r="AT58" s="3"/>
      <c r="AV58" s="3"/>
    </row>
    <row r="59" spans="10:51" ht="12.75" customHeight="1" x14ac:dyDescent="0.25">
      <c r="AP59" s="14"/>
      <c r="AQ59" s="14"/>
      <c r="AR59" s="6"/>
      <c r="AT59" s="3"/>
      <c r="AV59" s="3"/>
    </row>
    <row r="60" spans="10:51" ht="12.75" customHeight="1" x14ac:dyDescent="0.25">
      <c r="AP60" s="14"/>
      <c r="AQ60" s="14"/>
      <c r="AR60" s="6"/>
      <c r="AT60" s="3"/>
      <c r="AV60" s="3"/>
    </row>
    <row r="61" spans="10:51" ht="12.75" customHeight="1" x14ac:dyDescent="0.25">
      <c r="AP61" s="14"/>
      <c r="AQ61" s="14"/>
      <c r="AR61" s="6"/>
      <c r="AT61" s="3"/>
      <c r="AV61" s="3"/>
    </row>
    <row r="62" spans="10:51" ht="12.75" customHeight="1" x14ac:dyDescent="0.25">
      <c r="AP62" s="14"/>
      <c r="AQ62" s="14"/>
      <c r="AR62" s="6"/>
      <c r="AT62" s="3"/>
      <c r="AV62" s="3"/>
    </row>
    <row r="63" spans="10:51" ht="12.75" customHeight="1" x14ac:dyDescent="0.25">
      <c r="AP63" s="14"/>
      <c r="AQ63" s="14"/>
      <c r="AR63" s="6"/>
      <c r="AT63" s="3"/>
      <c r="AV63" s="3"/>
    </row>
    <row r="64" spans="10:51" ht="12.75" customHeight="1" x14ac:dyDescent="0.25">
      <c r="AP64" s="14"/>
      <c r="AQ64" s="14"/>
      <c r="AR64" s="6"/>
      <c r="AT64" s="3"/>
      <c r="AV64" s="3"/>
    </row>
    <row r="65" spans="42:48" ht="12.75" customHeight="1" x14ac:dyDescent="0.25">
      <c r="AP65" s="14"/>
      <c r="AQ65" s="14"/>
      <c r="AR65" s="6"/>
      <c r="AT65" s="3"/>
      <c r="AV6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52"/>
  <sheetViews>
    <sheetView workbookViewId="0">
      <pane xSplit="3" ySplit="2" topLeftCell="AH3" activePane="bottomRight" state="frozen"/>
      <selection activeCell="C9" sqref="C9"/>
      <selection pane="topRight" activeCell="C9" sqref="C9"/>
      <selection pane="bottomLeft" activeCell="C9" sqref="C9"/>
      <selection pane="bottomRight" activeCell="AR625" sqref="AR625"/>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8" width="9.5703125" style="1" customWidth="1"/>
    <col min="39" max="39" width="29.28515625" style="1" bestFit="1" customWidth="1"/>
    <col min="40" max="40" width="46.42578125" style="1" bestFit="1" customWidth="1"/>
    <col min="41" max="42" width="9.5703125" style="1" customWidth="1"/>
    <col min="43" max="44" width="9.5703125" style="3" customWidth="1"/>
    <col min="45" max="57" width="9.5703125" style="1" customWidth="1"/>
    <col min="58" max="16384" width="9.140625" style="1"/>
  </cols>
  <sheetData>
    <row r="1" spans="1:50"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SSP3</v>
      </c>
      <c r="O1" s="8" t="s">
        <v>34</v>
      </c>
      <c r="P1" s="9" t="s">
        <v>30</v>
      </c>
      <c r="Q1" s="9" t="s">
        <v>110</v>
      </c>
      <c r="R1" s="8" t="s">
        <v>111</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K1" s="5" t="s">
        <v>189</v>
      </c>
      <c r="AL1" s="5" t="s">
        <v>190</v>
      </c>
      <c r="AM1" s="5" t="s">
        <v>191</v>
      </c>
      <c r="AN1" s="5" t="s">
        <v>192</v>
      </c>
      <c r="AO1" s="5" t="s">
        <v>193</v>
      </c>
      <c r="AP1" s="5" t="s">
        <v>194</v>
      </c>
      <c r="AQ1" s="8" t="s">
        <v>195</v>
      </c>
      <c r="AR1" s="8" t="s">
        <v>196</v>
      </c>
      <c r="AS1" s="5" t="s">
        <v>197</v>
      </c>
      <c r="AT1" s="5" t="s">
        <v>198</v>
      </c>
      <c r="AU1" s="5" t="s">
        <v>199</v>
      </c>
      <c r="AV1" s="5" t="s">
        <v>200</v>
      </c>
      <c r="AW1" s="5" t="s">
        <v>201</v>
      </c>
    </row>
    <row r="2" spans="1:50" ht="12.75" customHeight="1" x14ac:dyDescent="0.25">
      <c r="A2" s="4"/>
      <c r="D2" s="1" t="s">
        <v>135</v>
      </c>
      <c r="E2" s="1" t="str">
        <f>VLOOKUP($D$2,[1]Tables!$B$2:$D$1048576,3,FALSE)</f>
        <v>Sales Price Line</v>
      </c>
      <c r="K2" s="3"/>
      <c r="L2" s="3"/>
      <c r="M2" s="3"/>
      <c r="N2" s="3" t="str">
        <f>CONCATENATE("CREATE TABLE ", $D$2, " (")</f>
        <v>CREATE TABLE SSP3 (</v>
      </c>
      <c r="O2" s="7" t="str">
        <f>CONCATENATE("CREATE TABLE ", $D$2, " (")</f>
        <v>CREATE TABLE SSP3 (</v>
      </c>
      <c r="P2" s="15" t="s">
        <v>9</v>
      </c>
      <c r="Q2" s="15"/>
      <c r="R2" s="7" t="str">
        <f>CONCATENATE("     A          R ", D2, "R")</f>
        <v xml:space="preserve">     A          R SSP3R</v>
      </c>
      <c r="S2" s="1" t="s">
        <v>9</v>
      </c>
      <c r="AJ2" s="5" t="s">
        <v>9</v>
      </c>
      <c r="AK2" s="1" t="s">
        <v>105</v>
      </c>
      <c r="AL2" s="1" t="s">
        <v>105</v>
      </c>
      <c r="AM2" s="1" t="s">
        <v>105</v>
      </c>
      <c r="AN2" s="1" t="s">
        <v>105</v>
      </c>
      <c r="AO2" s="1" t="s">
        <v>106</v>
      </c>
      <c r="AP2" s="3" t="s">
        <v>105</v>
      </c>
      <c r="AQ2" s="3" t="s">
        <v>106</v>
      </c>
      <c r="AR2" s="3" t="s">
        <v>106</v>
      </c>
      <c r="AS2" s="3" t="s">
        <v>106</v>
      </c>
      <c r="AT2" s="3" t="s">
        <v>105</v>
      </c>
      <c r="AU2" s="1" t="s">
        <v>106</v>
      </c>
      <c r="AV2" s="1" t="s">
        <v>106</v>
      </c>
      <c r="AW2" s="1" t="s">
        <v>105</v>
      </c>
    </row>
    <row r="3" spans="1:50" ht="12.75" customHeight="1" x14ac:dyDescent="0.25">
      <c r="A3" s="4"/>
      <c r="B3" s="1" t="str">
        <f>VLOOKUP($D$2,[1]Tables!$B$2:$D$1048576,2,FALSE)</f>
        <v>SF</v>
      </c>
      <c r="C3" s="1" t="s">
        <v>16</v>
      </c>
      <c r="D3" s="1" t="str">
        <f t="shared" ref="D3:D5" si="0">B3 &amp; C3</f>
        <v>SFCONO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5" si="1">IF(K3="", " NULL ", " NOT NULL ")</f>
        <v xml:space="preserve"> NOT NULL </v>
      </c>
      <c r="M3" s="3" t="str">
        <f t="shared" ref="M3:M5" si="2">IF(I3="NUMERIC", " DEFAULT(0) ", IF(I3="DATETIME", "", " DEFAULT('') "))</f>
        <v xml:space="preserve"> DEFAULT('') </v>
      </c>
      <c r="N3" s="1" t="str">
        <f t="shared" ref="N3:N5" si="3">CONCATENATE(D3, " ", I3, IF(I3="DATETIME", "",CONCATENATE("(", J3, ") ")), L3, M3,",")</f>
        <v>SFCONO VARCHAR(10)  NOT NULL  DEFAULT('') ,</v>
      </c>
      <c r="O3" s="1" t="str">
        <f t="shared" ref="O3:O5" si="4">CONCATENATE(D3, " ",IF(I3="VARCHAR", "VARCHAR2",IF(I3="NUMERIC", "NUMBER", I3)), IF(I3="DATETIME", "",CONCATENATE("(", J3, ") ")), IF(TRIM(K3)&lt;&gt;"", L3,IF(TRIM(M3)="DEFAULT('')", "DEFAULT(' ')", M3)), ",")</f>
        <v>SFCONO VARCHAR2(10)  NOT NULL ,</v>
      </c>
      <c r="P3" s="1" t="s">
        <v>9</v>
      </c>
      <c r="Q3" s="1" t="str">
        <f t="shared" ref="Q3:Q5"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@level1type=N'TABLE',@level1name=N'SSP3', @level2type=N'COLUMN',@level2name=N'SFCONO'</v>
      </c>
      <c r="R3" s="1" t="str">
        <f t="shared" ref="R3:R5" si="6">CONCATENATE("[DataMember] public ", IF(I3="VARCHAR", " string ", " decimal "), D3, " { get; set; }")</f>
        <v>[DataMember] public  string SFCONO { get; set; }</v>
      </c>
      <c r="S3" s="1" t="str">
        <f t="shared" ref="S3:S5" si="7">CONCATENATE("+ ""  ",D3," """)</f>
        <v>+ "  SFCONO "</v>
      </c>
      <c r="T3" s="1" t="s">
        <v>109</v>
      </c>
      <c r="V3" s="1" t="s">
        <v>15</v>
      </c>
      <c r="W3" s="1" t="s">
        <v>14</v>
      </c>
      <c r="X3" s="1" t="str">
        <f t="shared" ref="X3:X5" si="8">D3</f>
        <v>SFCONO</v>
      </c>
      <c r="Y3" s="1" t="str">
        <f t="shared" ref="Y3:Y5" si="9">IF(AND(V3="EN",W3="S"),E3, IF(AND(V3="ID", W3="S"),F3, IF(AND(V3="EN", W3="R"),G3,H3)))</f>
        <v>Company Code</v>
      </c>
      <c r="AA3" s="1">
        <v>1</v>
      </c>
      <c r="AB3" s="6">
        <f t="shared" ref="AB3:AB15" ca="1" si="10">YEAR(NOW())*10000+MONTH(NOW())*100+DAY(NOW())</f>
        <v>20141126</v>
      </c>
      <c r="AC3" s="3">
        <f t="shared" ref="AC3:AC15" ca="1" si="11">HOUR(NOW())*10000+MINUTE(NOW())*100+SECOND(NOW())</f>
        <v>93452</v>
      </c>
      <c r="AD3" s="3" t="s">
        <v>41</v>
      </c>
      <c r="AE3" s="1">
        <v>0</v>
      </c>
      <c r="AF3" s="1">
        <v>0</v>
      </c>
      <c r="AH3" s="1" t="str">
        <f t="shared" ref="AH3:AI5" ca="1" si="12">CONCATENATE("insert into ZDIC values('",T3, "', '",U3, "', '",V3, "', '",W3, "', '",X3, "', '",Y3, "', '",Z3, "', '",AA3, "', '",AB3, "', '",AC3, "', '",AD3, "', '",AE3, "', '",AF3, "', '",AG3, "')")</f>
        <v>insert into ZDIC values('DJB', '', 'EN', 'S', 'SFCONO', 'Company Code', '', '1', '20141126', '93452', 'SQL', '0', '0', '')</v>
      </c>
      <c r="AI3" s="1" t="str">
        <f t="shared" ca="1" si="12"/>
        <v>insert into ZDIC values('', 'EN', 'S', 'SFCONO', 'Company Code', '', '1', '20141126', '93452', 'SQL', '0', '0', '', 'insert into ZDIC values('DJB', '', 'EN', 'S', 'SFCONO', 'Company Code', '', '1', '20141126', '93452', 'SQL', '0', '0', '')')</v>
      </c>
      <c r="AJ3" s="5" t="s">
        <v>9</v>
      </c>
      <c r="AK3" s="1" t="str">
        <f ca="1">IF(UPPER(AK2)="VARCHAR",CONCATENATE(","",'"",",SUBSTITUTE(CELL("address",AK6),"$",""),",""'"""),CONCATENATE(","","",",SUBSTITUTE(CELL("address",AK6),"$",""),","))</f>
        <v>,",'",AK6,"'"</v>
      </c>
      <c r="AL3" s="1" t="str">
        <f t="shared" ref="AL3:AW3" ca="1" si="13">IF(UPPER(AL2)="VARCHAR",CONCATENATE(","",'"",",SUBSTITUTE(CELL("address",AL6),"$",""),",""'"""),CONCATENATE(","","",",SUBSTITUTE(CELL("address",AL6),"$",""),","))</f>
        <v>,",'",AL6,"'"</v>
      </c>
      <c r="AM3" s="1" t="str">
        <f t="shared" ca="1" si="13"/>
        <v>,",'",AM6,"'"</v>
      </c>
      <c r="AN3" s="1" t="str">
        <f t="shared" ca="1" si="13"/>
        <v>,",'",AN6,"'"</v>
      </c>
      <c r="AO3" s="1" t="str">
        <f t="shared" ca="1" si="13"/>
        <v>,",",AO6,</v>
      </c>
      <c r="AP3" s="1" t="str">
        <f t="shared" ca="1" si="13"/>
        <v>,",'",AP6,"'"</v>
      </c>
      <c r="AQ3" s="1" t="str">
        <f t="shared" ca="1" si="13"/>
        <v>,",",AQ6,</v>
      </c>
      <c r="AR3" s="1" t="str">
        <f t="shared" ca="1" si="13"/>
        <v>,",",AR6,</v>
      </c>
      <c r="AS3" s="1" t="str">
        <f t="shared" ca="1" si="13"/>
        <v>,",",AS6,</v>
      </c>
      <c r="AT3" s="1" t="str">
        <f t="shared" ca="1" si="13"/>
        <v>,",'",AT6,"'"</v>
      </c>
      <c r="AU3" s="1" t="str">
        <f t="shared" ca="1" si="13"/>
        <v>,",",AU6,</v>
      </c>
      <c r="AV3" s="1" t="str">
        <f t="shared" ca="1" si="13"/>
        <v>,",",AV6,</v>
      </c>
      <c r="AW3" s="1" t="str">
        <f t="shared" ca="1" si="13"/>
        <v>,",'",AW6,"'"</v>
      </c>
    </row>
    <row r="4" spans="1:50" ht="12.75" customHeight="1" x14ac:dyDescent="0.25">
      <c r="A4" s="4"/>
      <c r="B4" s="1" t="str">
        <f>VLOOKUP($D$2,[1]Tables!$B$2:$D$1048576,2,FALSE)</f>
        <v>SF</v>
      </c>
      <c r="C4" s="1" t="s">
        <v>33</v>
      </c>
      <c r="D4" s="1" t="str">
        <f t="shared" si="0"/>
        <v>SFBRNO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1"/>
        <v xml:space="preserve"> NOT NULL </v>
      </c>
      <c r="M4" s="3" t="str">
        <f t="shared" si="2"/>
        <v xml:space="preserve"> DEFAULT('') </v>
      </c>
      <c r="N4" s="1" t="str">
        <f t="shared" si="3"/>
        <v>SFBRNO VARCHAR(10)  NOT NULL  DEFAULT('') ,</v>
      </c>
      <c r="O4" s="1" t="str">
        <f t="shared" si="4"/>
        <v>SFBRNO VARCHAR2(10)  NOT NULL ,</v>
      </c>
      <c r="P4" s="1" t="s">
        <v>9</v>
      </c>
      <c r="Q4" s="1" t="str">
        <f t="shared" si="5"/>
        <v>EXEC sys.sp_addextendedproperty @name=N'MS_Description', @value=N'Branch Code' , @level0type=N'SCHEMA',@level0name=N'dbo', @level1type=N'TABLE',@level1name=N'SSP3', @level2type=N'COLUMN',@level2name=N'SFBRNO'</v>
      </c>
      <c r="R4" s="1" t="str">
        <f t="shared" si="6"/>
        <v>[DataMember] public  string SFBRNO { get; set; }</v>
      </c>
      <c r="S4" s="1" t="str">
        <f t="shared" si="7"/>
        <v>+ "  SFBRNO "</v>
      </c>
      <c r="T4" s="1" t="s">
        <v>109</v>
      </c>
      <c r="V4" s="1" t="s">
        <v>15</v>
      </c>
      <c r="W4" s="1" t="s">
        <v>14</v>
      </c>
      <c r="X4" s="1" t="str">
        <f t="shared" si="8"/>
        <v>SFBRNO</v>
      </c>
      <c r="Y4" s="1" t="str">
        <f t="shared" si="9"/>
        <v>Branch Code</v>
      </c>
      <c r="AA4" s="1">
        <v>1</v>
      </c>
      <c r="AB4" s="6">
        <f t="shared" ca="1" si="10"/>
        <v>20141126</v>
      </c>
      <c r="AC4" s="3">
        <f t="shared" ca="1" si="11"/>
        <v>93452</v>
      </c>
      <c r="AD4" s="3" t="s">
        <v>41</v>
      </c>
      <c r="AE4" s="1">
        <v>0</v>
      </c>
      <c r="AF4" s="1">
        <v>0</v>
      </c>
      <c r="AH4" s="1" t="str">
        <f t="shared" ca="1" si="12"/>
        <v>insert into ZDIC values('DJB', '', 'EN', 'S', 'SFBRNO', 'Branch Code', '', '1', '20141126', '93452', 'SQL', '0', '0', '')</v>
      </c>
      <c r="AI4" s="1" t="str">
        <f t="shared" ca="1" si="12"/>
        <v>insert into ZDIC values('', 'EN', 'S', 'SFBRNO', 'Branch Code', '', '1', '20141126', '93452', 'SQL', '0', '0', '', 'insert into ZDIC values('DJB', '', 'EN', 'S', 'SFBRNO', 'Branch Code', '', '1', '20141126', '93452', 'SQL', '0', '0', '')')</v>
      </c>
      <c r="AJ4" s="5" t="s">
        <v>9</v>
      </c>
      <c r="AK4" s="1" t="str">
        <f ca="1">IF(RIGHT(AK1,4)="CHUS",CONCATENATE("=CONCATENATE(""INSERT INTO "",",CELL("address",$D$2),","" VALUES(""",CONCATENATE(AJ4,AK3),","")"")"),IF(RIGHT(AK1,4)="CONO",CONCATENATE(AJ4,SUBSTITUTE(AK3,",'","'")),CONCATENATE(AJ4,AK3)))</f>
        <v xml:space="preserve"> ,"'",AK6,"'"</v>
      </c>
      <c r="AL4" s="1" t="str">
        <f t="shared" ref="AL4:AW4" ca="1" si="14">IF(RIGHT(AL1,4)="CHUS",CONCATENATE("=CONCATENATE(""INSERT INTO "",",CELL("address",$D$2),","" VALUES(""",CONCATENATE(AK4,AL3),","")"")"),IF(RIGHT(AL1,4)="CONO",CONCATENATE(AK4,SUBSTITUTE(AL3,",'","'")),CONCATENATE(AK4,AL3)))</f>
        <v xml:space="preserve"> ,"'",AK6,"'",",'",AL6,"'"</v>
      </c>
      <c r="AM4" s="1" t="str">
        <f t="shared" ca="1" si="14"/>
        <v xml:space="preserve"> ,"'",AK6,"'",",'",AL6,"'",",'",AM6,"'"</v>
      </c>
      <c r="AN4" s="1" t="str">
        <f t="shared" ca="1" si="14"/>
        <v xml:space="preserve"> ,"'",AK6,"'",",'",AL6,"'",",'",AM6,"'",",'",AN6,"'"</v>
      </c>
      <c r="AO4" s="1" t="str">
        <f t="shared" ca="1" si="14"/>
        <v xml:space="preserve"> ,"'",AK6,"'",",'",AL6,"'",",'",AM6,"'",",'",AN6,"'",",",AO6,</v>
      </c>
      <c r="AP4" s="1" t="str">
        <f t="shared" ca="1" si="14"/>
        <v xml:space="preserve"> ,"'",AK6,"'",",'",AL6,"'",",'",AM6,"'",",'",AN6,"'",",",AO6,,",'",AP6,"'"</v>
      </c>
      <c r="AQ4" s="1" t="str">
        <f t="shared" ca="1" si="14"/>
        <v xml:space="preserve"> ,"'",AK6,"'",",'",AL6,"'",",'",AM6,"'",",'",AN6,"'",",",AO6,,",'",AP6,"'",",",AQ6,</v>
      </c>
      <c r="AR4" s="1" t="str">
        <f t="shared" ca="1" si="14"/>
        <v xml:space="preserve"> ,"'",AK6,"'",",'",AL6,"'",",'",AM6,"'",",'",AN6,"'",",",AO6,,",'",AP6,"'",",",AQ6,,",",AR6,</v>
      </c>
      <c r="AS4" s="1" t="str">
        <f t="shared" ca="1" si="14"/>
        <v xml:space="preserve"> ,"'",AK6,"'",",'",AL6,"'",",'",AM6,"'",",'",AN6,"'",",",AO6,,",'",AP6,"'",",",AQ6,,",",AR6,,",",AS6,</v>
      </c>
      <c r="AT4" s="1" t="str">
        <f t="shared" ca="1" si="14"/>
        <v xml:space="preserve"> ,"'",AK6,"'",",'",AL6,"'",",'",AM6,"'",",'",AN6,"'",",",AO6,,",'",AP6,"'",",",AQ6,,",",AR6,,",",AS6,,",'",AT6,"'"</v>
      </c>
      <c r="AU4" s="1" t="str">
        <f t="shared" ca="1" si="14"/>
        <v xml:space="preserve"> ,"'",AK6,"'",",'",AL6,"'",",'",AM6,"'",",'",AN6,"'",",",AO6,,",'",AP6,"'",",",AQ6,,",",AR6,,",",AS6,,",'",AT6,"'",",",AU6,</v>
      </c>
      <c r="AV4" s="1" t="str">
        <f t="shared" ca="1" si="14"/>
        <v xml:space="preserve"> ,"'",AK6,"'",",'",AL6,"'",",'",AM6,"'",",'",AN6,"'",",",AO6,,",'",AP6,"'",",",AQ6,,",",AR6,,",",AS6,,",'",AT6,"'",",",AU6,,",",AV6,</v>
      </c>
      <c r="AW4" s="1" t="str">
        <f t="shared" ca="1" si="14"/>
        <v>=CONCATENATE("INSERT INTO ",$D$2," VALUES(" ,"'",AK6,"'",",'",AL6,"'",",'",AM6,"'",",'",AN6,"'",",",AO6,,",'",AP6,"'",",",AQ6,,",",AR6,,",",AS6,,",'",AT6,"'",",",AU6,,",",AV6,,",'",AW6,"'",")")</v>
      </c>
    </row>
    <row r="5" spans="1:50" ht="12.75" customHeight="1" x14ac:dyDescent="0.25">
      <c r="A5" s="4"/>
      <c r="B5" s="1" t="str">
        <f>VLOOKUP($D$2,[1]Tables!$B$2:$D$1048576,2,FALSE)</f>
        <v>SF</v>
      </c>
      <c r="C5" s="1" t="s">
        <v>151</v>
      </c>
      <c r="D5" s="1" t="str">
        <f t="shared" si="0"/>
        <v>SFSPDN</v>
      </c>
      <c r="E5" s="1" t="str">
        <f>VLOOKUP($C5,'[1]Data Dictionary'!$B$2:$I$1048576,5,FALSE)</f>
        <v>Sales Price Doc No.</v>
      </c>
      <c r="F5" s="1" t="str">
        <f>VLOOKUP($C5,'[1]Data Dictionary'!$B$2:$I$1048576,6,FALSE)</f>
        <v>Sales Price Doc No.</v>
      </c>
      <c r="G5" s="1" t="str">
        <f>VLOOKUP($C5,'[1]Data Dictionary'!$B$2:$I$1048576,7,FALSE)</f>
        <v>Sales Price Doc No.</v>
      </c>
      <c r="H5" s="1" t="str">
        <f>VLOOKUP($C5,'[1]Data Dictionary'!$B$2:$I$1048576,8,FALSE)</f>
        <v>Sales Price Doc No.</v>
      </c>
      <c r="I5" s="1" t="str">
        <f>VLOOKUP($C5,'[1]Data Dictionary'!$B$2:$I$1048576,2,FALSE)</f>
        <v>VARCHAR</v>
      </c>
      <c r="J5" s="2" t="str">
        <f>VLOOKUP($C5,'[1]Data Dictionary'!$B$2:$I$1048576,3,FALSE)</f>
        <v>30</v>
      </c>
      <c r="K5" s="3" t="s">
        <v>13</v>
      </c>
      <c r="L5" s="3" t="str">
        <f t="shared" si="1"/>
        <v xml:space="preserve"> NOT NULL </v>
      </c>
      <c r="M5" s="3" t="str">
        <f t="shared" si="2"/>
        <v xml:space="preserve"> DEFAULT('') </v>
      </c>
      <c r="N5" s="1" t="str">
        <f t="shared" si="3"/>
        <v>SFSPDN VARCHAR(30)  NOT NULL  DEFAULT('') ,</v>
      </c>
      <c r="O5" s="1" t="str">
        <f t="shared" si="4"/>
        <v>SFSPDN VARCHAR2(30)  NOT NULL ,</v>
      </c>
      <c r="P5" s="1" t="s">
        <v>9</v>
      </c>
      <c r="Q5" s="1" t="str">
        <f t="shared" si="5"/>
        <v>EXEC sys.sp_addextendedproperty @name=N'MS_Description', @value=N'Sales Price Doc No.' , @level0type=N'SCHEMA',@level0name=N'dbo', @level1type=N'TABLE',@level1name=N'SSP3', @level2type=N'COLUMN',@level2name=N'SFSPDN'</v>
      </c>
      <c r="R5" s="1" t="str">
        <f t="shared" si="6"/>
        <v>[DataMember] public  string SFSPDN { get; set; }</v>
      </c>
      <c r="S5" s="1" t="str">
        <f t="shared" si="7"/>
        <v>+ "  SFSPDN "</v>
      </c>
      <c r="T5" s="1" t="s">
        <v>109</v>
      </c>
      <c r="V5" s="1" t="s">
        <v>15</v>
      </c>
      <c r="W5" s="1" t="s">
        <v>14</v>
      </c>
      <c r="X5" s="1" t="str">
        <f t="shared" si="8"/>
        <v>SFSPDN</v>
      </c>
      <c r="Y5" s="1" t="str">
        <f t="shared" si="9"/>
        <v>Sales Price Doc No.</v>
      </c>
      <c r="AA5" s="1">
        <v>1</v>
      </c>
      <c r="AB5" s="6">
        <f t="shared" ca="1" si="10"/>
        <v>20141126</v>
      </c>
      <c r="AC5" s="3">
        <f t="shared" ca="1" si="11"/>
        <v>93452</v>
      </c>
      <c r="AD5" s="3" t="s">
        <v>41</v>
      </c>
      <c r="AE5" s="1">
        <v>0</v>
      </c>
      <c r="AF5" s="1">
        <v>0</v>
      </c>
      <c r="AH5" s="1" t="str">
        <f t="shared" ca="1" si="12"/>
        <v>insert into ZDIC values('DJB', '', 'EN', 'S', 'SFSPDN', 'Sales Price Doc No.', '', '1', '20141126', '93452', 'SQL', '0', '0', '')</v>
      </c>
      <c r="AI5" s="1" t="str">
        <f t="shared" ca="1" si="12"/>
        <v>insert into ZDIC values('', 'EN', 'S', 'SFSPDN', 'Sales Price Doc No.', '', '1', '20141126', '93452', 'SQL', '0', '0', '', 'insert into ZDIC values('DJB', '', 'EN', 'S', 'SFSPDN', 'Sales Price Doc No.', '', '1', '20141126', '93452', 'SQL', '0', '0', '')')</v>
      </c>
      <c r="AJ5" s="5" t="s">
        <v>9</v>
      </c>
      <c r="AQ5" s="1"/>
      <c r="AR5" s="1"/>
    </row>
    <row r="6" spans="1:50" ht="12.75" customHeight="1" x14ac:dyDescent="0.25">
      <c r="A6" s="4"/>
      <c r="B6" s="1" t="str">
        <f>VLOOKUP($D$2,[1]Tables!$B$2:$D$1048576,2,FALSE)</f>
        <v>SF</v>
      </c>
      <c r="C6" s="1" t="s">
        <v>75</v>
      </c>
      <c r="D6" s="1" t="str">
        <f t="shared" ref="D6:D15" si="15">B6 &amp; C6</f>
        <v>SFITNO</v>
      </c>
      <c r="E6" s="1" t="str">
        <f>VLOOKUP($C6,'[1]Data Dictionary'!$B$2:$I$1048576,5,FALSE)</f>
        <v>Material Code</v>
      </c>
      <c r="F6" s="1" t="str">
        <f>VLOOKUP($C6,'[1]Data Dictionary'!$B$2:$I$1048576,6,FALSE)</f>
        <v>Material Code</v>
      </c>
      <c r="G6" s="1" t="str">
        <f>VLOOKUP($C6,'[1]Data Dictionary'!$B$2:$I$1048576,7,FALSE)</f>
        <v>Material Code</v>
      </c>
      <c r="H6" s="1" t="str">
        <f>VLOOKUP($C6,'[1]Data Dictionary'!$B$2:$I$1048576,8,FALSE)</f>
        <v>Material Code</v>
      </c>
      <c r="I6" s="1" t="str">
        <f>VLOOKUP($C6,'[1]Data Dictionary'!$B$2:$I$1048576,2,FALSE)</f>
        <v>VARCHAR</v>
      </c>
      <c r="J6" s="2" t="str">
        <f>VLOOKUP($C6,'[1]Data Dictionary'!$B$2:$I$1048576,3,FALSE)</f>
        <v>30</v>
      </c>
      <c r="K6" s="3" t="s">
        <v>154</v>
      </c>
      <c r="L6" s="3" t="str">
        <f t="shared" ref="L6:L15" si="16">IF(K6="", " NULL ", " NOT NULL ")</f>
        <v xml:space="preserve"> NOT NULL </v>
      </c>
      <c r="M6" s="3" t="str">
        <f t="shared" ref="M6:M15" si="17">IF(I6="NUMERIC", " DEFAULT(0) ", IF(I6="DATETIME", "", " DEFAULT('') "))</f>
        <v xml:space="preserve"> DEFAULT('') </v>
      </c>
      <c r="N6" s="1" t="str">
        <f t="shared" ref="N6:N15" si="18">CONCATENATE(D6, " ", I6, IF(I6="DATETIME", "",CONCATENATE("(", J6, ") ")), L6, M6,",")</f>
        <v>SFITNO VARCHAR(30)  NOT NULL  DEFAULT('') ,</v>
      </c>
      <c r="O6" s="1" t="str">
        <f t="shared" ref="O6:O15" si="19">CONCATENATE(D6, " ",IF(I6="VARCHAR", "VARCHAR2",IF(I6="NUMERIC", "NUMBER", I6)), IF(I6="DATETIME", "",CONCATENATE("(", J6, ") ")), IF(TRIM(K6)&lt;&gt;"", L6,IF(TRIM(M6)="DEFAULT('')", "DEFAULT(' ')", M6)), ",")</f>
        <v>SFITNO VARCHAR2(30)  NOT NULL ,</v>
      </c>
      <c r="P6" s="1" t="s">
        <v>9</v>
      </c>
      <c r="Q6" s="1" t="str">
        <f t="shared" ref="Q6:Q15" si="20">CONCATENATE("EXEC sys.sp_addextendedproperty @name=N'MS_Description', @value=N'", E6, "' , @level0type=N'SCHEMA',@level0name=N'dbo', @level1type=N'TABLE',@level1name=N'", $D$2, "', @level2type=N'COLUMN',@level2name=N'", D6, "'")</f>
        <v>EXEC sys.sp_addextendedproperty @name=N'MS_Description', @value=N'Material Code' , @level0type=N'SCHEMA',@level0name=N'dbo', @level1type=N'TABLE',@level1name=N'SSP3', @level2type=N'COLUMN',@level2name=N'SFITNO'</v>
      </c>
      <c r="R6" s="1" t="str">
        <f t="shared" ref="R6:R15" si="21">CONCATENATE("[DataMember] public ", IF(I6="VARCHAR", " string ", " decimal "), D6, " { get; set; }")</f>
        <v>[DataMember] public  string SFITNO { get; set; }</v>
      </c>
      <c r="S6" s="1" t="str">
        <f t="shared" ref="S6:S15" si="22">CONCATENATE("+ ""  ",D6," """)</f>
        <v>+ "  SFITNO "</v>
      </c>
      <c r="T6" s="1" t="s">
        <v>109</v>
      </c>
      <c r="V6" s="1" t="s">
        <v>15</v>
      </c>
      <c r="W6" s="1" t="s">
        <v>14</v>
      </c>
      <c r="X6" s="1" t="str">
        <f t="shared" ref="X6:X15" si="23">D6</f>
        <v>SFITNO</v>
      </c>
      <c r="Y6" s="1" t="str">
        <f t="shared" ref="Y6:Y15" si="24">IF(AND(V6="EN",W6="S"),E6, IF(AND(V6="ID", W6="S"),F6, IF(AND(V6="EN", W6="R"),G6,H6)))</f>
        <v>Material Code</v>
      </c>
      <c r="AA6" s="1">
        <v>1</v>
      </c>
      <c r="AB6" s="6">
        <f t="shared" ca="1" si="10"/>
        <v>20141126</v>
      </c>
      <c r="AC6" s="3">
        <f t="shared" ca="1" si="11"/>
        <v>93452</v>
      </c>
      <c r="AD6" s="3" t="s">
        <v>41</v>
      </c>
      <c r="AE6" s="1">
        <v>0</v>
      </c>
      <c r="AF6" s="1">
        <v>0</v>
      </c>
      <c r="AH6" s="1" t="str">
        <f t="shared" ref="AH6:AH15" ca="1" si="25">CONCATENATE("insert into ZDIC values('",T6, "', '",U6, "', '",V6, "', '",W6, "', '",X6, "', '",Y6, "', '",Z6, "', '",AA6, "', '",AB6, "', '",AC6, "', '",AD6, "', '",AE6, "', '",AF6, "', '",AG6, "')")</f>
        <v>insert into ZDIC values('DJB', '', 'EN', 'S', 'SFITNO', 'Material Code', '', '1', '20141126', '93452', 'SQL', '0', '0', '')</v>
      </c>
      <c r="AI6" s="1" t="str">
        <f t="shared" ref="AI6:AI15" ca="1" si="26">CONCATENATE("insert into ZDIC values('",U6, "', '",V6, "', '",W6, "', '",X6, "', '",Y6, "', '",Z6, "', '",AA6, "', '",AB6, "', '",AC6, "', '",AD6, "', '",AE6, "', '",AF6, "', '",AG6, "', '",AH6, "')")</f>
        <v>insert into ZDIC values('', 'EN', 'S', 'SFITNO', 'Material Code', '', '1', '20141126', '93452', 'SQL', '0', '0', '', 'insert into ZDIC values('DJB', '', 'EN', 'S', 'SFITNO', 'Material Code', '', '1', '20141126', '93452', 'SQL', '0', '0', '')')</v>
      </c>
      <c r="AJ6" s="5" t="s">
        <v>9</v>
      </c>
      <c r="AK6" s="1" t="s">
        <v>109</v>
      </c>
      <c r="AM6" s="1" t="s">
        <v>177</v>
      </c>
      <c r="AN6" s="18" t="s">
        <v>232</v>
      </c>
      <c r="AO6" s="19">
        <v>0</v>
      </c>
      <c r="AQ6" s="1">
        <v>1</v>
      </c>
      <c r="AR6" s="14" t="str">
        <f ca="1">TEXT(NOW(),"yyyyMMdd")</f>
        <v>20141126</v>
      </c>
      <c r="AS6" s="14" t="str">
        <f ca="1">TEXT(NOW(),"hhmmss")</f>
        <v>093452</v>
      </c>
      <c r="AT6" s="6" t="s">
        <v>41</v>
      </c>
      <c r="AU6" s="3">
        <v>0</v>
      </c>
      <c r="AV6" s="3">
        <v>0</v>
      </c>
      <c r="AX6" s="1" t="str">
        <f ca="1">CONCATENATE("INSERT INTO ",$D$2," VALUES(","'",AK6,"'",",'",AL6,"'",",'",AM6,"'",",'",AN6,"'",",",AO6,,",'",AP6,"'",",",AQ6,,",",AR6,,",",AS6,,",'",AT6,"'",",",AU6,,",",AV6,,",'",AW6,"'",")")</f>
        <v>INSERT INTO SSP3 VALUES('DJB','','SSP-1212-00001','GBKTS2003R001',0,'',1,20141126,093452,'SQL',0,0,'')</v>
      </c>
    </row>
    <row r="7" spans="1:50" ht="12.75" customHeight="1" x14ac:dyDescent="0.25">
      <c r="A7" s="4"/>
      <c r="B7" s="1" t="str">
        <f>VLOOKUP($D$2,[1]Tables!$B$2:$D$1048576,2,FALSE)</f>
        <v>SF</v>
      </c>
      <c r="C7" s="1" t="s">
        <v>130</v>
      </c>
      <c r="D7" s="1" t="str">
        <f t="shared" si="15"/>
        <v>SFCOPR</v>
      </c>
      <c r="E7" s="1" t="str">
        <f>VLOOKUP($C7,'[1]Data Dictionary'!$B$2:$I$1048576,5,FALSE)</f>
        <v>Customer Order Price</v>
      </c>
      <c r="F7" s="1" t="str">
        <f>VLOOKUP($C7,'[1]Data Dictionary'!$B$2:$I$1048576,6,FALSE)</f>
        <v>Customer Order Price</v>
      </c>
      <c r="G7" s="1" t="str">
        <f>VLOOKUP($C7,'[1]Data Dictionary'!$B$2:$I$1048576,7,FALSE)</f>
        <v>Customer Order Price</v>
      </c>
      <c r="H7" s="1" t="str">
        <f>VLOOKUP($C7,'[1]Data Dictionary'!$B$2:$I$1048576,8,FALSE)</f>
        <v>Customer Order Price</v>
      </c>
      <c r="I7" s="1" t="str">
        <f>VLOOKUP($C7,'[1]Data Dictionary'!$B$2:$I$1048576,2,FALSE)</f>
        <v>NUMERIC</v>
      </c>
      <c r="J7" s="2" t="str">
        <f>VLOOKUP($C7,'[1]Data Dictionary'!$B$2:$I$1048576,3,FALSE)</f>
        <v>19, 6</v>
      </c>
      <c r="K7" s="3"/>
      <c r="L7" s="3" t="str">
        <f t="shared" si="16"/>
        <v xml:space="preserve"> NULL </v>
      </c>
      <c r="M7" s="3" t="str">
        <f t="shared" si="17"/>
        <v xml:space="preserve"> DEFAULT(0) </v>
      </c>
      <c r="N7" s="1" t="str">
        <f t="shared" si="18"/>
        <v>SFCOPR NUMERIC(19, 6)  NULL  DEFAULT(0) ,</v>
      </c>
      <c r="O7" s="1" t="str">
        <f t="shared" si="19"/>
        <v>SFCOPR NUMBER(19, 6)  DEFAULT(0) ,</v>
      </c>
      <c r="P7" s="1" t="s">
        <v>9</v>
      </c>
      <c r="Q7" s="1" t="str">
        <f t="shared" si="20"/>
        <v>EXEC sys.sp_addextendedproperty @name=N'MS_Description', @value=N'Customer Order Price' , @level0type=N'SCHEMA',@level0name=N'dbo', @level1type=N'TABLE',@level1name=N'SSP3', @level2type=N'COLUMN',@level2name=N'SFCOPR'</v>
      </c>
      <c r="R7" s="1" t="str">
        <f t="shared" si="21"/>
        <v>[DataMember] public  decimal SFCOPR { get; set; }</v>
      </c>
      <c r="S7" s="1" t="str">
        <f t="shared" si="22"/>
        <v>+ "  SFCOPR "</v>
      </c>
      <c r="T7" s="1" t="s">
        <v>109</v>
      </c>
      <c r="V7" s="1" t="s">
        <v>15</v>
      </c>
      <c r="W7" s="1" t="s">
        <v>14</v>
      </c>
      <c r="X7" s="1" t="str">
        <f t="shared" si="23"/>
        <v>SFCOPR</v>
      </c>
      <c r="Y7" s="1" t="str">
        <f t="shared" si="24"/>
        <v>Customer Order Price</v>
      </c>
      <c r="AA7" s="1">
        <v>1</v>
      </c>
      <c r="AB7" s="6">
        <f t="shared" ca="1" si="10"/>
        <v>20141126</v>
      </c>
      <c r="AC7" s="3">
        <f t="shared" ca="1" si="11"/>
        <v>93452</v>
      </c>
      <c r="AD7" s="3" t="s">
        <v>41</v>
      </c>
      <c r="AE7" s="1">
        <v>0</v>
      </c>
      <c r="AF7" s="1">
        <v>0</v>
      </c>
      <c r="AH7" s="1" t="str">
        <f t="shared" ca="1" si="25"/>
        <v>insert into ZDIC values('DJB', '', 'EN', 'S', 'SFCOPR', 'Customer Order Price', '', '1', '20141126', '93452', 'SQL', '0', '0', '')</v>
      </c>
      <c r="AI7" s="1" t="str">
        <f t="shared" ca="1" si="26"/>
        <v>insert into ZDIC values('', 'EN', 'S', 'SFCOPR', 'Customer Order Price', '', '1', '20141126', '93452', 'SQL', '0', '0', '', 'insert into ZDIC values('DJB', '', 'EN', 'S', 'SFCOPR', 'Customer Order Price', '', '1', '20141126', '93452', 'SQL', '0', '0', '')')</v>
      </c>
      <c r="AJ7" s="5" t="s">
        <v>9</v>
      </c>
      <c r="AK7" s="1" t="s">
        <v>109</v>
      </c>
      <c r="AM7" s="1" t="s">
        <v>177</v>
      </c>
      <c r="AN7" s="18" t="s">
        <v>233</v>
      </c>
      <c r="AO7" s="19">
        <v>0</v>
      </c>
      <c r="AQ7" s="1">
        <v>1</v>
      </c>
      <c r="AR7" s="14" t="str">
        <f t="shared" ref="AR7:AR70" ca="1" si="27">TEXT(NOW(),"yyyyMMdd")</f>
        <v>20141126</v>
      </c>
      <c r="AS7" s="14" t="str">
        <f t="shared" ref="AS7:AS70" ca="1" si="28">TEXT(NOW(),"hhmmss")</f>
        <v>093452</v>
      </c>
      <c r="AT7" s="6" t="s">
        <v>41</v>
      </c>
      <c r="AU7" s="3">
        <v>0</v>
      </c>
      <c r="AV7" s="3">
        <v>0</v>
      </c>
      <c r="AX7" s="1" t="str">
        <f t="shared" ref="AX7:AX70" ca="1" si="29">CONCATENATE("INSERT INTO ",$D$2," VALUES(","'",AK7,"'",",'",AL7,"'",",'",AM7,"'",",'",AN7,"'",",",AO7,,",'",AP7,"'",",",AQ7,,",",AR7,,",",AS7,,",'",AT7,"'",",",AU7,,",",AV7,,",'",AW7,"'",")")</f>
        <v>INSERT INTO SSP3 VALUES('DJB','','SSP-1212-00001','GBKTS2005G001',0,'',1,20141126,093452,'SQL',0,0,'')</v>
      </c>
    </row>
    <row r="8" spans="1:50" ht="12.75" customHeight="1" x14ac:dyDescent="0.25">
      <c r="A8" s="4"/>
      <c r="B8" s="1" t="str">
        <f>VLOOKUP($D$2,[1]Tables!$B$2:$D$1048576,2,FALSE)</f>
        <v>SF</v>
      </c>
      <c r="C8" s="1" t="s">
        <v>28</v>
      </c>
      <c r="D8" s="1" t="str">
        <f t="shared" si="15"/>
        <v>SFREMA</v>
      </c>
      <c r="E8" s="1" t="str">
        <f>VLOOKUP($C8,'[1]Data Dictionary'!$B$2:$I$1048576,5,FALSE)</f>
        <v>Remark</v>
      </c>
      <c r="F8" s="1" t="str">
        <f>VLOOKUP($C8,'[1]Data Dictionary'!$B$2:$I$1048576,6,FALSE)</f>
        <v>Remark</v>
      </c>
      <c r="G8" s="1" t="str">
        <f>VLOOKUP($C8,'[1]Data Dictionary'!$B$2:$I$1048576,7,FALSE)</f>
        <v>Remark</v>
      </c>
      <c r="H8" s="1" t="str">
        <f>VLOOKUP($C8,'[1]Data Dictionary'!$B$2:$I$1048576,8,FALSE)</f>
        <v>Remark</v>
      </c>
      <c r="I8" s="1" t="str">
        <f>VLOOKUP($C8,'[1]Data Dictionary'!$B$2:$I$1048576,2,FALSE)</f>
        <v>VARCHAR</v>
      </c>
      <c r="J8" s="2" t="str">
        <f>VLOOKUP($C8,'[1]Data Dictionary'!$B$2:$I$1048576,3,FALSE)</f>
        <v>100</v>
      </c>
      <c r="K8" s="3"/>
      <c r="L8" s="3" t="str">
        <f t="shared" si="16"/>
        <v xml:space="preserve"> NULL </v>
      </c>
      <c r="M8" s="3" t="str">
        <f t="shared" si="17"/>
        <v xml:space="preserve"> DEFAULT('') </v>
      </c>
      <c r="N8" s="1" t="str">
        <f t="shared" si="18"/>
        <v>SFREMA VARCHAR(100)  NULL  DEFAULT('') ,</v>
      </c>
      <c r="O8" s="1" t="str">
        <f t="shared" si="19"/>
        <v>SFREMA VARCHAR2(100) DEFAULT(' '),</v>
      </c>
      <c r="P8" s="1" t="s">
        <v>9</v>
      </c>
      <c r="Q8" s="1" t="str">
        <f t="shared" si="20"/>
        <v>EXEC sys.sp_addextendedproperty @name=N'MS_Description', @value=N'Remark' , @level0type=N'SCHEMA',@level0name=N'dbo', @level1type=N'TABLE',@level1name=N'SSP3', @level2type=N'COLUMN',@level2name=N'SFREMA'</v>
      </c>
      <c r="R8" s="1" t="str">
        <f t="shared" si="21"/>
        <v>[DataMember] public  string SFREMA { get; set; }</v>
      </c>
      <c r="S8" s="1" t="str">
        <f t="shared" si="22"/>
        <v>+ "  SFREMA "</v>
      </c>
      <c r="T8" s="1" t="s">
        <v>109</v>
      </c>
      <c r="V8" s="1" t="s">
        <v>15</v>
      </c>
      <c r="W8" s="1" t="s">
        <v>14</v>
      </c>
      <c r="X8" s="1" t="str">
        <f t="shared" si="23"/>
        <v>SFREMA</v>
      </c>
      <c r="Y8" s="1" t="str">
        <f t="shared" si="24"/>
        <v>Remark</v>
      </c>
      <c r="AA8" s="1">
        <v>1</v>
      </c>
      <c r="AB8" s="6">
        <f t="shared" ca="1" si="10"/>
        <v>20141126</v>
      </c>
      <c r="AC8" s="3">
        <f t="shared" ca="1" si="11"/>
        <v>93452</v>
      </c>
      <c r="AD8" s="3" t="s">
        <v>41</v>
      </c>
      <c r="AE8" s="1">
        <v>0</v>
      </c>
      <c r="AF8" s="1">
        <v>0</v>
      </c>
      <c r="AH8" s="1" t="str">
        <f t="shared" ca="1" si="25"/>
        <v>insert into ZDIC values('DJB', '', 'EN', 'S', 'SFREMA', 'Remark', '', '1', '20141126', '93452', 'SQL', '0', '0', '')</v>
      </c>
      <c r="AI8" s="1" t="str">
        <f t="shared" ca="1" si="26"/>
        <v>insert into ZDIC values('', 'EN', 'S', 'SFREMA', 'Remark', '', '1', '20141126', '93452', 'SQL', '0', '0', '', 'insert into ZDIC values('DJB', '', 'EN', 'S', 'SFREMA', 'Remark', '', '1', '20141126', '93452', 'SQL', '0', '0', '')')</v>
      </c>
      <c r="AJ8" s="5" t="s">
        <v>9</v>
      </c>
      <c r="AK8" s="1" t="s">
        <v>109</v>
      </c>
      <c r="AM8" s="1" t="s">
        <v>177</v>
      </c>
      <c r="AN8" s="18" t="s">
        <v>234</v>
      </c>
      <c r="AO8" s="19">
        <v>0</v>
      </c>
      <c r="AQ8" s="1">
        <v>1</v>
      </c>
      <c r="AR8" s="14" t="str">
        <f t="shared" ca="1" si="27"/>
        <v>20141126</v>
      </c>
      <c r="AS8" s="14" t="str">
        <f t="shared" ca="1" si="28"/>
        <v>093452</v>
      </c>
      <c r="AT8" s="6" t="s">
        <v>41</v>
      </c>
      <c r="AU8" s="3">
        <v>0</v>
      </c>
      <c r="AV8" s="3">
        <v>0</v>
      </c>
      <c r="AX8" s="1" t="str">
        <f t="shared" ca="1" si="29"/>
        <v>INSERT INTO SSP3 VALUES('DJB','','SSP-1212-00001','GBSTH2022QW02',0,'',1,20141126,093452,'SQL',0,0,'')</v>
      </c>
    </row>
    <row r="9" spans="1:50" ht="12.75" customHeight="1" x14ac:dyDescent="0.25">
      <c r="A9" s="4"/>
      <c r="B9" s="1" t="str">
        <f>VLOOKUP($D$2,[1]Tables!$B$2:$D$1048576,2,FALSE)</f>
        <v>SF</v>
      </c>
      <c r="C9" s="1" t="s">
        <v>29</v>
      </c>
      <c r="D9" s="1" t="str">
        <f t="shared" si="15"/>
        <v>SFRCST</v>
      </c>
      <c r="E9" s="1" t="str">
        <f>VLOOKUP($C9,'[1]Data Dictionary'!$B$2:$I$1048576,5,FALSE)</f>
        <v>Record Status</v>
      </c>
      <c r="F9" s="1" t="str">
        <f>VLOOKUP($C9,'[1]Data Dictionary'!$B$2:$I$1048576,6,FALSE)</f>
        <v>Record Status</v>
      </c>
      <c r="G9" s="1" t="str">
        <f>VLOOKUP($C9,'[1]Data Dictionary'!$B$2:$I$1048576,7,FALSE)</f>
        <v>Record Status</v>
      </c>
      <c r="H9" s="1" t="str">
        <f>VLOOKUP($C9,'[1]Data Dictionary'!$B$2:$I$1048576,8,FALSE)</f>
        <v>Record Status</v>
      </c>
      <c r="I9" s="1" t="str">
        <f>VLOOKUP($C9,'[1]Data Dictionary'!$B$2:$I$1048576,2,FALSE)</f>
        <v>NUMERIC</v>
      </c>
      <c r="J9" s="2" t="str">
        <f>VLOOKUP($C9,'[1]Data Dictionary'!$B$2:$I$1048576,3,FALSE)</f>
        <v>1, 0</v>
      </c>
      <c r="K9" s="3"/>
      <c r="L9" s="3" t="str">
        <f t="shared" si="16"/>
        <v xml:space="preserve"> NULL </v>
      </c>
      <c r="M9" s="3" t="str">
        <f t="shared" si="17"/>
        <v xml:space="preserve"> DEFAULT(0) </v>
      </c>
      <c r="N9" s="1" t="str">
        <f t="shared" si="18"/>
        <v>SFRCST NUMERIC(1, 0)  NULL  DEFAULT(0) ,</v>
      </c>
      <c r="O9" s="1" t="str">
        <f t="shared" si="19"/>
        <v>SFRCST NUMBER(1, 0)  DEFAULT(0) ,</v>
      </c>
      <c r="P9" s="1" t="s">
        <v>9</v>
      </c>
      <c r="Q9" s="1" t="str">
        <f t="shared" si="20"/>
        <v>EXEC sys.sp_addextendedproperty @name=N'MS_Description', @value=N'Record Status' , @level0type=N'SCHEMA',@level0name=N'dbo', @level1type=N'TABLE',@level1name=N'SSP3', @level2type=N'COLUMN',@level2name=N'SFRCST'</v>
      </c>
      <c r="R9" s="1" t="str">
        <f t="shared" si="21"/>
        <v>[DataMember] public  decimal SFRCST { get; set; }</v>
      </c>
      <c r="S9" s="1" t="str">
        <f t="shared" si="22"/>
        <v>+ "  SFRCST "</v>
      </c>
      <c r="T9" s="1" t="s">
        <v>109</v>
      </c>
      <c r="V9" s="1" t="s">
        <v>15</v>
      </c>
      <c r="W9" s="1" t="s">
        <v>14</v>
      </c>
      <c r="X9" s="1" t="str">
        <f t="shared" si="23"/>
        <v>SFRCST</v>
      </c>
      <c r="Y9" s="1" t="str">
        <f t="shared" si="24"/>
        <v>Record Status</v>
      </c>
      <c r="AA9" s="1">
        <v>1</v>
      </c>
      <c r="AB9" s="6">
        <f t="shared" ca="1" si="10"/>
        <v>20141126</v>
      </c>
      <c r="AC9" s="3">
        <f t="shared" ca="1" si="11"/>
        <v>93452</v>
      </c>
      <c r="AD9" s="3" t="s">
        <v>41</v>
      </c>
      <c r="AE9" s="1">
        <v>0</v>
      </c>
      <c r="AF9" s="1">
        <v>0</v>
      </c>
      <c r="AH9" s="1" t="str">
        <f t="shared" ca="1" si="25"/>
        <v>insert into ZDIC values('DJB', '', 'EN', 'S', 'SFRCST', 'Record Status', '', '1', '20141126', '93452', 'SQL', '0', '0', '')</v>
      </c>
      <c r="AI9" s="1" t="str">
        <f t="shared" ca="1" si="26"/>
        <v>insert into ZDIC values('', 'EN', 'S', 'SFRCST', 'Record Status', '', '1', '20141126', '93452', 'SQL', '0', '0', '', 'insert into ZDIC values('DJB', '', 'EN', 'S', 'SFRCST', 'Record Status', '', '1', '20141126', '93452', 'SQL', '0', '0', '')')</v>
      </c>
      <c r="AJ9" s="5" t="s">
        <v>9</v>
      </c>
      <c r="AK9" s="1" t="s">
        <v>109</v>
      </c>
      <c r="AM9" s="1" t="s">
        <v>177</v>
      </c>
      <c r="AN9" s="18" t="s">
        <v>235</v>
      </c>
      <c r="AO9" s="19">
        <v>0</v>
      </c>
      <c r="AQ9" s="1">
        <v>1</v>
      </c>
      <c r="AR9" s="14" t="str">
        <f t="shared" ca="1" si="27"/>
        <v>20141126</v>
      </c>
      <c r="AS9" s="14" t="str">
        <f t="shared" ca="1" si="28"/>
        <v>093452</v>
      </c>
      <c r="AT9" s="6" t="s">
        <v>41</v>
      </c>
      <c r="AU9" s="3">
        <v>0</v>
      </c>
      <c r="AV9" s="3">
        <v>0</v>
      </c>
      <c r="AX9" s="1" t="str">
        <f t="shared" ca="1" si="29"/>
        <v>INSERT INTO SSP3 VALUES('DJB','','SSP-1212-00001','GBSTH2024C002',0,'',1,20141126,093452,'SQL',0,0,'')</v>
      </c>
    </row>
    <row r="10" spans="1:50" ht="12.75" customHeight="1" x14ac:dyDescent="0.25">
      <c r="A10" s="4"/>
      <c r="B10" s="1" t="str">
        <f>VLOOKUP($D$2,[1]Tables!$B$2:$D$1048576,2,FALSE)</f>
        <v>SF</v>
      </c>
      <c r="C10" s="1" t="s">
        <v>22</v>
      </c>
      <c r="D10" s="1" t="str">
        <f t="shared" si="15"/>
        <v>SFCRDT</v>
      </c>
      <c r="E10" s="1" t="str">
        <f>VLOOKUP($C10,'[1]Data Dictionary'!$B$2:$I$1048576,5,FALSE)</f>
        <v>Create Date</v>
      </c>
      <c r="F10" s="1" t="str">
        <f>VLOOKUP($C10,'[1]Data Dictionary'!$B$2:$I$1048576,6,FALSE)</f>
        <v>Create Date</v>
      </c>
      <c r="G10" s="1" t="str">
        <f>VLOOKUP($C10,'[1]Data Dictionary'!$B$2:$I$1048576,7,FALSE)</f>
        <v>Create Date</v>
      </c>
      <c r="H10" s="1" t="str">
        <f>VLOOKUP($C10,'[1]Data Dictionary'!$B$2:$I$1048576,8,FALSE)</f>
        <v>Create Date</v>
      </c>
      <c r="I10" s="1" t="str">
        <f>VLOOKUP($C10,'[1]Data Dictionary'!$B$2:$I$1048576,2,FALSE)</f>
        <v>NUMERIC</v>
      </c>
      <c r="J10" s="2" t="str">
        <f>VLOOKUP($C10,'[1]Data Dictionary'!$B$2:$I$1048576,3,FALSE)</f>
        <v>8, 0</v>
      </c>
      <c r="K10" s="3"/>
      <c r="L10" s="3" t="str">
        <f t="shared" si="16"/>
        <v xml:space="preserve"> NULL </v>
      </c>
      <c r="M10" s="3" t="str">
        <f t="shared" si="17"/>
        <v xml:space="preserve"> DEFAULT(0) </v>
      </c>
      <c r="N10" s="1" t="str">
        <f t="shared" si="18"/>
        <v>SFCRDT NUMERIC(8, 0)  NULL  DEFAULT(0) ,</v>
      </c>
      <c r="O10" s="1" t="str">
        <f t="shared" si="19"/>
        <v>SFCRDT NUMBER(8, 0)  DEFAULT(0) ,</v>
      </c>
      <c r="P10" s="1" t="s">
        <v>9</v>
      </c>
      <c r="Q10" s="1" t="str">
        <f t="shared" si="20"/>
        <v>EXEC sys.sp_addextendedproperty @name=N'MS_Description', @value=N'Create Date' , @level0type=N'SCHEMA',@level0name=N'dbo', @level1type=N'TABLE',@level1name=N'SSP3', @level2type=N'COLUMN',@level2name=N'SFCRDT'</v>
      </c>
      <c r="R10" s="1" t="str">
        <f t="shared" si="21"/>
        <v>[DataMember] public  decimal SFCRDT { get; set; }</v>
      </c>
      <c r="S10" s="1" t="str">
        <f t="shared" si="22"/>
        <v>+ "  SFCRDT "</v>
      </c>
      <c r="T10" s="1" t="s">
        <v>109</v>
      </c>
      <c r="V10" s="1" t="s">
        <v>15</v>
      </c>
      <c r="W10" s="1" t="s">
        <v>14</v>
      </c>
      <c r="X10" s="1" t="str">
        <f t="shared" si="23"/>
        <v>SFCRDT</v>
      </c>
      <c r="Y10" s="1" t="str">
        <f t="shared" si="24"/>
        <v>Create Date</v>
      </c>
      <c r="AA10" s="1">
        <v>1</v>
      </c>
      <c r="AB10" s="6">
        <f t="shared" ca="1" si="10"/>
        <v>20141126</v>
      </c>
      <c r="AC10" s="3">
        <f t="shared" ca="1" si="11"/>
        <v>93452</v>
      </c>
      <c r="AD10" s="3" t="s">
        <v>41</v>
      </c>
      <c r="AE10" s="1">
        <v>0</v>
      </c>
      <c r="AF10" s="1">
        <v>0</v>
      </c>
      <c r="AH10" s="1" t="str">
        <f t="shared" ca="1" si="25"/>
        <v>insert into ZDIC values('DJB', '', 'EN', 'S', 'SFCRDT', 'Create Date', '', '1', '20141126', '93452', 'SQL', '0', '0', '')</v>
      </c>
      <c r="AI10" s="1" t="str">
        <f t="shared" ca="1" si="26"/>
        <v>insert into ZDIC values('', 'EN', 'S', 'SFCRDT', 'Create Date', '', '1', '20141126', '93452', 'SQL', '0', '0', '', 'insert into ZDIC values('DJB', '', 'EN', 'S', 'SFCRDT', 'Create Date', '', '1', '20141126', '93452', 'SQL', '0', '0', '')')</v>
      </c>
      <c r="AJ10" s="5" t="s">
        <v>9</v>
      </c>
      <c r="AK10" s="1" t="s">
        <v>109</v>
      </c>
      <c r="AM10" s="1" t="s">
        <v>177</v>
      </c>
      <c r="AN10" s="18" t="s">
        <v>257</v>
      </c>
      <c r="AO10" s="19">
        <v>135500</v>
      </c>
      <c r="AQ10" s="1">
        <v>1</v>
      </c>
      <c r="AR10" s="14" t="str">
        <f t="shared" ca="1" si="27"/>
        <v>20141126</v>
      </c>
      <c r="AS10" s="14" t="str">
        <f t="shared" ca="1" si="28"/>
        <v>093452</v>
      </c>
      <c r="AT10" s="6" t="s">
        <v>41</v>
      </c>
      <c r="AU10" s="3">
        <v>0</v>
      </c>
      <c r="AV10" s="3">
        <v>0</v>
      </c>
      <c r="AX10" s="1" t="str">
        <f t="shared" ca="1" si="29"/>
        <v>INSERT INTO SSP3 VALUES('DJB','','SSP-1212-00001','GBSTH2055QR06',135500,'',1,20141126,093452,'SQL',0,0,'')</v>
      </c>
    </row>
    <row r="11" spans="1:50" ht="12.75" customHeight="1" x14ac:dyDescent="0.25">
      <c r="A11" s="4"/>
      <c r="B11" s="1" t="str">
        <f>VLOOKUP($D$2,[1]Tables!$B$2:$D$1048576,2,FALSE)</f>
        <v>SF</v>
      </c>
      <c r="C11" s="1" t="s">
        <v>23</v>
      </c>
      <c r="D11" s="1" t="str">
        <f t="shared" si="15"/>
        <v>SFCRTM</v>
      </c>
      <c r="E11" s="1" t="str">
        <f>VLOOKUP($C11,'[1]Data Dictionary'!$B$2:$I$1048576,5,FALSE)</f>
        <v>Create Time</v>
      </c>
      <c r="F11" s="1" t="str">
        <f>VLOOKUP($C11,'[1]Data Dictionary'!$B$2:$I$1048576,6,FALSE)</f>
        <v>Create Time</v>
      </c>
      <c r="G11" s="1" t="str">
        <f>VLOOKUP($C11,'[1]Data Dictionary'!$B$2:$I$1048576,7,FALSE)</f>
        <v>Create Time</v>
      </c>
      <c r="H11" s="1" t="str">
        <f>VLOOKUP($C11,'[1]Data Dictionary'!$B$2:$I$1048576,8,FALSE)</f>
        <v>Create Time</v>
      </c>
      <c r="I11" s="1" t="str">
        <f>VLOOKUP($C11,'[1]Data Dictionary'!$B$2:$I$1048576,2,FALSE)</f>
        <v>NUMERIC</v>
      </c>
      <c r="J11" s="2" t="str">
        <f>VLOOKUP($C11,'[1]Data Dictionary'!$B$2:$I$1048576,3,FALSE)</f>
        <v>6, 0</v>
      </c>
      <c r="K11" s="3"/>
      <c r="L11" s="3" t="str">
        <f t="shared" si="16"/>
        <v xml:space="preserve"> NULL </v>
      </c>
      <c r="M11" s="3" t="str">
        <f t="shared" si="17"/>
        <v xml:space="preserve"> DEFAULT(0) </v>
      </c>
      <c r="N11" s="1" t="str">
        <f t="shared" si="18"/>
        <v>SFCRTM NUMERIC(6, 0)  NULL  DEFAULT(0) ,</v>
      </c>
      <c r="O11" s="1" t="str">
        <f t="shared" si="19"/>
        <v>SFCRTM NUMBER(6, 0)  DEFAULT(0) ,</v>
      </c>
      <c r="P11" s="1" t="s">
        <v>9</v>
      </c>
      <c r="Q11" s="1" t="str">
        <f t="shared" si="20"/>
        <v>EXEC sys.sp_addextendedproperty @name=N'MS_Description', @value=N'Create Time' , @level0type=N'SCHEMA',@level0name=N'dbo', @level1type=N'TABLE',@level1name=N'SSP3', @level2type=N'COLUMN',@level2name=N'SFCRTM'</v>
      </c>
      <c r="R11" s="1" t="str">
        <f t="shared" si="21"/>
        <v>[DataMember] public  decimal SFCRTM { get; set; }</v>
      </c>
      <c r="S11" s="1" t="str">
        <f t="shared" si="22"/>
        <v>+ "  SFCRTM "</v>
      </c>
      <c r="T11" s="1" t="s">
        <v>109</v>
      </c>
      <c r="V11" s="1" t="s">
        <v>15</v>
      </c>
      <c r="W11" s="1" t="s">
        <v>14</v>
      </c>
      <c r="X11" s="1" t="str">
        <f t="shared" si="23"/>
        <v>SFCRTM</v>
      </c>
      <c r="Y11" s="1" t="str">
        <f t="shared" si="24"/>
        <v>Create Time</v>
      </c>
      <c r="AA11" s="1">
        <v>1</v>
      </c>
      <c r="AB11" s="6">
        <f t="shared" ca="1" si="10"/>
        <v>20141126</v>
      </c>
      <c r="AC11" s="3">
        <f t="shared" ca="1" si="11"/>
        <v>93452</v>
      </c>
      <c r="AD11" s="3" t="s">
        <v>41</v>
      </c>
      <c r="AE11" s="1">
        <v>0</v>
      </c>
      <c r="AF11" s="1">
        <v>0</v>
      </c>
      <c r="AH11" s="1" t="str">
        <f t="shared" ca="1" si="25"/>
        <v>insert into ZDIC values('DJB', '', 'EN', 'S', 'SFCRTM', 'Create Time', '', '1', '20141126', '93452', 'SQL', '0', '0', '')</v>
      </c>
      <c r="AI11" s="1" t="str">
        <f t="shared" ca="1" si="26"/>
        <v>insert into ZDIC values('', 'EN', 'S', 'SFCRTM', 'Create Time', '', '1', '20141126', '93452', 'SQL', '0', '0', '', 'insert into ZDIC values('DJB', '', 'EN', 'S', 'SFCRTM', 'Create Time', '', '1', '20141126', '93452', 'SQL', '0', '0', '')')</v>
      </c>
      <c r="AJ11" s="5" t="s">
        <v>9</v>
      </c>
      <c r="AK11" s="1" t="s">
        <v>109</v>
      </c>
      <c r="AM11" s="1" t="s">
        <v>177</v>
      </c>
      <c r="AN11" s="18" t="s">
        <v>258</v>
      </c>
      <c r="AO11" s="19">
        <v>119500</v>
      </c>
      <c r="AQ11" s="1">
        <v>1</v>
      </c>
      <c r="AR11" s="14" t="str">
        <f t="shared" ca="1" si="27"/>
        <v>20141126</v>
      </c>
      <c r="AS11" s="14" t="str">
        <f t="shared" ca="1" si="28"/>
        <v>093452</v>
      </c>
      <c r="AT11" s="6" t="s">
        <v>41</v>
      </c>
      <c r="AU11" s="3">
        <v>0</v>
      </c>
      <c r="AV11" s="3">
        <v>0</v>
      </c>
      <c r="AX11" s="1" t="str">
        <f t="shared" ca="1" si="29"/>
        <v>INSERT INTO SSP3 VALUES('DJB','','SSP-1212-00001','GBSTH2080QO01',119500,'',1,20141126,093452,'SQL',0,0,'')</v>
      </c>
    </row>
    <row r="12" spans="1:50" ht="12.75" customHeight="1" x14ac:dyDescent="0.25">
      <c r="A12" s="4"/>
      <c r="B12" s="1" t="str">
        <f>VLOOKUP($D$2,[1]Tables!$B$2:$D$1048576,2,FALSE)</f>
        <v>SF</v>
      </c>
      <c r="C12" s="1" t="s">
        <v>24</v>
      </c>
      <c r="D12" s="1" t="str">
        <f t="shared" si="15"/>
        <v>SFCRUS</v>
      </c>
      <c r="E12" s="1" t="str">
        <f>VLOOKUP($C12,'[1]Data Dictionary'!$B$2:$I$1048576,5,FALSE)</f>
        <v>Create User</v>
      </c>
      <c r="F12" s="1" t="str">
        <f>VLOOKUP($C12,'[1]Data Dictionary'!$B$2:$I$1048576,6,FALSE)</f>
        <v>Create User</v>
      </c>
      <c r="G12" s="1" t="str">
        <f>VLOOKUP($C12,'[1]Data Dictionary'!$B$2:$I$1048576,7,FALSE)</f>
        <v>Create User</v>
      </c>
      <c r="H12" s="1" t="str">
        <f>VLOOKUP($C12,'[1]Data Dictionary'!$B$2:$I$1048576,8,FALSE)</f>
        <v>Create User</v>
      </c>
      <c r="I12" s="1" t="str">
        <f>VLOOKUP($C12,'[1]Data Dictionary'!$B$2:$I$1048576,2,FALSE)</f>
        <v>VARCHAR</v>
      </c>
      <c r="J12" s="2" t="str">
        <f>VLOOKUP($C12,'[1]Data Dictionary'!$B$2:$I$1048576,3,FALSE)</f>
        <v>20</v>
      </c>
      <c r="K12" s="3"/>
      <c r="L12" s="3" t="str">
        <f t="shared" si="16"/>
        <v xml:space="preserve"> NULL </v>
      </c>
      <c r="M12" s="3" t="str">
        <f t="shared" si="17"/>
        <v xml:space="preserve"> DEFAULT('') </v>
      </c>
      <c r="N12" s="1" t="str">
        <f t="shared" si="18"/>
        <v>SFCRUS VARCHAR(20)  NULL  DEFAULT('') ,</v>
      </c>
      <c r="O12" s="1" t="str">
        <f t="shared" si="19"/>
        <v>SFCRUS VARCHAR2(20) DEFAULT(' '),</v>
      </c>
      <c r="P12" s="1" t="s">
        <v>9</v>
      </c>
      <c r="Q12" s="1" t="str">
        <f t="shared" si="20"/>
        <v>EXEC sys.sp_addextendedproperty @name=N'MS_Description', @value=N'Create User' , @level0type=N'SCHEMA',@level0name=N'dbo', @level1type=N'TABLE',@level1name=N'SSP3', @level2type=N'COLUMN',@level2name=N'SFCRUS'</v>
      </c>
      <c r="R12" s="1" t="str">
        <f t="shared" si="21"/>
        <v>[DataMember] public  string SFCRUS { get; set; }</v>
      </c>
      <c r="S12" s="1" t="str">
        <f t="shared" si="22"/>
        <v>+ "  SFCRUS "</v>
      </c>
      <c r="T12" s="1" t="s">
        <v>109</v>
      </c>
      <c r="V12" s="1" t="s">
        <v>15</v>
      </c>
      <c r="W12" s="1" t="s">
        <v>14</v>
      </c>
      <c r="X12" s="1" t="str">
        <f t="shared" si="23"/>
        <v>SFCRUS</v>
      </c>
      <c r="Y12" s="1" t="str">
        <f t="shared" si="24"/>
        <v>Create User</v>
      </c>
      <c r="AA12" s="1">
        <v>1</v>
      </c>
      <c r="AB12" s="6">
        <f t="shared" ca="1" si="10"/>
        <v>20141126</v>
      </c>
      <c r="AC12" s="3">
        <f t="shared" ca="1" si="11"/>
        <v>93452</v>
      </c>
      <c r="AD12" s="3" t="s">
        <v>41</v>
      </c>
      <c r="AE12" s="1">
        <v>0</v>
      </c>
      <c r="AF12" s="1">
        <v>0</v>
      </c>
      <c r="AH12" s="1" t="str">
        <f t="shared" ca="1" si="25"/>
        <v>insert into ZDIC values('DJB', '', 'EN', 'S', 'SFCRUS', 'Create User', '', '1', '20141126', '93452', 'SQL', '0', '0', '')</v>
      </c>
      <c r="AI12" s="1" t="str">
        <f t="shared" ca="1" si="26"/>
        <v>insert into ZDIC values('', 'EN', 'S', 'SFCRUS', 'Create User', '', '1', '20141126', '93452', 'SQL', '0', '0', '', 'insert into ZDIC values('DJB', '', 'EN', 'S', 'SFCRUS', 'Create User', '', '1', '20141126', '93452', 'SQL', '0', '0', '')')</v>
      </c>
      <c r="AJ12" s="5" t="s">
        <v>9</v>
      </c>
      <c r="AK12" s="1" t="s">
        <v>109</v>
      </c>
      <c r="AM12" s="1" t="s">
        <v>177</v>
      </c>
      <c r="AN12" s="18" t="s">
        <v>259</v>
      </c>
      <c r="AO12" s="19">
        <v>119500</v>
      </c>
      <c r="AQ12" s="1">
        <v>1</v>
      </c>
      <c r="AR12" s="14" t="str">
        <f t="shared" ca="1" si="27"/>
        <v>20141126</v>
      </c>
      <c r="AS12" s="14" t="str">
        <f t="shared" ca="1" si="28"/>
        <v>093452</v>
      </c>
      <c r="AT12" s="6" t="s">
        <v>41</v>
      </c>
      <c r="AU12" s="3">
        <v>0</v>
      </c>
      <c r="AV12" s="3">
        <v>0</v>
      </c>
      <c r="AX12" s="1" t="str">
        <f t="shared" ca="1" si="29"/>
        <v>INSERT INTO SSP3 VALUES('DJB','','SSP-1212-00001','GBSTH3011QW01',119500,'',1,20141126,093452,'SQL',0,0,'')</v>
      </c>
    </row>
    <row r="13" spans="1:50" ht="12.75" customHeight="1" x14ac:dyDescent="0.25">
      <c r="A13" s="4"/>
      <c r="B13" s="1" t="str">
        <f>VLOOKUP($D$2,[1]Tables!$B$2:$D$1048576,2,FALSE)</f>
        <v>SF</v>
      </c>
      <c r="C13" s="1" t="s">
        <v>25</v>
      </c>
      <c r="D13" s="1" t="str">
        <f t="shared" si="15"/>
        <v>SFCHDT</v>
      </c>
      <c r="E13" s="1" t="str">
        <f>VLOOKUP($C13,'[1]Data Dictionary'!$B$2:$I$1048576,5,FALSE)</f>
        <v>Change Date</v>
      </c>
      <c r="F13" s="1" t="str">
        <f>VLOOKUP($C13,'[1]Data Dictionary'!$B$2:$I$1048576,6,FALSE)</f>
        <v>Change Date</v>
      </c>
      <c r="G13" s="1" t="str">
        <f>VLOOKUP($C13,'[1]Data Dictionary'!$B$2:$I$1048576,7,FALSE)</f>
        <v>Change Date</v>
      </c>
      <c r="H13" s="1" t="str">
        <f>VLOOKUP($C13,'[1]Data Dictionary'!$B$2:$I$1048576,8,FALSE)</f>
        <v>Change Date</v>
      </c>
      <c r="I13" s="1" t="str">
        <f>VLOOKUP($C13,'[1]Data Dictionary'!$B$2:$I$1048576,2,FALSE)</f>
        <v>NUMERIC</v>
      </c>
      <c r="J13" s="2" t="str">
        <f>VLOOKUP($C13,'[1]Data Dictionary'!$B$2:$I$1048576,3,FALSE)</f>
        <v>8, 0</v>
      </c>
      <c r="K13" s="3"/>
      <c r="L13" s="3" t="str">
        <f t="shared" si="16"/>
        <v xml:space="preserve"> NULL </v>
      </c>
      <c r="M13" s="3" t="str">
        <f t="shared" si="17"/>
        <v xml:space="preserve"> DEFAULT(0) </v>
      </c>
      <c r="N13" s="1" t="str">
        <f t="shared" si="18"/>
        <v>SFCHDT NUMERIC(8, 0)  NULL  DEFAULT(0) ,</v>
      </c>
      <c r="O13" s="1" t="str">
        <f t="shared" si="19"/>
        <v>SFCHDT NUMBER(8, 0)  DEFAULT(0) ,</v>
      </c>
      <c r="P13" s="1" t="s">
        <v>9</v>
      </c>
      <c r="Q13" s="1" t="str">
        <f t="shared" si="20"/>
        <v>EXEC sys.sp_addextendedproperty @name=N'MS_Description', @value=N'Change Date' , @level0type=N'SCHEMA',@level0name=N'dbo', @level1type=N'TABLE',@level1name=N'SSP3', @level2type=N'COLUMN',@level2name=N'SFCHDT'</v>
      </c>
      <c r="R13" s="1" t="str">
        <f t="shared" si="21"/>
        <v>[DataMember] public  decimal SFCHDT { get; set; }</v>
      </c>
      <c r="S13" s="1" t="str">
        <f t="shared" si="22"/>
        <v>+ "  SFCHDT "</v>
      </c>
      <c r="T13" s="1" t="s">
        <v>109</v>
      </c>
      <c r="V13" s="1" t="s">
        <v>15</v>
      </c>
      <c r="W13" s="1" t="s">
        <v>14</v>
      </c>
      <c r="X13" s="1" t="str">
        <f t="shared" si="23"/>
        <v>SFCHDT</v>
      </c>
      <c r="Y13" s="1" t="str">
        <f t="shared" si="24"/>
        <v>Change Date</v>
      </c>
      <c r="AA13" s="1">
        <v>1</v>
      </c>
      <c r="AB13" s="6">
        <f t="shared" ca="1" si="10"/>
        <v>20141126</v>
      </c>
      <c r="AC13" s="3">
        <f t="shared" ca="1" si="11"/>
        <v>93452</v>
      </c>
      <c r="AD13" s="3" t="s">
        <v>41</v>
      </c>
      <c r="AE13" s="1">
        <v>0</v>
      </c>
      <c r="AF13" s="1">
        <v>0</v>
      </c>
      <c r="AH13" s="1" t="str">
        <f t="shared" ca="1" si="25"/>
        <v>insert into ZDIC values('DJB', '', 'EN', 'S', 'SFCHDT', 'Change Date', '', '1', '20141126', '93452', 'SQL', '0', '0', '')</v>
      </c>
      <c r="AI13" s="1" t="str">
        <f t="shared" ca="1" si="26"/>
        <v>insert into ZDIC values('', 'EN', 'S', 'SFCHDT', 'Change Date', '', '1', '20141126', '93452', 'SQL', '0', '0', '', 'insert into ZDIC values('DJB', '', 'EN', 'S', 'SFCHDT', 'Change Date', '', '1', '20141126', '93452', 'SQL', '0', '0', '')')</v>
      </c>
      <c r="AJ13" s="5" t="s">
        <v>9</v>
      </c>
      <c r="AK13" s="1" t="s">
        <v>109</v>
      </c>
      <c r="AM13" s="1" t="s">
        <v>177</v>
      </c>
      <c r="AN13" s="18" t="s">
        <v>260</v>
      </c>
      <c r="AO13" s="19">
        <v>0</v>
      </c>
      <c r="AQ13" s="1">
        <v>1</v>
      </c>
      <c r="AR13" s="14" t="str">
        <f t="shared" ca="1" si="27"/>
        <v>20141126</v>
      </c>
      <c r="AS13" s="14" t="str">
        <f t="shared" ca="1" si="28"/>
        <v>093452</v>
      </c>
      <c r="AT13" s="6" t="s">
        <v>41</v>
      </c>
      <c r="AU13" s="3">
        <v>0</v>
      </c>
      <c r="AV13" s="3">
        <v>0</v>
      </c>
      <c r="AX13" s="1" t="str">
        <f t="shared" ca="1" si="29"/>
        <v>INSERT INTO SSP3 VALUES('DJB','','SSP-1212-00001','GBSTP2044QN01',0,'',1,20141126,093452,'SQL',0,0,'')</v>
      </c>
    </row>
    <row r="14" spans="1:50" ht="12.75" customHeight="1" x14ac:dyDescent="0.25">
      <c r="A14" s="4"/>
      <c r="B14" s="1" t="str">
        <f>VLOOKUP($D$2,[1]Tables!$B$2:$D$1048576,2,FALSE)</f>
        <v>SF</v>
      </c>
      <c r="C14" s="1" t="s">
        <v>26</v>
      </c>
      <c r="D14" s="1" t="str">
        <f t="shared" si="15"/>
        <v>SFCHTM</v>
      </c>
      <c r="E14" s="1" t="str">
        <f>VLOOKUP($C14,'[1]Data Dictionary'!$B$2:$I$1048576,5,FALSE)</f>
        <v>Change Time</v>
      </c>
      <c r="F14" s="1" t="str">
        <f>VLOOKUP($C14,'[1]Data Dictionary'!$B$2:$I$1048576,6,FALSE)</f>
        <v>Change Time</v>
      </c>
      <c r="G14" s="1" t="str">
        <f>VLOOKUP($C14,'[1]Data Dictionary'!$B$2:$I$1048576,7,FALSE)</f>
        <v>Change Time</v>
      </c>
      <c r="H14" s="1" t="str">
        <f>VLOOKUP($C14,'[1]Data Dictionary'!$B$2:$I$1048576,8,FALSE)</f>
        <v>Change Time</v>
      </c>
      <c r="I14" s="1" t="str">
        <f>VLOOKUP($C14,'[1]Data Dictionary'!$B$2:$I$1048576,2,FALSE)</f>
        <v>NUMERIC</v>
      </c>
      <c r="J14" s="2" t="str">
        <f>VLOOKUP($C14,'[1]Data Dictionary'!$B$2:$I$1048576,3,FALSE)</f>
        <v>6, 0</v>
      </c>
      <c r="K14" s="3"/>
      <c r="L14" s="3" t="str">
        <f t="shared" si="16"/>
        <v xml:space="preserve"> NULL </v>
      </c>
      <c r="M14" s="3" t="str">
        <f t="shared" si="17"/>
        <v xml:space="preserve"> DEFAULT(0) </v>
      </c>
      <c r="N14" s="1" t="str">
        <f t="shared" si="18"/>
        <v>SFCHTM NUMERIC(6, 0)  NULL  DEFAULT(0) ,</v>
      </c>
      <c r="O14" s="1" t="str">
        <f t="shared" si="19"/>
        <v>SFCHTM NUMBER(6, 0)  DEFAULT(0) ,</v>
      </c>
      <c r="P14" s="1" t="s">
        <v>9</v>
      </c>
      <c r="Q14" s="1" t="str">
        <f t="shared" si="20"/>
        <v>EXEC sys.sp_addextendedproperty @name=N'MS_Description', @value=N'Change Time' , @level0type=N'SCHEMA',@level0name=N'dbo', @level1type=N'TABLE',@level1name=N'SSP3', @level2type=N'COLUMN',@level2name=N'SFCHTM'</v>
      </c>
      <c r="R14" s="1" t="str">
        <f t="shared" si="21"/>
        <v>[DataMember] public  decimal SFCHTM { get; set; }</v>
      </c>
      <c r="S14" s="1" t="str">
        <f t="shared" si="22"/>
        <v>+ "  SFCHTM "</v>
      </c>
      <c r="T14" s="1" t="s">
        <v>109</v>
      </c>
      <c r="V14" s="1" t="s">
        <v>15</v>
      </c>
      <c r="W14" s="1" t="s">
        <v>14</v>
      </c>
      <c r="X14" s="1" t="str">
        <f t="shared" si="23"/>
        <v>SFCHTM</v>
      </c>
      <c r="Y14" s="1" t="str">
        <f t="shared" si="24"/>
        <v>Change Time</v>
      </c>
      <c r="AA14" s="1">
        <v>1</v>
      </c>
      <c r="AB14" s="6">
        <f t="shared" ca="1" si="10"/>
        <v>20141126</v>
      </c>
      <c r="AC14" s="3">
        <f t="shared" ca="1" si="11"/>
        <v>93452</v>
      </c>
      <c r="AD14" s="3" t="s">
        <v>41</v>
      </c>
      <c r="AE14" s="1">
        <v>0</v>
      </c>
      <c r="AF14" s="1">
        <v>0</v>
      </c>
      <c r="AH14" s="1" t="str">
        <f t="shared" ca="1" si="25"/>
        <v>insert into ZDIC values('DJB', '', 'EN', 'S', 'SFCHTM', 'Change Time', '', '1', '20141126', '93452', 'SQL', '0', '0', '')</v>
      </c>
      <c r="AI14" s="1" t="str">
        <f t="shared" ca="1" si="26"/>
        <v>insert into ZDIC values('', 'EN', 'S', 'SFCHTM', 'Change Time', '', '1', '20141126', '93452', 'SQL', '0', '0', '', 'insert into ZDIC values('DJB', '', 'EN', 'S', 'SFCHTM', 'Change Time', '', '1', '20141126', '93452', 'SQL', '0', '0', '')')</v>
      </c>
      <c r="AJ14" s="5" t="s">
        <v>9</v>
      </c>
      <c r="AK14" s="1" t="s">
        <v>109</v>
      </c>
      <c r="AM14" s="1" t="s">
        <v>177</v>
      </c>
      <c r="AN14" s="18" t="s">
        <v>261</v>
      </c>
      <c r="AO14" s="19">
        <v>0</v>
      </c>
      <c r="AQ14" s="1">
        <v>1</v>
      </c>
      <c r="AR14" s="14" t="str">
        <f t="shared" ca="1" si="27"/>
        <v>20141126</v>
      </c>
      <c r="AS14" s="14" t="str">
        <f t="shared" ca="1" si="28"/>
        <v>093452</v>
      </c>
      <c r="AT14" s="6" t="s">
        <v>41</v>
      </c>
      <c r="AU14" s="3">
        <v>0</v>
      </c>
      <c r="AV14" s="3">
        <v>0</v>
      </c>
      <c r="AX14" s="1" t="str">
        <f t="shared" ca="1" si="29"/>
        <v>INSERT INTO SSP3 VALUES('DJB','','SSP-1212-00001','GBSTP3115QN06',0,'',1,20141126,093452,'SQL',0,0,'')</v>
      </c>
    </row>
    <row r="15" spans="1:50" ht="12.75" customHeight="1" x14ac:dyDescent="0.25">
      <c r="A15" s="4"/>
      <c r="B15" s="1" t="str">
        <f>VLOOKUP($D$2,[1]Tables!$B$2:$D$1048576,2,FALSE)</f>
        <v>SF</v>
      </c>
      <c r="C15" s="1" t="s">
        <v>27</v>
      </c>
      <c r="D15" s="1" t="str">
        <f t="shared" si="15"/>
        <v>SFCHUS</v>
      </c>
      <c r="E15" s="1" t="str">
        <f>VLOOKUP($C15,'[1]Data Dictionary'!$B$2:$I$1048576,5,FALSE)</f>
        <v>Change User</v>
      </c>
      <c r="F15" s="1" t="str">
        <f>VLOOKUP($C15,'[1]Data Dictionary'!$B$2:$I$1048576,6,FALSE)</f>
        <v>Change User</v>
      </c>
      <c r="G15" s="1" t="str">
        <f>VLOOKUP($C15,'[1]Data Dictionary'!$B$2:$I$1048576,7,FALSE)</f>
        <v>Change User</v>
      </c>
      <c r="H15" s="1" t="str">
        <f>VLOOKUP($C15,'[1]Data Dictionary'!$B$2:$I$1048576,8,FALSE)</f>
        <v>Change User</v>
      </c>
      <c r="I15" s="1" t="str">
        <f>VLOOKUP($C15,'[1]Data Dictionary'!$B$2:$I$1048576,2,FALSE)</f>
        <v>VARCHAR</v>
      </c>
      <c r="J15" s="2" t="str">
        <f>VLOOKUP($C15,'[1]Data Dictionary'!$B$2:$I$1048576,3,FALSE)</f>
        <v>20</v>
      </c>
      <c r="K15" s="3"/>
      <c r="L15" s="3" t="str">
        <f t="shared" si="16"/>
        <v xml:space="preserve"> NULL </v>
      </c>
      <c r="M15" s="3" t="str">
        <f t="shared" si="17"/>
        <v xml:space="preserve"> DEFAULT('') </v>
      </c>
      <c r="N15" s="1" t="str">
        <f t="shared" si="18"/>
        <v>SFCHUS VARCHAR(20)  NULL  DEFAULT('') ,</v>
      </c>
      <c r="O15" s="1" t="str">
        <f t="shared" si="19"/>
        <v>SFCHUS VARCHAR2(20) DEFAULT(' '),</v>
      </c>
      <c r="P15" s="1" t="s">
        <v>9</v>
      </c>
      <c r="Q15" s="1" t="str">
        <f t="shared" si="20"/>
        <v>EXEC sys.sp_addextendedproperty @name=N'MS_Description', @value=N'Change User' , @level0type=N'SCHEMA',@level0name=N'dbo', @level1type=N'TABLE',@level1name=N'SSP3', @level2type=N'COLUMN',@level2name=N'SFCHUS'</v>
      </c>
      <c r="R15" s="1" t="str">
        <f t="shared" si="21"/>
        <v>[DataMember] public  string SFCHUS { get; set; }</v>
      </c>
      <c r="S15" s="1" t="str">
        <f t="shared" si="22"/>
        <v>+ "  SFCHUS "</v>
      </c>
      <c r="T15" s="1" t="s">
        <v>109</v>
      </c>
      <c r="V15" s="1" t="s">
        <v>15</v>
      </c>
      <c r="W15" s="1" t="s">
        <v>14</v>
      </c>
      <c r="X15" s="1" t="str">
        <f t="shared" si="23"/>
        <v>SFCHUS</v>
      </c>
      <c r="Y15" s="1" t="str">
        <f t="shared" si="24"/>
        <v>Change User</v>
      </c>
      <c r="AA15" s="1">
        <v>1</v>
      </c>
      <c r="AB15" s="6">
        <f t="shared" ca="1" si="10"/>
        <v>20141126</v>
      </c>
      <c r="AC15" s="3">
        <f t="shared" ca="1" si="11"/>
        <v>93452</v>
      </c>
      <c r="AD15" s="3" t="s">
        <v>41</v>
      </c>
      <c r="AE15" s="1">
        <v>0</v>
      </c>
      <c r="AF15" s="1">
        <v>0</v>
      </c>
      <c r="AH15" s="1" t="str">
        <f t="shared" ca="1" si="25"/>
        <v>insert into ZDIC values('DJB', '', 'EN', 'S', 'SFCHUS', 'Change User', '', '1', '20141126', '93452', 'SQL', '0', '0', '')</v>
      </c>
      <c r="AI15" s="1" t="str">
        <f t="shared" ca="1" si="26"/>
        <v>insert into ZDIC values('', 'EN', 'S', 'SFCHUS', 'Change User', '', '1', '20141126', '93452', 'SQL', '0', '0', '', 'insert into ZDIC values('DJB', '', 'EN', 'S', 'SFCHUS', 'Change User', '', '1', '20141126', '93452', 'SQL', '0', '0', '')')</v>
      </c>
      <c r="AJ15" s="5" t="s">
        <v>9</v>
      </c>
      <c r="AK15" s="1" t="s">
        <v>109</v>
      </c>
      <c r="AM15" s="1" t="s">
        <v>177</v>
      </c>
      <c r="AN15" s="18" t="s">
        <v>262</v>
      </c>
      <c r="AO15" s="19">
        <v>139500</v>
      </c>
      <c r="AQ15" s="1">
        <v>1</v>
      </c>
      <c r="AR15" s="14" t="str">
        <f t="shared" ca="1" si="27"/>
        <v>20141126</v>
      </c>
      <c r="AS15" s="14" t="str">
        <f t="shared" ca="1" si="28"/>
        <v>093452</v>
      </c>
      <c r="AT15" s="6" t="s">
        <v>41</v>
      </c>
      <c r="AU15" s="3">
        <v>0</v>
      </c>
      <c r="AV15" s="3">
        <v>0</v>
      </c>
      <c r="AX15" s="1" t="str">
        <f t="shared" ca="1" si="29"/>
        <v>INSERT INTO SSP3 VALUES('DJB','','SSP-1212-00001','GBWBH3032QW02',139500,'',1,20141126,093452,'SQL',0,0,'')</v>
      </c>
    </row>
    <row r="16" spans="1:50" ht="12.75" customHeight="1" x14ac:dyDescent="0.25">
      <c r="A16" s="4"/>
      <c r="B16" s="4"/>
      <c r="C16" s="4"/>
      <c r="D16" s="5"/>
      <c r="K16" s="3"/>
      <c r="L16" s="3"/>
      <c r="M16" s="3"/>
      <c r="N16" s="1" t="str">
        <f>CONCATENATE(" CONSTRAINT PK_",$D$2, " PRIMARY KEY CLUSTERED (")</f>
        <v xml:space="preserve"> CONSTRAINT PK_SSP3 PRIMARY KEY CLUSTERED (</v>
      </c>
      <c r="O16" s="1" t="str">
        <f>CONCATENATE(" CONSTRAINT PK_",$D$2, " PRIMARY KEY (")</f>
        <v xml:space="preserve"> CONSTRAINT PK_SSP3 PRIMARY KEY (</v>
      </c>
      <c r="P16" s="1" t="s">
        <v>9</v>
      </c>
      <c r="Q16" s="1" t="s">
        <v>9</v>
      </c>
      <c r="R16" s="1" t="s">
        <v>123</v>
      </c>
      <c r="S16" s="1" t="s">
        <v>9</v>
      </c>
      <c r="AK16" s="1" t="s">
        <v>109</v>
      </c>
      <c r="AM16" s="1" t="s">
        <v>177</v>
      </c>
      <c r="AN16" s="18" t="s">
        <v>263</v>
      </c>
      <c r="AO16" s="19">
        <v>129500</v>
      </c>
      <c r="AQ16" s="1">
        <v>1</v>
      </c>
      <c r="AR16" s="14" t="str">
        <f t="shared" ca="1" si="27"/>
        <v>20141126</v>
      </c>
      <c r="AS16" s="14" t="str">
        <f t="shared" ca="1" si="28"/>
        <v>093452</v>
      </c>
      <c r="AT16" s="6" t="s">
        <v>41</v>
      </c>
      <c r="AU16" s="3">
        <v>0</v>
      </c>
      <c r="AV16" s="3">
        <v>0</v>
      </c>
      <c r="AX16" s="1" t="str">
        <f t="shared" ca="1" si="29"/>
        <v>INSERT INTO SSP3 VALUES('DJB','','SSP-1212-00001','GBWBH5011B001',129500,'',1,20141126,093452,'SQL',0,0,'')</v>
      </c>
    </row>
    <row r="17" spans="1:50" ht="12.75" customHeight="1" x14ac:dyDescent="0.25">
      <c r="A17" s="4"/>
      <c r="B17" s="4"/>
      <c r="C17" s="4"/>
      <c r="K17" s="3"/>
      <c r="L17" s="3"/>
      <c r="M17" s="3"/>
      <c r="N17" s="1" t="str">
        <f>$D$3</f>
        <v>SFCONO</v>
      </c>
      <c r="O17" s="1" t="str">
        <f>$D$3</f>
        <v>SFCONO</v>
      </c>
      <c r="R17" s="1" t="str">
        <f>CONCATENATE("     A          K ", RIGHT(N17,6))</f>
        <v xml:space="preserve">     A          K SFCONO</v>
      </c>
      <c r="S17" s="1" t="s">
        <v>9</v>
      </c>
      <c r="AK17" s="1" t="s">
        <v>109</v>
      </c>
      <c r="AM17" s="1" t="s">
        <v>177</v>
      </c>
      <c r="AN17" s="18" t="s">
        <v>264</v>
      </c>
      <c r="AO17" s="19">
        <v>129500</v>
      </c>
      <c r="AQ17" s="1">
        <v>1</v>
      </c>
      <c r="AR17" s="14" t="str">
        <f t="shared" ca="1" si="27"/>
        <v>20141126</v>
      </c>
      <c r="AS17" s="14" t="str">
        <f t="shared" ca="1" si="28"/>
        <v>093452</v>
      </c>
      <c r="AT17" s="6" t="s">
        <v>41</v>
      </c>
      <c r="AU17" s="3">
        <v>0</v>
      </c>
      <c r="AV17" s="3">
        <v>0</v>
      </c>
      <c r="AX17" s="1" t="str">
        <f t="shared" ca="1" si="29"/>
        <v>INSERT INTO SSP3 VALUES('DJB','','SSP-1212-00001','GBWBH5011N001',129500,'',1,20141126,093452,'SQL',0,0,'')</v>
      </c>
    </row>
    <row r="18" spans="1:50" ht="12.75" customHeight="1" x14ac:dyDescent="0.25">
      <c r="A18" s="4"/>
      <c r="B18" s="4"/>
      <c r="C18" s="4"/>
      <c r="K18" s="3"/>
      <c r="L18" s="3"/>
      <c r="M18" s="3"/>
      <c r="N18" s="1" t="str">
        <f xml:space="preserve"> ", " &amp; $D4</f>
        <v>, SFBRNO</v>
      </c>
      <c r="O18" s="1" t="str">
        <f xml:space="preserve"> ", " &amp; $D4</f>
        <v>, SFBRNO</v>
      </c>
      <c r="R18" s="1" t="str">
        <f>CONCATENATE("     A          K ", RIGHT(N18,6))</f>
        <v xml:space="preserve">     A          K SFBRNO</v>
      </c>
      <c r="S18" s="1" t="s">
        <v>9</v>
      </c>
      <c r="AK18" s="1" t="s">
        <v>109</v>
      </c>
      <c r="AM18" s="1" t="s">
        <v>177</v>
      </c>
      <c r="AN18" s="18" t="s">
        <v>265</v>
      </c>
      <c r="AO18" s="19">
        <v>179500</v>
      </c>
      <c r="AQ18" s="1">
        <v>1</v>
      </c>
      <c r="AR18" s="14" t="str">
        <f t="shared" ca="1" si="27"/>
        <v>20141126</v>
      </c>
      <c r="AS18" s="14" t="str">
        <f t="shared" ca="1" si="28"/>
        <v>093452</v>
      </c>
      <c r="AT18" s="6" t="s">
        <v>41</v>
      </c>
      <c r="AU18" s="3">
        <v>0</v>
      </c>
      <c r="AV18" s="3">
        <v>0</v>
      </c>
      <c r="AX18" s="1" t="str">
        <f t="shared" ca="1" si="29"/>
        <v>INSERT INTO SSP3 VALUES('DJB','','SSP-1212-00001','GBWBP3047N001',179500,'',1,20141126,093452,'SQL',0,0,'')</v>
      </c>
    </row>
    <row r="19" spans="1:50" ht="12.75" customHeight="1" x14ac:dyDescent="0.25">
      <c r="A19" s="4"/>
      <c r="B19" s="4"/>
      <c r="C19" s="4"/>
      <c r="K19" s="3"/>
      <c r="L19" s="3"/>
      <c r="M19" s="3"/>
      <c r="N19" s="1" t="str">
        <f t="shared" ref="N19:O20" si="30" xml:space="preserve"> ", " &amp; $D5</f>
        <v>, SFSPDN</v>
      </c>
      <c r="O19" s="1" t="str">
        <f t="shared" si="30"/>
        <v>, SFSPDN</v>
      </c>
      <c r="R19" s="1" t="str">
        <f>CONCATENATE("     A          K ", RIGHT(N19,6))</f>
        <v xml:space="preserve">     A          K SFSPDN</v>
      </c>
      <c r="S19" s="1" t="s">
        <v>9</v>
      </c>
      <c r="AK19" s="1" t="s">
        <v>109</v>
      </c>
      <c r="AM19" s="1" t="s">
        <v>177</v>
      </c>
      <c r="AN19" s="18" t="s">
        <v>266</v>
      </c>
      <c r="AO19" s="19">
        <v>115500</v>
      </c>
      <c r="AQ19" s="1">
        <v>1</v>
      </c>
      <c r="AR19" s="14" t="str">
        <f t="shared" ca="1" si="27"/>
        <v>20141126</v>
      </c>
      <c r="AS19" s="14" t="str">
        <f t="shared" ca="1" si="28"/>
        <v>093452</v>
      </c>
      <c r="AT19" s="6" t="s">
        <v>41</v>
      </c>
      <c r="AU19" s="3">
        <v>0</v>
      </c>
      <c r="AV19" s="3">
        <v>0</v>
      </c>
      <c r="AX19" s="1" t="str">
        <f t="shared" ca="1" si="29"/>
        <v>INSERT INTO SSP3 VALUES('DJB','','SSP-1212-00001','GBWTH2038R001',115500,'',1,20141126,093452,'SQL',0,0,'')</v>
      </c>
    </row>
    <row r="20" spans="1:50" ht="12.75" customHeight="1" x14ac:dyDescent="0.25">
      <c r="A20" s="4"/>
      <c r="B20" s="4"/>
      <c r="C20" s="4"/>
      <c r="K20" s="3"/>
      <c r="L20" s="3"/>
      <c r="M20" s="3"/>
      <c r="N20" s="1" t="str">
        <f t="shared" si="30"/>
        <v>, SFITNO</v>
      </c>
      <c r="O20" s="1" t="str">
        <f t="shared" si="30"/>
        <v>, SFITNO</v>
      </c>
      <c r="R20" s="1" t="str">
        <f>CONCATENATE("     A          K ", RIGHT(N20,6))</f>
        <v xml:space="preserve">     A          K SFITNO</v>
      </c>
      <c r="S20" s="1" t="s">
        <v>9</v>
      </c>
      <c r="AK20" s="1" t="s">
        <v>109</v>
      </c>
      <c r="AM20" s="1" t="s">
        <v>177</v>
      </c>
      <c r="AN20" s="18" t="s">
        <v>267</v>
      </c>
      <c r="AO20" s="19">
        <v>0</v>
      </c>
      <c r="AQ20" s="1">
        <v>1</v>
      </c>
      <c r="AR20" s="14" t="str">
        <f t="shared" ca="1" si="27"/>
        <v>20141126</v>
      </c>
      <c r="AS20" s="14" t="str">
        <f t="shared" ca="1" si="28"/>
        <v>093452</v>
      </c>
      <c r="AT20" s="6" t="s">
        <v>41</v>
      </c>
      <c r="AU20" s="3">
        <v>0</v>
      </c>
      <c r="AV20" s="3">
        <v>0</v>
      </c>
      <c r="AX20" s="1" t="str">
        <f t="shared" ca="1" si="29"/>
        <v>INSERT INTO SSP3 VALUES('DJB','','SSP-1212-00001','GBWTS2003G001',0,'',1,20141126,093452,'SQL',0,0,'')</v>
      </c>
    </row>
    <row r="21" spans="1:50" ht="12.75" customHeight="1" x14ac:dyDescent="0.25">
      <c r="N21" s="1" t="s">
        <v>11</v>
      </c>
      <c r="O21" s="1" t="s">
        <v>11</v>
      </c>
      <c r="S21" s="1" t="s">
        <v>9</v>
      </c>
      <c r="AK21" s="1" t="s">
        <v>109</v>
      </c>
      <c r="AM21" s="1" t="s">
        <v>177</v>
      </c>
      <c r="AN21" s="18" t="s">
        <v>268</v>
      </c>
      <c r="AO21" s="19">
        <v>0</v>
      </c>
      <c r="AQ21" s="1">
        <v>1</v>
      </c>
      <c r="AR21" s="14" t="str">
        <f t="shared" ca="1" si="27"/>
        <v>20141126</v>
      </c>
      <c r="AS21" s="14" t="str">
        <f t="shared" ca="1" si="28"/>
        <v>093452</v>
      </c>
      <c r="AT21" s="6" t="s">
        <v>41</v>
      </c>
      <c r="AU21" s="3">
        <v>0</v>
      </c>
      <c r="AV21" s="3">
        <v>0</v>
      </c>
      <c r="AX21" s="1" t="str">
        <f t="shared" ca="1" si="29"/>
        <v>INSERT INTO SSP3 VALUES('DJB','','SSP-1212-00001','GBWTS2013B001',0,'',1,20141126,093452,'SQL',0,0,'')</v>
      </c>
    </row>
    <row r="22" spans="1:50" ht="12.75" customHeight="1" x14ac:dyDescent="0.25">
      <c r="J22" s="1"/>
      <c r="S22" s="1" t="s">
        <v>9</v>
      </c>
      <c r="AK22" s="1" t="s">
        <v>109</v>
      </c>
      <c r="AM22" s="1" t="s">
        <v>177</v>
      </c>
      <c r="AN22" s="18" t="s">
        <v>269</v>
      </c>
      <c r="AO22" s="19">
        <v>149500</v>
      </c>
      <c r="AQ22" s="1">
        <v>1</v>
      </c>
      <c r="AR22" s="14" t="str">
        <f t="shared" ca="1" si="27"/>
        <v>20141126</v>
      </c>
      <c r="AS22" s="14" t="str">
        <f t="shared" ca="1" si="28"/>
        <v>093452</v>
      </c>
      <c r="AT22" s="6" t="s">
        <v>41</v>
      </c>
      <c r="AU22" s="3">
        <v>0</v>
      </c>
      <c r="AV22" s="3">
        <v>0</v>
      </c>
      <c r="AX22" s="1" t="str">
        <f t="shared" ca="1" si="29"/>
        <v>INSERT INTO SSP3 VALUES('DJB','','SSP-1212-00001','GGSTH3039QW01',149500,'',1,20141126,093452,'SQL',0,0,'')</v>
      </c>
    </row>
    <row r="23" spans="1:50" ht="12.75" customHeight="1" x14ac:dyDescent="0.25">
      <c r="J23" s="1"/>
      <c r="S23" s="1" t="s">
        <v>9</v>
      </c>
      <c r="AK23" s="1" t="s">
        <v>109</v>
      </c>
      <c r="AM23" s="1" t="s">
        <v>177</v>
      </c>
      <c r="AN23" s="18" t="s">
        <v>270</v>
      </c>
      <c r="AO23" s="19">
        <v>105500</v>
      </c>
      <c r="AQ23" s="1">
        <v>1</v>
      </c>
      <c r="AR23" s="14" t="str">
        <f t="shared" ca="1" si="27"/>
        <v>20141126</v>
      </c>
      <c r="AS23" s="14" t="str">
        <f t="shared" ca="1" si="28"/>
        <v>093452</v>
      </c>
      <c r="AT23" s="6" t="s">
        <v>41</v>
      </c>
      <c r="AU23" s="3">
        <v>0</v>
      </c>
      <c r="AV23" s="3">
        <v>0</v>
      </c>
      <c r="AX23" s="1" t="str">
        <f t="shared" ca="1" si="29"/>
        <v>INSERT INTO SSP3 VALUES('DJB','','SSP-1212-00001','GGSTH4002QN07',105500,'',1,20141126,093452,'SQL',0,0,'')</v>
      </c>
    </row>
    <row r="24" spans="1:50" ht="12.75" customHeight="1" x14ac:dyDescent="0.25">
      <c r="J24" s="1"/>
      <c r="S24" s="1" t="s">
        <v>9</v>
      </c>
      <c r="AK24" s="1" t="s">
        <v>109</v>
      </c>
      <c r="AM24" s="1" t="s">
        <v>177</v>
      </c>
      <c r="AN24" s="18" t="s">
        <v>271</v>
      </c>
      <c r="AO24" s="19">
        <v>159500</v>
      </c>
      <c r="AQ24" s="1">
        <v>1</v>
      </c>
      <c r="AR24" s="14" t="str">
        <f t="shared" ca="1" si="27"/>
        <v>20141126</v>
      </c>
      <c r="AS24" s="14" t="str">
        <f t="shared" ca="1" si="28"/>
        <v>093452</v>
      </c>
      <c r="AT24" s="6" t="s">
        <v>41</v>
      </c>
      <c r="AU24" s="3">
        <v>0</v>
      </c>
      <c r="AV24" s="3">
        <v>0</v>
      </c>
      <c r="AX24" s="1" t="str">
        <f t="shared" ca="1" si="29"/>
        <v>INSERT INTO SSP3 VALUES('DJB','','SSP-1212-00001','GGWBH3037C001',159500,'',1,20141126,093452,'SQL',0,0,'')</v>
      </c>
    </row>
    <row r="25" spans="1:50" ht="12.75" customHeight="1" x14ac:dyDescent="0.25">
      <c r="J25" s="1"/>
      <c r="S25" s="1" t="s">
        <v>9</v>
      </c>
      <c r="AK25" s="1" t="s">
        <v>109</v>
      </c>
      <c r="AM25" s="1" t="s">
        <v>177</v>
      </c>
      <c r="AN25" s="18" t="s">
        <v>272</v>
      </c>
      <c r="AO25" s="19">
        <v>139500</v>
      </c>
      <c r="AQ25" s="1">
        <v>1</v>
      </c>
      <c r="AR25" s="14" t="str">
        <f t="shared" ca="1" si="27"/>
        <v>20141126</v>
      </c>
      <c r="AS25" s="14" t="str">
        <f t="shared" ca="1" si="28"/>
        <v>093452</v>
      </c>
      <c r="AT25" s="6" t="s">
        <v>41</v>
      </c>
      <c r="AU25" s="3">
        <v>0</v>
      </c>
      <c r="AV25" s="3">
        <v>0</v>
      </c>
      <c r="AX25" s="1" t="str">
        <f t="shared" ca="1" si="29"/>
        <v>INSERT INTO SSP3 VALUES('DJB','','SSP-1212-00001','GGWBP3024C001',139500,'',1,20141126,093452,'SQL',0,0,'')</v>
      </c>
    </row>
    <row r="26" spans="1:50" ht="12.75" customHeight="1" x14ac:dyDescent="0.25">
      <c r="J26" s="1"/>
      <c r="S26" s="1" t="s">
        <v>9</v>
      </c>
      <c r="AK26" s="1" t="s">
        <v>109</v>
      </c>
      <c r="AM26" s="1" t="s">
        <v>177</v>
      </c>
      <c r="AN26" s="18" t="s">
        <v>273</v>
      </c>
      <c r="AO26" s="19">
        <v>169500</v>
      </c>
      <c r="AQ26" s="1">
        <v>1</v>
      </c>
      <c r="AR26" s="14" t="str">
        <f t="shared" ca="1" si="27"/>
        <v>20141126</v>
      </c>
      <c r="AS26" s="14" t="str">
        <f t="shared" ca="1" si="28"/>
        <v>093452</v>
      </c>
      <c r="AT26" s="6" t="s">
        <v>41</v>
      </c>
      <c r="AU26" s="3">
        <v>0</v>
      </c>
      <c r="AV26" s="3">
        <v>0</v>
      </c>
      <c r="AX26" s="1" t="str">
        <f t="shared" ca="1" si="29"/>
        <v>INSERT INTO SSP3 VALUES('DJB','','SSP-1212-00001','GGWBP4021N001',169500,'',1,20141126,093452,'SQL',0,0,'')</v>
      </c>
    </row>
    <row r="27" spans="1:50" ht="12.75" customHeight="1" x14ac:dyDescent="0.25">
      <c r="J27" s="1"/>
      <c r="S27" s="1" t="s">
        <v>9</v>
      </c>
      <c r="AK27" s="1" t="s">
        <v>109</v>
      </c>
      <c r="AM27" s="1" t="s">
        <v>177</v>
      </c>
      <c r="AN27" s="18" t="s">
        <v>274</v>
      </c>
      <c r="AO27" s="19">
        <v>165500</v>
      </c>
      <c r="AQ27" s="1">
        <v>1</v>
      </c>
      <c r="AR27" s="14" t="str">
        <f t="shared" ca="1" si="27"/>
        <v>20141126</v>
      </c>
      <c r="AS27" s="14" t="str">
        <f t="shared" ca="1" si="28"/>
        <v>093452</v>
      </c>
      <c r="AT27" s="6" t="s">
        <v>41</v>
      </c>
      <c r="AU27" s="3">
        <v>0</v>
      </c>
      <c r="AV27" s="3">
        <v>0</v>
      </c>
      <c r="AX27" s="1" t="str">
        <f t="shared" ca="1" si="29"/>
        <v>INSERT INTO SSP3 VALUES('DJB','','SSP-1212-00001','GGWBP4022B001',165500,'',1,20141126,093452,'SQL',0,0,'')</v>
      </c>
    </row>
    <row r="28" spans="1:50" ht="12.75" customHeight="1" x14ac:dyDescent="0.25">
      <c r="J28" s="1"/>
      <c r="AK28" s="1" t="s">
        <v>109</v>
      </c>
      <c r="AM28" s="1" t="s">
        <v>177</v>
      </c>
      <c r="AN28" s="18" t="s">
        <v>275</v>
      </c>
      <c r="AO28" s="19">
        <v>155500</v>
      </c>
      <c r="AQ28" s="1">
        <v>1</v>
      </c>
      <c r="AR28" s="14" t="str">
        <f t="shared" ca="1" si="27"/>
        <v>20141126</v>
      </c>
      <c r="AS28" s="14" t="str">
        <f t="shared" ca="1" si="28"/>
        <v>093452</v>
      </c>
      <c r="AT28" s="6" t="s">
        <v>41</v>
      </c>
      <c r="AU28" s="3">
        <v>0</v>
      </c>
      <c r="AV28" s="3">
        <v>0</v>
      </c>
      <c r="AX28" s="1" t="str">
        <f t="shared" ca="1" si="29"/>
        <v>INSERT INTO SSP3 VALUES('DJB','','SSP-1212-00001','GGWBP4030N001',155500,'',1,20141126,093452,'SQL',0,0,'')</v>
      </c>
    </row>
    <row r="29" spans="1:50" ht="12.75" customHeight="1" x14ac:dyDescent="0.25">
      <c r="J29" s="1"/>
      <c r="AK29" s="1" t="s">
        <v>109</v>
      </c>
      <c r="AM29" s="1" t="s">
        <v>177</v>
      </c>
      <c r="AN29" s="18" t="s">
        <v>276</v>
      </c>
      <c r="AO29" s="19">
        <v>145500</v>
      </c>
      <c r="AQ29" s="1">
        <v>1</v>
      </c>
      <c r="AR29" s="14" t="str">
        <f t="shared" ca="1" si="27"/>
        <v>20141126</v>
      </c>
      <c r="AS29" s="14" t="str">
        <f t="shared" ca="1" si="28"/>
        <v>093452</v>
      </c>
      <c r="AT29" s="6" t="s">
        <v>41</v>
      </c>
      <c r="AU29" s="3">
        <v>0</v>
      </c>
      <c r="AV29" s="3">
        <v>0</v>
      </c>
      <c r="AX29" s="1" t="str">
        <f t="shared" ca="1" si="29"/>
        <v>INSERT INTO SSP3 VALUES('DJB','','SSP-1212-00001','GGWBP4034W002',145500,'',1,20141126,093452,'SQL',0,0,'')</v>
      </c>
    </row>
    <row r="30" spans="1:50" ht="12.75" customHeight="1" x14ac:dyDescent="0.25">
      <c r="J30" s="1"/>
      <c r="AK30" s="1" t="s">
        <v>109</v>
      </c>
      <c r="AM30" s="1" t="s">
        <v>177</v>
      </c>
      <c r="AN30" s="18" t="s">
        <v>277</v>
      </c>
      <c r="AO30" s="19">
        <v>0</v>
      </c>
      <c r="AQ30" s="1">
        <v>1</v>
      </c>
      <c r="AR30" s="14" t="str">
        <f t="shared" ca="1" si="27"/>
        <v>20141126</v>
      </c>
      <c r="AS30" s="14" t="str">
        <f t="shared" ca="1" si="28"/>
        <v>093452</v>
      </c>
      <c r="AT30" s="6" t="s">
        <v>41</v>
      </c>
      <c r="AU30" s="3">
        <v>0</v>
      </c>
      <c r="AV30" s="3">
        <v>0</v>
      </c>
      <c r="AX30" s="1" t="str">
        <f t="shared" ca="1" si="29"/>
        <v>INSERT INTO SSP3 VALUES('DJB','','SSP-1212-00001','GLBTH1006B001',0,'',1,20141126,093452,'SQL',0,0,'')</v>
      </c>
    </row>
    <row r="31" spans="1:50" ht="12.75" customHeight="1" x14ac:dyDescent="0.25">
      <c r="J31" s="1"/>
      <c r="AK31" s="1" t="s">
        <v>109</v>
      </c>
      <c r="AM31" s="1" t="s">
        <v>177</v>
      </c>
      <c r="AN31" s="18" t="s">
        <v>278</v>
      </c>
      <c r="AO31" s="19">
        <v>0</v>
      </c>
      <c r="AQ31" s="1">
        <v>1</v>
      </c>
      <c r="AR31" s="14" t="str">
        <f t="shared" ca="1" si="27"/>
        <v>20141126</v>
      </c>
      <c r="AS31" s="14" t="str">
        <f t="shared" ca="1" si="28"/>
        <v>093452</v>
      </c>
      <c r="AT31" s="6" t="s">
        <v>41</v>
      </c>
      <c r="AU31" s="3">
        <v>0</v>
      </c>
      <c r="AV31" s="3">
        <v>0</v>
      </c>
      <c r="AX31" s="1" t="str">
        <f t="shared" ca="1" si="29"/>
        <v>INSERT INTO SSP3 VALUES('DJB','','SSP-1212-00001','GLBTH1006G001',0,'',1,20141126,093452,'SQL',0,0,'')</v>
      </c>
    </row>
    <row r="32" spans="1:50" ht="12.75" customHeight="1" x14ac:dyDescent="0.25">
      <c r="J32" s="1"/>
      <c r="AK32" s="1" t="s">
        <v>109</v>
      </c>
      <c r="AM32" s="1" t="s">
        <v>177</v>
      </c>
      <c r="AN32" s="18" t="s">
        <v>279</v>
      </c>
      <c r="AO32" s="19">
        <v>0</v>
      </c>
      <c r="AQ32" s="1">
        <v>1</v>
      </c>
      <c r="AR32" s="14" t="str">
        <f t="shared" ca="1" si="27"/>
        <v>20141126</v>
      </c>
      <c r="AS32" s="14" t="str">
        <f t="shared" ca="1" si="28"/>
        <v>093452</v>
      </c>
      <c r="AT32" s="6" t="s">
        <v>41</v>
      </c>
      <c r="AU32" s="3">
        <v>0</v>
      </c>
      <c r="AV32" s="3">
        <v>0</v>
      </c>
      <c r="AX32" s="1" t="str">
        <f t="shared" ca="1" si="29"/>
        <v>INSERT INTO SSP3 VALUES('DJB','','SSP-1212-00001','GLSBH96045CC7',0,'',1,20141126,093452,'SQL',0,0,'')</v>
      </c>
    </row>
    <row r="33" spans="10:50" ht="12.75" customHeight="1" x14ac:dyDescent="0.25">
      <c r="J33" s="1"/>
      <c r="AK33" s="1" t="s">
        <v>109</v>
      </c>
      <c r="AM33" s="1" t="s">
        <v>177</v>
      </c>
      <c r="AN33" s="18" t="s">
        <v>280</v>
      </c>
      <c r="AO33" s="19">
        <v>0</v>
      </c>
      <c r="AQ33" s="1">
        <v>1</v>
      </c>
      <c r="AR33" s="14" t="str">
        <f t="shared" ca="1" si="27"/>
        <v>20141126</v>
      </c>
      <c r="AS33" s="14" t="str">
        <f t="shared" ca="1" si="28"/>
        <v>093452</v>
      </c>
      <c r="AT33" s="6" t="s">
        <v>41</v>
      </c>
      <c r="AU33" s="3">
        <v>0</v>
      </c>
      <c r="AV33" s="3">
        <v>0</v>
      </c>
      <c r="AX33" s="1" t="str">
        <f t="shared" ca="1" si="29"/>
        <v>INSERT INTO SSP3 VALUES('DJB','','SSP-1212-00001','GLSBH96058CC1',0,'',1,20141126,093452,'SQL',0,0,'')</v>
      </c>
    </row>
    <row r="34" spans="10:50" ht="12.75" customHeight="1" x14ac:dyDescent="0.25">
      <c r="J34" s="1"/>
      <c r="AK34" s="1" t="s">
        <v>109</v>
      </c>
      <c r="AM34" s="1" t="s">
        <v>177</v>
      </c>
      <c r="AN34" s="18" t="s">
        <v>281</v>
      </c>
      <c r="AO34" s="19">
        <v>0</v>
      </c>
      <c r="AQ34" s="1">
        <v>1</v>
      </c>
      <c r="AR34" s="14" t="str">
        <f t="shared" ca="1" si="27"/>
        <v>20141126</v>
      </c>
      <c r="AS34" s="14" t="str">
        <f t="shared" ca="1" si="28"/>
        <v>093452</v>
      </c>
      <c r="AT34" s="6" t="s">
        <v>41</v>
      </c>
      <c r="AU34" s="3">
        <v>0</v>
      </c>
      <c r="AV34" s="3">
        <v>0</v>
      </c>
      <c r="AX34" s="1" t="str">
        <f t="shared" ca="1" si="29"/>
        <v>INSERT INTO SSP3 VALUES('DJB','','SSP-1212-00001','GLSBH96060CC5',0,'',1,20141126,093452,'SQL',0,0,'')</v>
      </c>
    </row>
    <row r="35" spans="10:50" ht="12.75" customHeight="1" x14ac:dyDescent="0.25">
      <c r="J35" s="1"/>
      <c r="AK35" s="1" t="s">
        <v>109</v>
      </c>
      <c r="AM35" s="1" t="s">
        <v>177</v>
      </c>
      <c r="AN35" s="18" t="s">
        <v>282</v>
      </c>
      <c r="AO35" s="19">
        <v>0</v>
      </c>
      <c r="AQ35" s="1">
        <v>1</v>
      </c>
      <c r="AR35" s="14" t="str">
        <f t="shared" ca="1" si="27"/>
        <v>20141126</v>
      </c>
      <c r="AS35" s="14" t="str">
        <f t="shared" ca="1" si="28"/>
        <v>093452</v>
      </c>
      <c r="AT35" s="6" t="s">
        <v>41</v>
      </c>
      <c r="AU35" s="3">
        <v>0</v>
      </c>
      <c r="AV35" s="3">
        <v>0</v>
      </c>
      <c r="AX35" s="1" t="str">
        <f t="shared" ca="1" si="29"/>
        <v>INSERT INTO SSP3 VALUES('DJB','','SSP-1212-00001','GLSTH97148KG0',0,'',1,20141126,093452,'SQL',0,0,'')</v>
      </c>
    </row>
    <row r="36" spans="10:50" ht="12.75" customHeight="1" x14ac:dyDescent="0.25">
      <c r="J36" s="1"/>
      <c r="AK36" s="1" t="s">
        <v>109</v>
      </c>
      <c r="AM36" s="1" t="s">
        <v>177</v>
      </c>
      <c r="AN36" s="18" t="s">
        <v>283</v>
      </c>
      <c r="AO36" s="19">
        <v>0</v>
      </c>
      <c r="AQ36" s="1">
        <v>1</v>
      </c>
      <c r="AR36" s="14" t="str">
        <f t="shared" ca="1" si="27"/>
        <v>20141126</v>
      </c>
      <c r="AS36" s="14" t="str">
        <f t="shared" ca="1" si="28"/>
        <v>093452</v>
      </c>
      <c r="AT36" s="6" t="s">
        <v>41</v>
      </c>
      <c r="AU36" s="3">
        <v>0</v>
      </c>
      <c r="AV36" s="3">
        <v>0</v>
      </c>
      <c r="AX36" s="1" t="str">
        <f t="shared" ca="1" si="29"/>
        <v>INSERT INTO SSP3 VALUES('DJB','','SSP-1212-00001','GLSTH97177CB1',0,'',1,20141126,093452,'SQL',0,0,'')</v>
      </c>
    </row>
    <row r="37" spans="10:50" ht="12.75" customHeight="1" x14ac:dyDescent="0.25">
      <c r="J37" s="1"/>
      <c r="AK37" s="1" t="s">
        <v>109</v>
      </c>
      <c r="AM37" s="1" t="s">
        <v>177</v>
      </c>
      <c r="AN37" s="18" t="s">
        <v>284</v>
      </c>
      <c r="AO37" s="19">
        <v>0</v>
      </c>
      <c r="AQ37" s="1">
        <v>1</v>
      </c>
      <c r="AR37" s="14" t="str">
        <f t="shared" ca="1" si="27"/>
        <v>20141126</v>
      </c>
      <c r="AS37" s="14" t="str">
        <f t="shared" ca="1" si="28"/>
        <v>093452</v>
      </c>
      <c r="AT37" s="6" t="s">
        <v>41</v>
      </c>
      <c r="AU37" s="3">
        <v>0</v>
      </c>
      <c r="AV37" s="3">
        <v>0</v>
      </c>
      <c r="AX37" s="1" t="str">
        <f t="shared" ca="1" si="29"/>
        <v>INSERT INTO SSP3 VALUES('DJB','','SSP-1212-00001','GLSTP96147CC1',0,'',1,20141126,093452,'SQL',0,0,'')</v>
      </c>
    </row>
    <row r="38" spans="10:50" ht="12.75" customHeight="1" x14ac:dyDescent="0.25">
      <c r="J38" s="1"/>
      <c r="AK38" s="1" t="s">
        <v>109</v>
      </c>
      <c r="AM38" s="1" t="s">
        <v>177</v>
      </c>
      <c r="AN38" s="18" t="s">
        <v>285</v>
      </c>
      <c r="AO38" s="19">
        <v>26911</v>
      </c>
      <c r="AQ38" s="1">
        <v>1</v>
      </c>
      <c r="AR38" s="14" t="str">
        <f t="shared" ca="1" si="27"/>
        <v>20141126</v>
      </c>
      <c r="AS38" s="14" t="str">
        <f t="shared" ca="1" si="28"/>
        <v>093452</v>
      </c>
      <c r="AT38" s="6" t="s">
        <v>41</v>
      </c>
      <c r="AU38" s="3">
        <v>0</v>
      </c>
      <c r="AV38" s="3">
        <v>0</v>
      </c>
      <c r="AX38" s="1" t="str">
        <f t="shared" ca="1" si="29"/>
        <v>INSERT INTO SSP3 VALUES('DJB','','SSP-1212-00001','GMAC12060G013',26911,'',1,20141126,093452,'SQL',0,0,'')</v>
      </c>
    </row>
    <row r="39" spans="10:50" ht="12.75" customHeight="1" x14ac:dyDescent="0.25">
      <c r="J39" s="1"/>
      <c r="AK39" s="1" t="s">
        <v>109</v>
      </c>
      <c r="AM39" s="1" t="s">
        <v>177</v>
      </c>
      <c r="AN39" s="18" t="s">
        <v>286</v>
      </c>
      <c r="AO39" s="19">
        <v>26911</v>
      </c>
      <c r="AQ39" s="1">
        <v>1</v>
      </c>
      <c r="AR39" s="14" t="str">
        <f t="shared" ca="1" si="27"/>
        <v>20141126</v>
      </c>
      <c r="AS39" s="14" t="str">
        <f t="shared" ca="1" si="28"/>
        <v>093452</v>
      </c>
      <c r="AT39" s="6" t="s">
        <v>41</v>
      </c>
      <c r="AU39" s="3">
        <v>0</v>
      </c>
      <c r="AV39" s="3">
        <v>0</v>
      </c>
      <c r="AX39" s="1" t="str">
        <f t="shared" ca="1" si="29"/>
        <v>INSERT INTO SSP3 VALUES('DJB','','SSP-1212-00001','GMAC12060G014',26911,'',1,20141126,093452,'SQL',0,0,'')</v>
      </c>
    </row>
    <row r="40" spans="10:50" ht="12.75" customHeight="1" x14ac:dyDescent="0.25">
      <c r="J40" s="1"/>
      <c r="AK40" s="1" t="s">
        <v>109</v>
      </c>
      <c r="AM40" s="1" t="s">
        <v>177</v>
      </c>
      <c r="AN40" s="18" t="s">
        <v>287</v>
      </c>
      <c r="AO40" s="19">
        <v>26911</v>
      </c>
      <c r="AQ40" s="1">
        <v>1</v>
      </c>
      <c r="AR40" s="14" t="str">
        <f t="shared" ca="1" si="27"/>
        <v>20141126</v>
      </c>
      <c r="AS40" s="14" t="str">
        <f t="shared" ca="1" si="28"/>
        <v>093452</v>
      </c>
      <c r="AT40" s="6" t="s">
        <v>41</v>
      </c>
      <c r="AU40" s="3">
        <v>0</v>
      </c>
      <c r="AV40" s="3">
        <v>0</v>
      </c>
      <c r="AX40" s="1" t="str">
        <f t="shared" ca="1" si="29"/>
        <v>INSERT INTO SSP3 VALUES('DJB','','SSP-1212-00001','GMAC12060G015',26911,'',1,20141126,093452,'SQL',0,0,'')</v>
      </c>
    </row>
    <row r="41" spans="10:50" ht="12.75" customHeight="1" x14ac:dyDescent="0.25">
      <c r="J41" s="1"/>
      <c r="AK41" s="1" t="s">
        <v>109</v>
      </c>
      <c r="AM41" s="1" t="s">
        <v>177</v>
      </c>
      <c r="AN41" s="18" t="s">
        <v>288</v>
      </c>
      <c r="AO41" s="19">
        <v>26911</v>
      </c>
      <c r="AQ41" s="1">
        <v>1</v>
      </c>
      <c r="AR41" s="14" t="str">
        <f t="shared" ca="1" si="27"/>
        <v>20141126</v>
      </c>
      <c r="AS41" s="14" t="str">
        <f t="shared" ca="1" si="28"/>
        <v>093452</v>
      </c>
      <c r="AT41" s="6" t="s">
        <v>41</v>
      </c>
      <c r="AU41" s="3">
        <v>0</v>
      </c>
      <c r="AV41" s="3">
        <v>0</v>
      </c>
      <c r="AX41" s="1" t="str">
        <f t="shared" ca="1" si="29"/>
        <v>INSERT INTO SSP3 VALUES('DJB','','SSP-1212-00001','GMAC12060P005',26911,'',1,20141126,093452,'SQL',0,0,'')</v>
      </c>
    </row>
    <row r="42" spans="10:50" ht="12.75" customHeight="1" x14ac:dyDescent="0.25">
      <c r="J42" s="1"/>
      <c r="AK42" s="1" t="s">
        <v>109</v>
      </c>
      <c r="AM42" s="1" t="s">
        <v>177</v>
      </c>
      <c r="AN42" s="18" t="s">
        <v>289</v>
      </c>
      <c r="AO42" s="19">
        <v>26911</v>
      </c>
      <c r="AQ42" s="1">
        <v>1</v>
      </c>
      <c r="AR42" s="14" t="str">
        <f t="shared" ca="1" si="27"/>
        <v>20141126</v>
      </c>
      <c r="AS42" s="14" t="str">
        <f t="shared" ca="1" si="28"/>
        <v>093452</v>
      </c>
      <c r="AT42" s="6" t="s">
        <v>41</v>
      </c>
      <c r="AU42" s="3">
        <v>0</v>
      </c>
      <c r="AV42" s="3">
        <v>0</v>
      </c>
      <c r="AX42" s="1" t="str">
        <f t="shared" ca="1" si="29"/>
        <v>INSERT INTO SSP3 VALUES('DJB','','SSP-1212-00001','GMAC12060R010',26911,'',1,20141126,093452,'SQL',0,0,'')</v>
      </c>
    </row>
    <row r="43" spans="10:50" ht="12.75" customHeight="1" x14ac:dyDescent="0.25">
      <c r="J43" s="1"/>
      <c r="AK43" s="1" t="s">
        <v>109</v>
      </c>
      <c r="AM43" s="1" t="s">
        <v>177</v>
      </c>
      <c r="AN43" s="18" t="s">
        <v>290</v>
      </c>
      <c r="AO43" s="19">
        <v>38411</v>
      </c>
      <c r="AQ43" s="1">
        <v>1</v>
      </c>
      <c r="AR43" s="14" t="str">
        <f t="shared" ca="1" si="27"/>
        <v>20141126</v>
      </c>
      <c r="AS43" s="14" t="str">
        <f t="shared" ca="1" si="28"/>
        <v>093452</v>
      </c>
      <c r="AT43" s="6" t="s">
        <v>41</v>
      </c>
      <c r="AU43" s="3">
        <v>0</v>
      </c>
      <c r="AV43" s="3">
        <v>0</v>
      </c>
      <c r="AX43" s="1" t="str">
        <f t="shared" ca="1" si="29"/>
        <v>INSERT INTO SSP3 VALUES('DJB','','SSP-1212-00001','GMAC12060R011',38411,'',1,20141126,093452,'SQL',0,0,'')</v>
      </c>
    </row>
    <row r="44" spans="10:50" ht="12.75" customHeight="1" x14ac:dyDescent="0.25">
      <c r="J44" s="1"/>
      <c r="AK44" s="1" t="s">
        <v>109</v>
      </c>
      <c r="AM44" s="1" t="s">
        <v>177</v>
      </c>
      <c r="AN44" s="18" t="s">
        <v>291</v>
      </c>
      <c r="AO44" s="19">
        <v>199900</v>
      </c>
      <c r="AQ44" s="1">
        <v>1</v>
      </c>
      <c r="AR44" s="14" t="str">
        <f t="shared" ca="1" si="27"/>
        <v>20141126</v>
      </c>
      <c r="AS44" s="14" t="str">
        <f t="shared" ca="1" si="28"/>
        <v>093452</v>
      </c>
      <c r="AT44" s="6" t="s">
        <v>41</v>
      </c>
      <c r="AU44" s="3">
        <v>0</v>
      </c>
      <c r="AV44" s="3">
        <v>0</v>
      </c>
      <c r="AX44" s="1" t="str">
        <f t="shared" ca="1" si="29"/>
        <v>INSERT INTO SSP3 VALUES('DJB','','SSP-1212-00001','GMAC12102C010',199900,'',1,20141126,093452,'SQL',0,0,'')</v>
      </c>
    </row>
    <row r="45" spans="10:50" ht="12.75" customHeight="1" x14ac:dyDescent="0.25">
      <c r="J45" s="1"/>
      <c r="AK45" s="1" t="s">
        <v>109</v>
      </c>
      <c r="AM45" s="1" t="s">
        <v>177</v>
      </c>
      <c r="AN45" s="18" t="s">
        <v>292</v>
      </c>
      <c r="AO45" s="19">
        <v>199900</v>
      </c>
      <c r="AQ45" s="1">
        <v>1</v>
      </c>
      <c r="AR45" s="14" t="str">
        <f t="shared" ca="1" si="27"/>
        <v>20141126</v>
      </c>
      <c r="AS45" s="14" t="str">
        <f t="shared" ca="1" si="28"/>
        <v>093452</v>
      </c>
      <c r="AT45" s="6" t="s">
        <v>41</v>
      </c>
      <c r="AU45" s="3">
        <v>0</v>
      </c>
      <c r="AV45" s="3">
        <v>0</v>
      </c>
      <c r="AX45" s="1" t="str">
        <f t="shared" ca="1" si="29"/>
        <v>INSERT INTO SSP3 VALUES('DJB','','SSP-1212-00001','GMAC12102N019',199900,'',1,20141126,093452,'SQL',0,0,'')</v>
      </c>
    </row>
    <row r="46" spans="10:50" ht="12.75" customHeight="1" x14ac:dyDescent="0.25">
      <c r="J46" s="1"/>
      <c r="AK46" s="1" t="s">
        <v>109</v>
      </c>
      <c r="AM46" s="1" t="s">
        <v>177</v>
      </c>
      <c r="AN46" s="18" t="s">
        <v>293</v>
      </c>
      <c r="AO46" s="19">
        <v>99900</v>
      </c>
      <c r="AQ46" s="1">
        <v>1</v>
      </c>
      <c r="AR46" s="14" t="str">
        <f t="shared" ca="1" si="27"/>
        <v>20141126</v>
      </c>
      <c r="AS46" s="14" t="str">
        <f t="shared" ca="1" si="28"/>
        <v>093452</v>
      </c>
      <c r="AT46" s="6" t="s">
        <v>41</v>
      </c>
      <c r="AU46" s="3">
        <v>0</v>
      </c>
      <c r="AV46" s="3">
        <v>0</v>
      </c>
      <c r="AX46" s="1" t="str">
        <f t="shared" ca="1" si="29"/>
        <v>INSERT INTO SSP3 VALUES('DJB','','SSP-1212-00001','GMACH8158QB01',99900,'',1,20141126,093452,'SQL',0,0,'')</v>
      </c>
    </row>
    <row r="47" spans="10:50" ht="12.75" customHeight="1" x14ac:dyDescent="0.25">
      <c r="J47" s="1"/>
      <c r="AK47" s="1" t="s">
        <v>109</v>
      </c>
      <c r="AM47" s="1" t="s">
        <v>177</v>
      </c>
      <c r="AN47" s="18" t="s">
        <v>294</v>
      </c>
      <c r="AO47" s="19">
        <v>99900</v>
      </c>
      <c r="AQ47" s="1">
        <v>1</v>
      </c>
      <c r="AR47" s="14" t="str">
        <f t="shared" ca="1" si="27"/>
        <v>20141126</v>
      </c>
      <c r="AS47" s="14" t="str">
        <f t="shared" ca="1" si="28"/>
        <v>093452</v>
      </c>
      <c r="AT47" s="6" t="s">
        <v>41</v>
      </c>
      <c r="AU47" s="3">
        <v>0</v>
      </c>
      <c r="AV47" s="3">
        <v>0</v>
      </c>
      <c r="AX47" s="1" t="str">
        <f t="shared" ca="1" si="29"/>
        <v>INSERT INTO SSP3 VALUES('DJB','','SSP-1212-00001','GMACH8158QC01',99900,'',1,20141126,093452,'SQL',0,0,'')</v>
      </c>
    </row>
    <row r="48" spans="10:50" ht="12.75" customHeight="1" x14ac:dyDescent="0.25">
      <c r="J48" s="1"/>
      <c r="AK48" s="1" t="s">
        <v>109</v>
      </c>
      <c r="AM48" s="1" t="s">
        <v>177</v>
      </c>
      <c r="AN48" s="18" t="s">
        <v>295</v>
      </c>
      <c r="AO48" s="19">
        <v>99900</v>
      </c>
      <c r="AQ48" s="1">
        <v>1</v>
      </c>
      <c r="AR48" s="14" t="str">
        <f t="shared" ca="1" si="27"/>
        <v>20141126</v>
      </c>
      <c r="AS48" s="14" t="str">
        <f t="shared" ca="1" si="28"/>
        <v>093452</v>
      </c>
      <c r="AT48" s="6" t="s">
        <v>41</v>
      </c>
      <c r="AU48" s="3">
        <v>0</v>
      </c>
      <c r="AV48" s="3">
        <v>0</v>
      </c>
      <c r="AX48" s="1" t="str">
        <f t="shared" ca="1" si="29"/>
        <v>INSERT INTO SSP3 VALUES('DJB','','SSP-1212-00001','GMACH8158QC02',99900,'',1,20141126,093452,'SQL',0,0,'')</v>
      </c>
    </row>
    <row r="49" spans="10:50" ht="12.75" customHeight="1" x14ac:dyDescent="0.25">
      <c r="J49" s="1"/>
      <c r="AK49" s="1" t="s">
        <v>109</v>
      </c>
      <c r="AM49" s="1" t="s">
        <v>177</v>
      </c>
      <c r="AN49" s="18" t="s">
        <v>296</v>
      </c>
      <c r="AO49" s="19">
        <v>99900</v>
      </c>
      <c r="AQ49" s="1">
        <v>1</v>
      </c>
      <c r="AR49" s="14" t="str">
        <f t="shared" ca="1" si="27"/>
        <v>20141126</v>
      </c>
      <c r="AS49" s="14" t="str">
        <f t="shared" ca="1" si="28"/>
        <v>093452</v>
      </c>
      <c r="AT49" s="6" t="s">
        <v>41</v>
      </c>
      <c r="AU49" s="3">
        <v>0</v>
      </c>
      <c r="AV49" s="3">
        <v>0</v>
      </c>
      <c r="AX49" s="1" t="str">
        <f t="shared" ca="1" si="29"/>
        <v>INSERT INTO SSP3 VALUES('DJB','','SSP-1212-00001','GMACH8158QG01',99900,'',1,20141126,093452,'SQL',0,0,'')</v>
      </c>
    </row>
    <row r="50" spans="10:50" ht="12.75" customHeight="1" x14ac:dyDescent="0.25">
      <c r="J50" s="1"/>
      <c r="AK50" s="1" t="s">
        <v>109</v>
      </c>
      <c r="AM50" s="1" t="s">
        <v>177</v>
      </c>
      <c r="AN50" s="18" t="s">
        <v>297</v>
      </c>
      <c r="AO50" s="19">
        <v>99900</v>
      </c>
      <c r="AQ50" s="1">
        <v>1</v>
      </c>
      <c r="AR50" s="14" t="str">
        <f t="shared" ca="1" si="27"/>
        <v>20141126</v>
      </c>
      <c r="AS50" s="14" t="str">
        <f t="shared" ca="1" si="28"/>
        <v>093452</v>
      </c>
      <c r="AT50" s="6" t="s">
        <v>41</v>
      </c>
      <c r="AU50" s="3">
        <v>0</v>
      </c>
      <c r="AV50" s="3">
        <v>0</v>
      </c>
      <c r="AX50" s="1" t="str">
        <f t="shared" ca="1" si="29"/>
        <v>INSERT INTO SSP3 VALUES('DJB','','SSP-1212-00001','GMACH8158QN01',99900,'',1,20141126,093452,'SQL',0,0,'')</v>
      </c>
    </row>
    <row r="51" spans="10:50" ht="12.75" customHeight="1" x14ac:dyDescent="0.25">
      <c r="J51" s="1"/>
      <c r="AK51" s="1" t="s">
        <v>109</v>
      </c>
      <c r="AM51" s="1" t="s">
        <v>177</v>
      </c>
      <c r="AN51" s="18" t="s">
        <v>298</v>
      </c>
      <c r="AO51" s="19">
        <v>99900</v>
      </c>
      <c r="AQ51" s="1">
        <v>1</v>
      </c>
      <c r="AR51" s="14" t="str">
        <f t="shared" ca="1" si="27"/>
        <v>20141126</v>
      </c>
      <c r="AS51" s="14" t="str">
        <f t="shared" ca="1" si="28"/>
        <v>093452</v>
      </c>
      <c r="AT51" s="6" t="s">
        <v>41</v>
      </c>
      <c r="AU51" s="3">
        <v>0</v>
      </c>
      <c r="AV51" s="3">
        <v>0</v>
      </c>
      <c r="AX51" s="1" t="str">
        <f t="shared" ca="1" si="29"/>
        <v>INSERT INTO SSP3 VALUES('DJB','','SSP-1212-00001','GMACH8158QR01',99900,'',1,20141126,093452,'SQL',0,0,'')</v>
      </c>
    </row>
    <row r="52" spans="10:50" ht="12.75" customHeight="1" x14ac:dyDescent="0.25">
      <c r="J52" s="1"/>
      <c r="AK52" s="1" t="s">
        <v>109</v>
      </c>
      <c r="AM52" s="1" t="s">
        <v>177</v>
      </c>
      <c r="AN52" s="18" t="s">
        <v>299</v>
      </c>
      <c r="AO52" s="19">
        <v>99900</v>
      </c>
      <c r="AQ52" s="1">
        <v>1</v>
      </c>
      <c r="AR52" s="14" t="str">
        <f t="shared" ca="1" si="27"/>
        <v>20141126</v>
      </c>
      <c r="AS52" s="14" t="str">
        <f t="shared" ca="1" si="28"/>
        <v>093452</v>
      </c>
      <c r="AT52" s="6" t="s">
        <v>41</v>
      </c>
      <c r="AU52" s="3">
        <v>0</v>
      </c>
      <c r="AV52" s="3">
        <v>0</v>
      </c>
      <c r="AX52" s="1" t="str">
        <f t="shared" ca="1" si="29"/>
        <v>INSERT INTO SSP3 VALUES('DJB','','SSP-1212-00001','GMACSA195QB01',99900,'',1,20141126,093452,'SQL',0,0,'')</v>
      </c>
    </row>
    <row r="53" spans="10:50" ht="12.75" customHeight="1" x14ac:dyDescent="0.25">
      <c r="J53" s="1"/>
      <c r="AK53" s="1" t="s">
        <v>109</v>
      </c>
      <c r="AM53" s="1" t="s">
        <v>177</v>
      </c>
      <c r="AN53" s="18" t="s">
        <v>300</v>
      </c>
      <c r="AO53" s="19">
        <v>99900</v>
      </c>
      <c r="AQ53" s="1">
        <v>1</v>
      </c>
      <c r="AR53" s="14" t="str">
        <f t="shared" ca="1" si="27"/>
        <v>20141126</v>
      </c>
      <c r="AS53" s="14" t="str">
        <f t="shared" ca="1" si="28"/>
        <v>093452</v>
      </c>
      <c r="AT53" s="6" t="s">
        <v>41</v>
      </c>
      <c r="AU53" s="3">
        <v>0</v>
      </c>
      <c r="AV53" s="3">
        <v>0</v>
      </c>
      <c r="AX53" s="1" t="str">
        <f t="shared" ca="1" si="29"/>
        <v>INSERT INTO SSP3 VALUES('DJB','','SSP-1212-00001','GMACSA195QC01',99900,'',1,20141126,093452,'SQL',0,0,'')</v>
      </c>
    </row>
    <row r="54" spans="10:50" ht="12.75" customHeight="1" x14ac:dyDescent="0.25">
      <c r="J54" s="1"/>
      <c r="AK54" s="1" t="s">
        <v>109</v>
      </c>
      <c r="AM54" s="1" t="s">
        <v>177</v>
      </c>
      <c r="AN54" s="18" t="s">
        <v>301</v>
      </c>
      <c r="AO54" s="19">
        <v>99900</v>
      </c>
      <c r="AQ54" s="1">
        <v>1</v>
      </c>
      <c r="AR54" s="14" t="str">
        <f t="shared" ca="1" si="27"/>
        <v>20141126</v>
      </c>
      <c r="AS54" s="14" t="str">
        <f t="shared" ca="1" si="28"/>
        <v>093452</v>
      </c>
      <c r="AT54" s="6" t="s">
        <v>41</v>
      </c>
      <c r="AU54" s="3">
        <v>0</v>
      </c>
      <c r="AV54" s="3">
        <v>0</v>
      </c>
      <c r="AX54" s="1" t="str">
        <f t="shared" ca="1" si="29"/>
        <v>INSERT INTO SSP3 VALUES('DJB','','SSP-1212-00001','GMACSA195QC03',99900,'',1,20141126,093452,'SQL',0,0,'')</v>
      </c>
    </row>
    <row r="55" spans="10:50" ht="12.75" customHeight="1" x14ac:dyDescent="0.25">
      <c r="J55" s="1"/>
      <c r="AK55" s="1" t="s">
        <v>109</v>
      </c>
      <c r="AM55" s="1" t="s">
        <v>177</v>
      </c>
      <c r="AN55" s="18" t="s">
        <v>302</v>
      </c>
      <c r="AO55" s="19">
        <v>99900</v>
      </c>
      <c r="AQ55" s="1">
        <v>1</v>
      </c>
      <c r="AR55" s="14" t="str">
        <f t="shared" ca="1" si="27"/>
        <v>20141126</v>
      </c>
      <c r="AS55" s="14" t="str">
        <f t="shared" ca="1" si="28"/>
        <v>093452</v>
      </c>
      <c r="AT55" s="6" t="s">
        <v>41</v>
      </c>
      <c r="AU55" s="3">
        <v>0</v>
      </c>
      <c r="AV55" s="3">
        <v>0</v>
      </c>
      <c r="AX55" s="1" t="str">
        <f t="shared" ca="1" si="29"/>
        <v>INSERT INTO SSP3 VALUES('DJB','','SSP-1212-00001','GMACSA195QC04',99900,'',1,20141126,093452,'SQL',0,0,'')</v>
      </c>
    </row>
    <row r="56" spans="10:50" ht="12.75" customHeight="1" x14ac:dyDescent="0.25">
      <c r="J56" s="1"/>
      <c r="AK56" s="1" t="s">
        <v>109</v>
      </c>
      <c r="AM56" s="1" t="s">
        <v>177</v>
      </c>
      <c r="AN56" s="18" t="s">
        <v>303</v>
      </c>
      <c r="AO56" s="19">
        <v>99900</v>
      </c>
      <c r="AQ56" s="1">
        <v>1</v>
      </c>
      <c r="AR56" s="14" t="str">
        <f t="shared" ca="1" si="27"/>
        <v>20141126</v>
      </c>
      <c r="AS56" s="14" t="str">
        <f t="shared" ca="1" si="28"/>
        <v>093452</v>
      </c>
      <c r="AT56" s="6" t="s">
        <v>41</v>
      </c>
      <c r="AU56" s="3">
        <v>0</v>
      </c>
      <c r="AV56" s="3">
        <v>0</v>
      </c>
      <c r="AX56" s="1" t="str">
        <f t="shared" ca="1" si="29"/>
        <v>INSERT INTO SSP3 VALUES('DJB','','SSP-1212-00001','GMACSA195QG01',99900,'',1,20141126,093452,'SQL',0,0,'')</v>
      </c>
    </row>
    <row r="57" spans="10:50" ht="12.75" customHeight="1" x14ac:dyDescent="0.25">
      <c r="J57" s="1"/>
      <c r="AK57" s="1" t="s">
        <v>109</v>
      </c>
      <c r="AM57" s="1" t="s">
        <v>177</v>
      </c>
      <c r="AN57" s="18" t="s">
        <v>304</v>
      </c>
      <c r="AO57" s="19">
        <v>99900</v>
      </c>
      <c r="AQ57" s="1">
        <v>1</v>
      </c>
      <c r="AR57" s="14" t="str">
        <f t="shared" ca="1" si="27"/>
        <v>20141126</v>
      </c>
      <c r="AS57" s="14" t="str">
        <f t="shared" ca="1" si="28"/>
        <v>093452</v>
      </c>
      <c r="AT57" s="6" t="s">
        <v>41</v>
      </c>
      <c r="AU57" s="3">
        <v>0</v>
      </c>
      <c r="AV57" s="3">
        <v>0</v>
      </c>
      <c r="AX57" s="1" t="str">
        <f t="shared" ca="1" si="29"/>
        <v>INSERT INTO SSP3 VALUES('DJB','','SSP-1212-00001','GMACSA195QN01',99900,'',1,20141126,093452,'SQL',0,0,'')</v>
      </c>
    </row>
    <row r="58" spans="10:50" ht="12.75" customHeight="1" x14ac:dyDescent="0.25">
      <c r="J58" s="1"/>
      <c r="AK58" s="1" t="s">
        <v>109</v>
      </c>
      <c r="AM58" s="1" t="s">
        <v>177</v>
      </c>
      <c r="AN58" s="18" t="s">
        <v>305</v>
      </c>
      <c r="AO58" s="19">
        <v>99900</v>
      </c>
      <c r="AQ58" s="1">
        <v>1</v>
      </c>
      <c r="AR58" s="14" t="str">
        <f t="shared" ca="1" si="27"/>
        <v>20141126</v>
      </c>
      <c r="AS58" s="14" t="str">
        <f t="shared" ca="1" si="28"/>
        <v>093452</v>
      </c>
      <c r="AT58" s="6" t="s">
        <v>41</v>
      </c>
      <c r="AU58" s="3">
        <v>0</v>
      </c>
      <c r="AV58" s="3">
        <v>0</v>
      </c>
      <c r="AX58" s="1" t="str">
        <f t="shared" ca="1" si="29"/>
        <v>INSERT INTO SSP3 VALUES('DJB','','SSP-1212-00001','GMACSA195QN02',99900,'',1,20141126,093452,'SQL',0,0,'')</v>
      </c>
    </row>
    <row r="59" spans="10:50" ht="12.75" customHeight="1" x14ac:dyDescent="0.25">
      <c r="AK59" s="1" t="s">
        <v>109</v>
      </c>
      <c r="AM59" s="1" t="s">
        <v>177</v>
      </c>
      <c r="AN59" s="18" t="s">
        <v>306</v>
      </c>
      <c r="AO59" s="19">
        <v>99900</v>
      </c>
      <c r="AQ59" s="1">
        <v>1</v>
      </c>
      <c r="AR59" s="14" t="str">
        <f t="shared" ca="1" si="27"/>
        <v>20141126</v>
      </c>
      <c r="AS59" s="14" t="str">
        <f t="shared" ca="1" si="28"/>
        <v>093452</v>
      </c>
      <c r="AT59" s="6" t="s">
        <v>41</v>
      </c>
      <c r="AU59" s="3">
        <v>0</v>
      </c>
      <c r="AV59" s="3">
        <v>0</v>
      </c>
      <c r="AX59" s="1" t="str">
        <f t="shared" ca="1" si="29"/>
        <v>INSERT INTO SSP3 VALUES('DJB','','SSP-1212-00001','GMACSA195QO01',99900,'',1,20141126,093452,'SQL',0,0,'')</v>
      </c>
    </row>
    <row r="60" spans="10:50" ht="12.75" customHeight="1" x14ac:dyDescent="0.25">
      <c r="AK60" s="1" t="s">
        <v>109</v>
      </c>
      <c r="AM60" s="1" t="s">
        <v>177</v>
      </c>
      <c r="AN60" s="18" t="s">
        <v>307</v>
      </c>
      <c r="AO60" s="19">
        <v>99900</v>
      </c>
      <c r="AQ60" s="1">
        <v>1</v>
      </c>
      <c r="AR60" s="14" t="str">
        <f t="shared" ca="1" si="27"/>
        <v>20141126</v>
      </c>
      <c r="AS60" s="14" t="str">
        <f t="shared" ca="1" si="28"/>
        <v>093452</v>
      </c>
      <c r="AT60" s="6" t="s">
        <v>41</v>
      </c>
      <c r="AU60" s="3">
        <v>0</v>
      </c>
      <c r="AV60" s="3">
        <v>0</v>
      </c>
      <c r="AX60" s="1" t="str">
        <f t="shared" ca="1" si="29"/>
        <v>INSERT INTO SSP3 VALUES('DJB','','SSP-1212-00001','GMACSA195QR01',99900,'',1,20141126,093452,'SQL',0,0,'')</v>
      </c>
    </row>
    <row r="61" spans="10:50" ht="12.75" customHeight="1" x14ac:dyDescent="0.25">
      <c r="AK61" s="1" t="s">
        <v>109</v>
      </c>
      <c r="AM61" s="1" t="s">
        <v>177</v>
      </c>
      <c r="AN61" s="18" t="s">
        <v>308</v>
      </c>
      <c r="AO61" s="19">
        <v>99900</v>
      </c>
      <c r="AQ61" s="1">
        <v>1</v>
      </c>
      <c r="AR61" s="14" t="str">
        <f t="shared" ca="1" si="27"/>
        <v>20141126</v>
      </c>
      <c r="AS61" s="14" t="str">
        <f t="shared" ca="1" si="28"/>
        <v>093452</v>
      </c>
      <c r="AT61" s="6" t="s">
        <v>41</v>
      </c>
      <c r="AU61" s="3">
        <v>0</v>
      </c>
      <c r="AV61" s="3">
        <v>0</v>
      </c>
      <c r="AX61" s="1" t="str">
        <f t="shared" ca="1" si="29"/>
        <v>INSERT INTO SSP3 VALUES('DJB','','SSP-1212-00001','GMACSA195QW01',99900,'',1,20141126,093452,'SQL',0,0,'')</v>
      </c>
    </row>
    <row r="62" spans="10:50" ht="12.75" customHeight="1" x14ac:dyDescent="0.25">
      <c r="AK62" s="1" t="s">
        <v>109</v>
      </c>
      <c r="AM62" s="1" t="s">
        <v>177</v>
      </c>
      <c r="AN62" s="18" t="s">
        <v>309</v>
      </c>
      <c r="AO62" s="19">
        <v>99900</v>
      </c>
      <c r="AQ62" s="1">
        <v>1</v>
      </c>
      <c r="AR62" s="14" t="str">
        <f t="shared" ca="1" si="27"/>
        <v>20141126</v>
      </c>
      <c r="AS62" s="14" t="str">
        <f t="shared" ca="1" si="28"/>
        <v>093452</v>
      </c>
      <c r="AT62" s="6" t="s">
        <v>41</v>
      </c>
      <c r="AU62" s="3">
        <v>0</v>
      </c>
      <c r="AV62" s="3">
        <v>0</v>
      </c>
      <c r="AX62" s="1" t="str">
        <f t="shared" ca="1" si="29"/>
        <v>INSERT INTO SSP3 VALUES('DJB','','SSP-1212-00001','GMACSA195QY01',99900,'',1,20141126,093452,'SQL',0,0,'')</v>
      </c>
    </row>
    <row r="63" spans="10:50" ht="12.75" customHeight="1" x14ac:dyDescent="0.25">
      <c r="AK63" s="1" t="s">
        <v>109</v>
      </c>
      <c r="AM63" s="1" t="s">
        <v>177</v>
      </c>
      <c r="AN63" s="18" t="s">
        <v>310</v>
      </c>
      <c r="AO63" s="19">
        <v>249900</v>
      </c>
      <c r="AQ63" s="1">
        <v>1</v>
      </c>
      <c r="AR63" s="14" t="str">
        <f t="shared" ca="1" si="27"/>
        <v>20141126</v>
      </c>
      <c r="AS63" s="14" t="str">
        <f t="shared" ca="1" si="28"/>
        <v>093452</v>
      </c>
      <c r="AT63" s="6" t="s">
        <v>41</v>
      </c>
      <c r="AU63" s="3">
        <v>0</v>
      </c>
      <c r="AV63" s="3">
        <v>0</v>
      </c>
      <c r="AX63" s="1" t="str">
        <f t="shared" ca="1" si="29"/>
        <v>INSERT INTO SSP3 VALUES('DJB','','SSP-1212-00001','GMBHB8020B001',249900,'',1,20141126,093452,'SQL',0,0,'')</v>
      </c>
    </row>
    <row r="64" spans="10:50" ht="12.75" customHeight="1" x14ac:dyDescent="0.25">
      <c r="AK64" s="1" t="s">
        <v>109</v>
      </c>
      <c r="AM64" s="1" t="s">
        <v>177</v>
      </c>
      <c r="AN64" s="18" t="s">
        <v>311</v>
      </c>
      <c r="AO64" s="19">
        <v>279500</v>
      </c>
      <c r="AQ64" s="1">
        <v>1</v>
      </c>
      <c r="AR64" s="14" t="str">
        <f t="shared" ca="1" si="27"/>
        <v>20141126</v>
      </c>
      <c r="AS64" s="14" t="str">
        <f t="shared" ca="1" si="28"/>
        <v>093452</v>
      </c>
      <c r="AT64" s="6" t="s">
        <v>41</v>
      </c>
      <c r="AU64" s="3">
        <v>0</v>
      </c>
      <c r="AV64" s="3">
        <v>0</v>
      </c>
      <c r="AX64" s="1" t="str">
        <f t="shared" ca="1" si="29"/>
        <v>INSERT INTO SSP3 VALUES('DJB','','SSP-1212-00001','GMBS6045N0011',279500,'',1,20141126,093452,'SQL',0,0,'')</v>
      </c>
    </row>
    <row r="65" spans="37:50" ht="12.75" customHeight="1" x14ac:dyDescent="0.25">
      <c r="AK65" s="1" t="s">
        <v>109</v>
      </c>
      <c r="AM65" s="1" t="s">
        <v>177</v>
      </c>
      <c r="AN65" s="18" t="s">
        <v>312</v>
      </c>
      <c r="AO65" s="19">
        <v>199900</v>
      </c>
      <c r="AQ65" s="1">
        <v>1</v>
      </c>
      <c r="AR65" s="14" t="str">
        <f t="shared" ca="1" si="27"/>
        <v>20141126</v>
      </c>
      <c r="AS65" s="14" t="str">
        <f t="shared" ca="1" si="28"/>
        <v>093452</v>
      </c>
      <c r="AT65" s="6" t="s">
        <v>41</v>
      </c>
      <c r="AU65" s="3">
        <v>0</v>
      </c>
      <c r="AV65" s="3">
        <v>0</v>
      </c>
      <c r="AX65" s="1" t="str">
        <f t="shared" ca="1" si="29"/>
        <v>INSERT INTO SSP3 VALUES('DJB','','SSP-1212-00001','GMBTH8017C001',199900,'',1,20141126,093452,'SQL',0,0,'')</v>
      </c>
    </row>
    <row r="66" spans="37:50" ht="12.75" customHeight="1" x14ac:dyDescent="0.25">
      <c r="AK66" s="1" t="s">
        <v>109</v>
      </c>
      <c r="AM66" s="1" t="s">
        <v>177</v>
      </c>
      <c r="AN66" s="18" t="s">
        <v>313</v>
      </c>
      <c r="AO66" s="19">
        <v>199900</v>
      </c>
      <c r="AQ66" s="1">
        <v>1</v>
      </c>
      <c r="AR66" s="14" t="str">
        <f t="shared" ca="1" si="27"/>
        <v>20141126</v>
      </c>
      <c r="AS66" s="14" t="str">
        <f t="shared" ca="1" si="28"/>
        <v>093452</v>
      </c>
      <c r="AT66" s="6" t="s">
        <v>41</v>
      </c>
      <c r="AU66" s="3">
        <v>0</v>
      </c>
      <c r="AV66" s="3">
        <v>0</v>
      </c>
      <c r="AX66" s="1" t="str">
        <f t="shared" ca="1" si="29"/>
        <v>INSERT INTO SSP3 VALUES('DJB','','SSP-1212-00001','GMBTH8018B001',199900,'',1,20141126,093452,'SQL',0,0,'')</v>
      </c>
    </row>
    <row r="67" spans="37:50" ht="12.75" customHeight="1" x14ac:dyDescent="0.25">
      <c r="AK67" s="1" t="s">
        <v>109</v>
      </c>
      <c r="AM67" s="1" t="s">
        <v>177</v>
      </c>
      <c r="AN67" s="18" t="s">
        <v>314</v>
      </c>
      <c r="AO67" s="19">
        <v>199900</v>
      </c>
      <c r="AQ67" s="1">
        <v>1</v>
      </c>
      <c r="AR67" s="14" t="str">
        <f t="shared" ca="1" si="27"/>
        <v>20141126</v>
      </c>
      <c r="AS67" s="14" t="str">
        <f t="shared" ca="1" si="28"/>
        <v>093452</v>
      </c>
      <c r="AT67" s="6" t="s">
        <v>41</v>
      </c>
      <c r="AU67" s="3">
        <v>0</v>
      </c>
      <c r="AV67" s="3">
        <v>0</v>
      </c>
      <c r="AX67" s="1" t="str">
        <f t="shared" ca="1" si="29"/>
        <v>INSERT INTO SSP3 VALUES('DJB','','SSP-1212-00001','GMBTH8018C001',199900,'',1,20141126,093452,'SQL',0,0,'')</v>
      </c>
    </row>
    <row r="68" spans="37:50" ht="12.75" customHeight="1" x14ac:dyDescent="0.25">
      <c r="AK68" s="1" t="s">
        <v>109</v>
      </c>
      <c r="AM68" s="1" t="s">
        <v>177</v>
      </c>
      <c r="AN68" s="18" t="s">
        <v>315</v>
      </c>
      <c r="AO68" s="19">
        <v>199900</v>
      </c>
      <c r="AQ68" s="1">
        <v>1</v>
      </c>
      <c r="AR68" s="14" t="str">
        <f t="shared" ca="1" si="27"/>
        <v>20141126</v>
      </c>
      <c r="AS68" s="14" t="str">
        <f t="shared" ca="1" si="28"/>
        <v>093452</v>
      </c>
      <c r="AT68" s="6" t="s">
        <v>41</v>
      </c>
      <c r="AU68" s="3">
        <v>0</v>
      </c>
      <c r="AV68" s="3">
        <v>0</v>
      </c>
      <c r="AX68" s="1" t="str">
        <f t="shared" ca="1" si="29"/>
        <v>INSERT INTO SSP3 VALUES('DJB','','SSP-1212-00001','GMBTH8018C002',199900,'',1,20141126,093452,'SQL',0,0,'')</v>
      </c>
    </row>
    <row r="69" spans="37:50" ht="12.75" customHeight="1" x14ac:dyDescent="0.25">
      <c r="AK69" s="1" t="s">
        <v>109</v>
      </c>
      <c r="AM69" s="1" t="s">
        <v>177</v>
      </c>
      <c r="AN69" s="18" t="s">
        <v>316</v>
      </c>
      <c r="AO69" s="19">
        <v>149900</v>
      </c>
      <c r="AQ69" s="1">
        <v>1</v>
      </c>
      <c r="AR69" s="14" t="str">
        <f t="shared" ca="1" si="27"/>
        <v>20141126</v>
      </c>
      <c r="AS69" s="14" t="str">
        <f t="shared" ca="1" si="28"/>
        <v>093452</v>
      </c>
      <c r="AT69" s="6" t="s">
        <v>41</v>
      </c>
      <c r="AU69" s="3">
        <v>0</v>
      </c>
      <c r="AV69" s="3">
        <v>0</v>
      </c>
      <c r="AX69" s="1" t="str">
        <f t="shared" ca="1" si="29"/>
        <v>INSERT INTO SSP3 VALUES('DJB','','SSP-1212-00001','GMBTH8021B001',149900,'',1,20141126,093452,'SQL',0,0,'')</v>
      </c>
    </row>
    <row r="70" spans="37:50" ht="12.75" customHeight="1" x14ac:dyDescent="0.25">
      <c r="AK70" s="1" t="s">
        <v>109</v>
      </c>
      <c r="AM70" s="1" t="s">
        <v>177</v>
      </c>
      <c r="AN70" s="18" t="s">
        <v>317</v>
      </c>
      <c r="AO70" s="19">
        <v>149900</v>
      </c>
      <c r="AQ70" s="1">
        <v>1</v>
      </c>
      <c r="AR70" s="14" t="str">
        <f t="shared" ca="1" si="27"/>
        <v>20141126</v>
      </c>
      <c r="AS70" s="14" t="str">
        <f t="shared" ca="1" si="28"/>
        <v>093452</v>
      </c>
      <c r="AT70" s="6" t="s">
        <v>41</v>
      </c>
      <c r="AU70" s="3">
        <v>0</v>
      </c>
      <c r="AV70" s="3">
        <v>0</v>
      </c>
      <c r="AX70" s="1" t="str">
        <f t="shared" ca="1" si="29"/>
        <v>INSERT INTO SSP3 VALUES('DJB','','SSP-1212-00001','GMBTH8021G001',149900,'',1,20141126,093452,'SQL',0,0,'')</v>
      </c>
    </row>
    <row r="71" spans="37:50" ht="12.75" customHeight="1" x14ac:dyDescent="0.25">
      <c r="AK71" s="1" t="s">
        <v>109</v>
      </c>
      <c r="AM71" s="1" t="s">
        <v>177</v>
      </c>
      <c r="AN71" s="18" t="s">
        <v>318</v>
      </c>
      <c r="AO71" s="19">
        <v>229900</v>
      </c>
      <c r="AQ71" s="1">
        <v>1</v>
      </c>
      <c r="AR71" s="14" t="str">
        <f t="shared" ref="AR71:AR134" ca="1" si="31">TEXT(NOW(),"yyyyMMdd")</f>
        <v>20141126</v>
      </c>
      <c r="AS71" s="14" t="str">
        <f t="shared" ref="AS71:AS134" ca="1" si="32">TEXT(NOW(),"hhmmss")</f>
        <v>093452</v>
      </c>
      <c r="AT71" s="6" t="s">
        <v>41</v>
      </c>
      <c r="AU71" s="3">
        <v>0</v>
      </c>
      <c r="AV71" s="3">
        <v>0</v>
      </c>
      <c r="AX71" s="1" t="str">
        <f t="shared" ref="AX71:AX134" ca="1" si="33">CONCATENATE("INSERT INTO ",$D$2," VALUES(","'",AK71,"'",",'",AL71,"'",",'",AM71,"'",",'",AN71,"'",",",AO71,,",'",AP71,"'",",",AQ71,,",",AR71,,",",AS71,,",'",AT71,"'",",",AU71,,",",AV71,,",'",AW71,"'",")")</f>
        <v>INSERT INTO SSP3 VALUES('DJB','','SSP-1212-00001','GMBTPB105B001',229900,'',1,20141126,093452,'SQL',0,0,'')</v>
      </c>
    </row>
    <row r="72" spans="37:50" ht="12.75" customHeight="1" x14ac:dyDescent="0.25">
      <c r="AK72" s="1" t="s">
        <v>109</v>
      </c>
      <c r="AM72" s="1" t="s">
        <v>177</v>
      </c>
      <c r="AN72" s="18" t="s">
        <v>319</v>
      </c>
      <c r="AO72" s="19">
        <v>229900</v>
      </c>
      <c r="AQ72" s="1">
        <v>1</v>
      </c>
      <c r="AR72" s="14" t="str">
        <f t="shared" ca="1" si="31"/>
        <v>20141126</v>
      </c>
      <c r="AS72" s="14" t="str">
        <f t="shared" ca="1" si="32"/>
        <v>093452</v>
      </c>
      <c r="AT72" s="6" t="s">
        <v>41</v>
      </c>
      <c r="AU72" s="3">
        <v>0</v>
      </c>
      <c r="AV72" s="3">
        <v>0</v>
      </c>
      <c r="AX72" s="1" t="str">
        <f t="shared" ca="1" si="33"/>
        <v>INSERT INTO SSP3 VALUES('DJB','','SSP-1212-00001','GMBTPB106B001',229900,'',1,20141126,093452,'SQL',0,0,'')</v>
      </c>
    </row>
    <row r="73" spans="37:50" ht="12.75" customHeight="1" x14ac:dyDescent="0.25">
      <c r="AK73" s="1" t="s">
        <v>109</v>
      </c>
      <c r="AM73" s="1" t="s">
        <v>177</v>
      </c>
      <c r="AN73" s="18" t="s">
        <v>320</v>
      </c>
      <c r="AO73" s="19">
        <v>199500</v>
      </c>
      <c r="AQ73" s="1">
        <v>1</v>
      </c>
      <c r="AR73" s="14" t="str">
        <f t="shared" ca="1" si="31"/>
        <v>20141126</v>
      </c>
      <c r="AS73" s="14" t="str">
        <f t="shared" ca="1" si="32"/>
        <v>093452</v>
      </c>
      <c r="AT73" s="6" t="s">
        <v>41</v>
      </c>
      <c r="AU73" s="3">
        <v>0</v>
      </c>
      <c r="AV73" s="3">
        <v>0</v>
      </c>
      <c r="AX73" s="1" t="str">
        <f t="shared" ca="1" si="33"/>
        <v>INSERT INTO SSP3 VALUES('DJB','','SSP-1212-00001','GMBTS7001B001',199500,'',1,20141126,093452,'SQL',0,0,'')</v>
      </c>
    </row>
    <row r="74" spans="37:50" ht="12.75" customHeight="1" x14ac:dyDescent="0.25">
      <c r="AK74" s="1" t="s">
        <v>109</v>
      </c>
      <c r="AM74" s="1" t="s">
        <v>177</v>
      </c>
      <c r="AN74" s="18" t="s">
        <v>321</v>
      </c>
      <c r="AO74" s="19">
        <v>199500</v>
      </c>
      <c r="AQ74" s="1">
        <v>1</v>
      </c>
      <c r="AR74" s="14" t="str">
        <f t="shared" ca="1" si="31"/>
        <v>20141126</v>
      </c>
      <c r="AS74" s="14" t="str">
        <f t="shared" ca="1" si="32"/>
        <v>093452</v>
      </c>
      <c r="AT74" s="6" t="s">
        <v>41</v>
      </c>
      <c r="AU74" s="3">
        <v>0</v>
      </c>
      <c r="AV74" s="3">
        <v>0</v>
      </c>
      <c r="AX74" s="1" t="str">
        <f t="shared" ca="1" si="33"/>
        <v>INSERT INTO SSP3 VALUES('DJB','','SSP-1212-00001','GMBTS7001C001',199500,'',1,20141126,093452,'SQL',0,0,'')</v>
      </c>
    </row>
    <row r="75" spans="37:50" ht="12.75" customHeight="1" x14ac:dyDescent="0.25">
      <c r="AK75" s="1" t="s">
        <v>109</v>
      </c>
      <c r="AM75" s="1" t="s">
        <v>177</v>
      </c>
      <c r="AN75" s="18" t="s">
        <v>322</v>
      </c>
      <c r="AO75" s="19">
        <v>149500</v>
      </c>
      <c r="AQ75" s="1">
        <v>1</v>
      </c>
      <c r="AR75" s="14" t="str">
        <f t="shared" ca="1" si="31"/>
        <v>20141126</v>
      </c>
      <c r="AS75" s="14" t="str">
        <f t="shared" ca="1" si="32"/>
        <v>093452</v>
      </c>
      <c r="AT75" s="6" t="s">
        <v>41</v>
      </c>
      <c r="AU75" s="3">
        <v>0</v>
      </c>
      <c r="AV75" s="3">
        <v>0</v>
      </c>
      <c r="AX75" s="1" t="str">
        <f t="shared" ca="1" si="33"/>
        <v>INSERT INTO SSP3 VALUES('DJB','','SSP-1212-00001','GMBTS7002C002',149500,'',1,20141126,093452,'SQL',0,0,'')</v>
      </c>
    </row>
    <row r="76" spans="37:50" ht="12.75" customHeight="1" x14ac:dyDescent="0.25">
      <c r="AK76" s="1" t="s">
        <v>109</v>
      </c>
      <c r="AM76" s="1" t="s">
        <v>177</v>
      </c>
      <c r="AN76" s="18" t="s">
        <v>323</v>
      </c>
      <c r="AO76" s="19">
        <v>199900</v>
      </c>
      <c r="AQ76" s="1">
        <v>1</v>
      </c>
      <c r="AR76" s="14" t="str">
        <f t="shared" ca="1" si="31"/>
        <v>20141126</v>
      </c>
      <c r="AS76" s="14" t="str">
        <f t="shared" ca="1" si="32"/>
        <v>093452</v>
      </c>
      <c r="AT76" s="6" t="s">
        <v>41</v>
      </c>
      <c r="AU76" s="3">
        <v>0</v>
      </c>
      <c r="AV76" s="3">
        <v>0</v>
      </c>
      <c r="AX76" s="1" t="str">
        <f t="shared" ca="1" si="33"/>
        <v>INSERT INTO SSP3 VALUES('DJB','','SSP-1212-00001','GMBTS8117C001',199900,'',1,20141126,093452,'SQL',0,0,'')</v>
      </c>
    </row>
    <row r="77" spans="37:50" ht="12.75" customHeight="1" x14ac:dyDescent="0.25">
      <c r="AK77" s="1" t="s">
        <v>109</v>
      </c>
      <c r="AM77" s="1" t="s">
        <v>177</v>
      </c>
      <c r="AN77" s="18" t="s">
        <v>324</v>
      </c>
      <c r="AO77" s="19">
        <v>199900</v>
      </c>
      <c r="AQ77" s="1">
        <v>1</v>
      </c>
      <c r="AR77" s="14" t="str">
        <f t="shared" ca="1" si="31"/>
        <v>20141126</v>
      </c>
      <c r="AS77" s="14" t="str">
        <f t="shared" ca="1" si="32"/>
        <v>093452</v>
      </c>
      <c r="AT77" s="6" t="s">
        <v>41</v>
      </c>
      <c r="AU77" s="3">
        <v>0</v>
      </c>
      <c r="AV77" s="3">
        <v>0</v>
      </c>
      <c r="AX77" s="1" t="str">
        <f t="shared" ca="1" si="33"/>
        <v>INSERT INTO SSP3 VALUES('DJB','','SSP-1212-00001','GMBTSA198B001',199900,'',1,20141126,093452,'SQL',0,0,'')</v>
      </c>
    </row>
    <row r="78" spans="37:50" ht="12.75" customHeight="1" x14ac:dyDescent="0.25">
      <c r="AK78" s="1" t="s">
        <v>109</v>
      </c>
      <c r="AM78" s="1" t="s">
        <v>177</v>
      </c>
      <c r="AN78" s="18" t="s">
        <v>325</v>
      </c>
      <c r="AO78" s="19">
        <v>199900</v>
      </c>
      <c r="AQ78" s="1">
        <v>1</v>
      </c>
      <c r="AR78" s="14" t="str">
        <f t="shared" ca="1" si="31"/>
        <v>20141126</v>
      </c>
      <c r="AS78" s="14" t="str">
        <f t="shared" ca="1" si="32"/>
        <v>093452</v>
      </c>
      <c r="AT78" s="6" t="s">
        <v>41</v>
      </c>
      <c r="AU78" s="3">
        <v>0</v>
      </c>
      <c r="AV78" s="3">
        <v>0</v>
      </c>
      <c r="AX78" s="1" t="str">
        <f t="shared" ca="1" si="33"/>
        <v>INSERT INTO SSP3 VALUES('DJB','','SSP-1212-00001','GMBTSA199B001',199900,'',1,20141126,093452,'SQL',0,0,'')</v>
      </c>
    </row>
    <row r="79" spans="37:50" ht="12.75" customHeight="1" x14ac:dyDescent="0.25">
      <c r="AK79" s="1" t="s">
        <v>109</v>
      </c>
      <c r="AM79" s="1" t="s">
        <v>177</v>
      </c>
      <c r="AN79" s="18" t="s">
        <v>326</v>
      </c>
      <c r="AO79" s="19">
        <v>229900</v>
      </c>
      <c r="AQ79" s="1">
        <v>1</v>
      </c>
      <c r="AR79" s="14" t="str">
        <f t="shared" ca="1" si="31"/>
        <v>20141126</v>
      </c>
      <c r="AS79" s="14" t="str">
        <f t="shared" ca="1" si="32"/>
        <v>093452</v>
      </c>
      <c r="AT79" s="6" t="s">
        <v>41</v>
      </c>
      <c r="AU79" s="3">
        <v>0</v>
      </c>
      <c r="AV79" s="3">
        <v>0</v>
      </c>
      <c r="AX79" s="1" t="str">
        <f t="shared" ca="1" si="33"/>
        <v>INSERT INTO SSP3 VALUES('DJB','','SSP-1212-00001','GMHBH8019B001',229900,'',1,20141126,093452,'SQL',0,0,'')</v>
      </c>
    </row>
    <row r="80" spans="37:50" ht="12.75" customHeight="1" x14ac:dyDescent="0.25">
      <c r="AK80" s="1" t="s">
        <v>109</v>
      </c>
      <c r="AM80" s="1" t="s">
        <v>177</v>
      </c>
      <c r="AN80" s="18" t="s">
        <v>327</v>
      </c>
      <c r="AO80" s="19">
        <v>249900</v>
      </c>
      <c r="AQ80" s="1">
        <v>1</v>
      </c>
      <c r="AR80" s="14" t="str">
        <f t="shared" ca="1" si="31"/>
        <v>20141126</v>
      </c>
      <c r="AS80" s="14" t="str">
        <f t="shared" ca="1" si="32"/>
        <v>093452</v>
      </c>
      <c r="AT80" s="6" t="s">
        <v>41</v>
      </c>
      <c r="AU80" s="3">
        <v>0</v>
      </c>
      <c r="AV80" s="3">
        <v>0</v>
      </c>
      <c r="AX80" s="1" t="str">
        <f t="shared" ca="1" si="33"/>
        <v>INSERT INTO SSP3 VALUES('DJB','','SSP-1212-00001','GMHBH8020C001',249900,'',1,20141126,093452,'SQL',0,0,'')</v>
      </c>
    </row>
    <row r="81" spans="37:50" ht="12.75" customHeight="1" x14ac:dyDescent="0.25">
      <c r="AK81" s="1" t="s">
        <v>109</v>
      </c>
      <c r="AM81" s="1" t="s">
        <v>177</v>
      </c>
      <c r="AN81" s="18" t="s">
        <v>328</v>
      </c>
      <c r="AO81" s="19">
        <v>249900</v>
      </c>
      <c r="AQ81" s="1">
        <v>1</v>
      </c>
      <c r="AR81" s="14" t="str">
        <f t="shared" ca="1" si="31"/>
        <v>20141126</v>
      </c>
      <c r="AS81" s="14" t="str">
        <f t="shared" ca="1" si="32"/>
        <v>093452</v>
      </c>
      <c r="AT81" s="6" t="s">
        <v>41</v>
      </c>
      <c r="AU81" s="3">
        <v>0</v>
      </c>
      <c r="AV81" s="3">
        <v>0</v>
      </c>
      <c r="AX81" s="1" t="str">
        <f t="shared" ca="1" si="33"/>
        <v>INSERT INTO SSP3 VALUES('DJB','','SSP-1212-00001','GMHBH8020G001',249900,'',1,20141126,093452,'SQL',0,0,'')</v>
      </c>
    </row>
    <row r="82" spans="37:50" ht="12.75" customHeight="1" x14ac:dyDescent="0.25">
      <c r="AK82" s="1" t="s">
        <v>109</v>
      </c>
      <c r="AM82" s="1" t="s">
        <v>177</v>
      </c>
      <c r="AN82" s="18" t="s">
        <v>329</v>
      </c>
      <c r="AO82" s="19">
        <v>100000</v>
      </c>
      <c r="AQ82" s="1">
        <v>1</v>
      </c>
      <c r="AR82" s="14" t="str">
        <f t="shared" ca="1" si="31"/>
        <v>20141126</v>
      </c>
      <c r="AS82" s="14" t="str">
        <f t="shared" ca="1" si="32"/>
        <v>093452</v>
      </c>
      <c r="AT82" s="6" t="s">
        <v>41</v>
      </c>
      <c r="AU82" s="3">
        <v>0</v>
      </c>
      <c r="AV82" s="3">
        <v>0</v>
      </c>
      <c r="AX82" s="1" t="str">
        <f t="shared" ca="1" si="33"/>
        <v>INSERT INTO SSP3 VALUES('DJB','','SSP-1212-00001','GMKT12076B003',100000,'',1,20141126,093452,'SQL',0,0,'')</v>
      </c>
    </row>
    <row r="83" spans="37:50" ht="12.75" customHeight="1" x14ac:dyDescent="0.25">
      <c r="AK83" s="1" t="s">
        <v>109</v>
      </c>
      <c r="AM83" s="1" t="s">
        <v>177</v>
      </c>
      <c r="AN83" s="18" t="s">
        <v>330</v>
      </c>
      <c r="AO83" s="19">
        <v>299900</v>
      </c>
      <c r="AQ83" s="1">
        <v>1</v>
      </c>
      <c r="AR83" s="14" t="str">
        <f t="shared" ca="1" si="31"/>
        <v>20141126</v>
      </c>
      <c r="AS83" s="14" t="str">
        <f t="shared" ca="1" si="32"/>
        <v>093452</v>
      </c>
      <c r="AT83" s="6" t="s">
        <v>41</v>
      </c>
      <c r="AU83" s="3">
        <v>0</v>
      </c>
      <c r="AV83" s="3">
        <v>0</v>
      </c>
      <c r="AX83" s="1" t="str">
        <f t="shared" ca="1" si="33"/>
        <v>INSERT INTO SSP3 VALUES('DJB','','SSP-1212-00001','GMKT12134B001',299900,'',1,20141126,093452,'SQL',0,0,'')</v>
      </c>
    </row>
    <row r="84" spans="37:50" ht="12.75" customHeight="1" x14ac:dyDescent="0.25">
      <c r="AK84" s="1" t="s">
        <v>109</v>
      </c>
      <c r="AM84" s="1" t="s">
        <v>177</v>
      </c>
      <c r="AN84" s="18" t="s">
        <v>331</v>
      </c>
      <c r="AO84" s="19">
        <v>299900</v>
      </c>
      <c r="AQ84" s="1">
        <v>1</v>
      </c>
      <c r="AR84" s="14" t="str">
        <f t="shared" ca="1" si="31"/>
        <v>20141126</v>
      </c>
      <c r="AS84" s="14" t="str">
        <f t="shared" ca="1" si="32"/>
        <v>093452</v>
      </c>
      <c r="AT84" s="6" t="s">
        <v>41</v>
      </c>
      <c r="AU84" s="3">
        <v>0</v>
      </c>
      <c r="AV84" s="3">
        <v>0</v>
      </c>
      <c r="AX84" s="1" t="str">
        <f t="shared" ca="1" si="33"/>
        <v>INSERT INTO SSP3 VALUES('DJB','','SSP-1212-00001','GMKT12134B004',299900,'',1,20141126,093452,'SQL',0,0,'')</v>
      </c>
    </row>
    <row r="85" spans="37:50" ht="12.75" customHeight="1" x14ac:dyDescent="0.25">
      <c r="AK85" s="1" t="s">
        <v>109</v>
      </c>
      <c r="AM85" s="1" t="s">
        <v>177</v>
      </c>
      <c r="AN85" s="18" t="s">
        <v>332</v>
      </c>
      <c r="AO85" s="19">
        <v>299900</v>
      </c>
      <c r="AQ85" s="1">
        <v>1</v>
      </c>
      <c r="AR85" s="14" t="str">
        <f t="shared" ca="1" si="31"/>
        <v>20141126</v>
      </c>
      <c r="AS85" s="14" t="str">
        <f t="shared" ca="1" si="32"/>
        <v>093452</v>
      </c>
      <c r="AT85" s="6" t="s">
        <v>41</v>
      </c>
      <c r="AU85" s="3">
        <v>0</v>
      </c>
      <c r="AV85" s="3">
        <v>0</v>
      </c>
      <c r="AX85" s="1" t="str">
        <f t="shared" ca="1" si="33"/>
        <v>INSERT INTO SSP3 VALUES('DJB','','SSP-1212-00001','GMKT12137B001',299900,'',1,20141126,093452,'SQL',0,0,'')</v>
      </c>
    </row>
    <row r="86" spans="37:50" ht="12.75" customHeight="1" x14ac:dyDescent="0.25">
      <c r="AK86" s="1" t="s">
        <v>109</v>
      </c>
      <c r="AM86" s="1" t="s">
        <v>177</v>
      </c>
      <c r="AN86" s="18" t="s">
        <v>333</v>
      </c>
      <c r="AO86" s="19">
        <v>249900</v>
      </c>
      <c r="AQ86" s="1">
        <v>1</v>
      </c>
      <c r="AR86" s="14" t="str">
        <f t="shared" ca="1" si="31"/>
        <v>20141126</v>
      </c>
      <c r="AS86" s="14" t="str">
        <f t="shared" ca="1" si="32"/>
        <v>093452</v>
      </c>
      <c r="AT86" s="6" t="s">
        <v>41</v>
      </c>
      <c r="AU86" s="3">
        <v>0</v>
      </c>
      <c r="AV86" s="3">
        <v>0</v>
      </c>
      <c r="AX86" s="1" t="str">
        <f t="shared" ca="1" si="33"/>
        <v>INSERT INTO SSP3 VALUES('DJB','','SSP-1212-00001','GMKT12154B008',249900,'',1,20141126,093452,'SQL',0,0,'')</v>
      </c>
    </row>
    <row r="87" spans="37:50" ht="12.75" customHeight="1" x14ac:dyDescent="0.25">
      <c r="AK87" s="1" t="s">
        <v>109</v>
      </c>
      <c r="AM87" s="1" t="s">
        <v>177</v>
      </c>
      <c r="AN87" s="18" t="s">
        <v>334</v>
      </c>
      <c r="AO87" s="19">
        <v>249900</v>
      </c>
      <c r="AQ87" s="1">
        <v>1</v>
      </c>
      <c r="AR87" s="14" t="str">
        <f t="shared" ca="1" si="31"/>
        <v>20141126</v>
      </c>
      <c r="AS87" s="14" t="str">
        <f t="shared" ca="1" si="32"/>
        <v>093452</v>
      </c>
      <c r="AT87" s="6" t="s">
        <v>41</v>
      </c>
      <c r="AU87" s="3">
        <v>0</v>
      </c>
      <c r="AV87" s="3">
        <v>0</v>
      </c>
      <c r="AX87" s="1" t="str">
        <f t="shared" ca="1" si="33"/>
        <v>INSERT INTO SSP3 VALUES('DJB','','SSP-1212-00001','GMKT12154B010',249900,'',1,20141126,093452,'SQL',0,0,'')</v>
      </c>
    </row>
    <row r="88" spans="37:50" ht="12.75" customHeight="1" x14ac:dyDescent="0.25">
      <c r="AK88" s="1" t="s">
        <v>109</v>
      </c>
      <c r="AM88" s="1" t="s">
        <v>177</v>
      </c>
      <c r="AN88" s="18" t="s">
        <v>335</v>
      </c>
      <c r="AO88" s="19">
        <v>329500</v>
      </c>
      <c r="AQ88" s="1">
        <v>1</v>
      </c>
      <c r="AR88" s="14" t="str">
        <f t="shared" ca="1" si="31"/>
        <v>20141126</v>
      </c>
      <c r="AS88" s="14" t="str">
        <f t="shared" ca="1" si="32"/>
        <v>093452</v>
      </c>
      <c r="AT88" s="6" t="s">
        <v>41</v>
      </c>
      <c r="AU88" s="3">
        <v>0</v>
      </c>
      <c r="AV88" s="3">
        <v>0</v>
      </c>
      <c r="AX88" s="1" t="str">
        <f t="shared" ca="1" si="33"/>
        <v>INSERT INTO SSP3 VALUES('DJB','','SSP-1212-00001','GMKTH 5014B00',329500,'',1,20141126,093452,'SQL',0,0,'')</v>
      </c>
    </row>
    <row r="89" spans="37:50" ht="12.75" customHeight="1" x14ac:dyDescent="0.25">
      <c r="AK89" s="1" t="s">
        <v>109</v>
      </c>
      <c r="AM89" s="1" t="s">
        <v>177</v>
      </c>
      <c r="AN89" s="18" t="s">
        <v>336</v>
      </c>
      <c r="AO89" s="19">
        <v>50000</v>
      </c>
      <c r="AQ89" s="1">
        <v>1</v>
      </c>
      <c r="AR89" s="14" t="str">
        <f t="shared" ca="1" si="31"/>
        <v>20141126</v>
      </c>
      <c r="AS89" s="14" t="str">
        <f t="shared" ca="1" si="32"/>
        <v>093452</v>
      </c>
      <c r="AT89" s="6" t="s">
        <v>41</v>
      </c>
      <c r="AU89" s="3">
        <v>0</v>
      </c>
      <c r="AV89" s="3">
        <v>0</v>
      </c>
      <c r="AX89" s="1" t="str">
        <f t="shared" ca="1" si="33"/>
        <v>INSERT INTO SSP3 VALUES('DJB','','SSP-1212-00001','GMKTP6093C001',50000,'',1,20141126,093452,'SQL',0,0,'')</v>
      </c>
    </row>
    <row r="90" spans="37:50" ht="12.75" customHeight="1" x14ac:dyDescent="0.25">
      <c r="AK90" s="1" t="s">
        <v>109</v>
      </c>
      <c r="AM90" s="1" t="s">
        <v>177</v>
      </c>
      <c r="AN90" s="18" t="s">
        <v>337</v>
      </c>
      <c r="AO90" s="19">
        <v>249900</v>
      </c>
      <c r="AQ90" s="1">
        <v>1</v>
      </c>
      <c r="AR90" s="14" t="str">
        <f t="shared" ca="1" si="31"/>
        <v>20141126</v>
      </c>
      <c r="AS90" s="14" t="str">
        <f t="shared" ca="1" si="32"/>
        <v>093452</v>
      </c>
      <c r="AT90" s="6" t="s">
        <v>41</v>
      </c>
      <c r="AU90" s="3">
        <v>0</v>
      </c>
      <c r="AV90" s="3">
        <v>0</v>
      </c>
      <c r="AX90" s="1" t="str">
        <f t="shared" ca="1" si="33"/>
        <v>INSERT INTO SSP3 VALUES('DJB','','SSP-1212-00001','GMKTPB117B010',249900,'',1,20141126,093452,'SQL',0,0,'')</v>
      </c>
    </row>
    <row r="91" spans="37:50" ht="12.75" customHeight="1" x14ac:dyDescent="0.25">
      <c r="AK91" s="1" t="s">
        <v>109</v>
      </c>
      <c r="AM91" s="1" t="s">
        <v>177</v>
      </c>
      <c r="AN91" s="18" t="s">
        <v>338</v>
      </c>
      <c r="AO91" s="19">
        <v>50000</v>
      </c>
      <c r="AQ91" s="1">
        <v>1</v>
      </c>
      <c r="AR91" s="14" t="str">
        <f t="shared" ca="1" si="31"/>
        <v>20141126</v>
      </c>
      <c r="AS91" s="14" t="str">
        <f t="shared" ca="1" si="32"/>
        <v>093452</v>
      </c>
      <c r="AT91" s="6" t="s">
        <v>41</v>
      </c>
      <c r="AU91" s="3">
        <v>0</v>
      </c>
      <c r="AV91" s="3">
        <v>0</v>
      </c>
      <c r="AX91" s="1" t="str">
        <f t="shared" ca="1" si="33"/>
        <v>INSERT INTO SSP3 VALUES('DJB','','SSP-1212-00001','GMKTS6049W001',50000,'',1,20141126,093452,'SQL',0,0,'')</v>
      </c>
    </row>
    <row r="92" spans="37:50" ht="12.75" customHeight="1" x14ac:dyDescent="0.25">
      <c r="AK92" s="1" t="s">
        <v>109</v>
      </c>
      <c r="AM92" s="1" t="s">
        <v>177</v>
      </c>
      <c r="AN92" s="18" t="s">
        <v>339</v>
      </c>
      <c r="AO92" s="19">
        <v>50000</v>
      </c>
      <c r="AQ92" s="1">
        <v>1</v>
      </c>
      <c r="AR92" s="14" t="str">
        <f t="shared" ca="1" si="31"/>
        <v>20141126</v>
      </c>
      <c r="AS92" s="14" t="str">
        <f t="shared" ca="1" si="32"/>
        <v>093452</v>
      </c>
      <c r="AT92" s="6" t="s">
        <v>41</v>
      </c>
      <c r="AU92" s="3">
        <v>0</v>
      </c>
      <c r="AV92" s="3">
        <v>0</v>
      </c>
      <c r="AX92" s="1" t="str">
        <f t="shared" ca="1" si="33"/>
        <v>INSERT INTO SSP3 VALUES('DJB','','SSP-1212-00001','GMKTS6052N007',50000,'',1,20141126,093452,'SQL',0,0,'')</v>
      </c>
    </row>
    <row r="93" spans="37:50" ht="12.75" customHeight="1" x14ac:dyDescent="0.25">
      <c r="AK93" s="1" t="s">
        <v>109</v>
      </c>
      <c r="AM93" s="1" t="s">
        <v>177</v>
      </c>
      <c r="AN93" s="18" t="s">
        <v>340</v>
      </c>
      <c r="AO93" s="19">
        <v>50000</v>
      </c>
      <c r="AQ93" s="1">
        <v>1</v>
      </c>
      <c r="AR93" s="14" t="str">
        <f t="shared" ca="1" si="31"/>
        <v>20141126</v>
      </c>
      <c r="AS93" s="14" t="str">
        <f t="shared" ca="1" si="32"/>
        <v>093452</v>
      </c>
      <c r="AT93" s="6" t="s">
        <v>41</v>
      </c>
      <c r="AU93" s="3">
        <v>0</v>
      </c>
      <c r="AV93" s="3">
        <v>0</v>
      </c>
      <c r="AX93" s="1" t="str">
        <f t="shared" ca="1" si="33"/>
        <v>INSERT INTO SSP3 VALUES('DJB','','SSP-1212-00001','GMKTS6181N003',50000,'',1,20141126,093452,'SQL',0,0,'')</v>
      </c>
    </row>
    <row r="94" spans="37:50" ht="12.75" customHeight="1" x14ac:dyDescent="0.25">
      <c r="AK94" s="1" t="s">
        <v>109</v>
      </c>
      <c r="AM94" s="1" t="s">
        <v>177</v>
      </c>
      <c r="AN94" s="18" t="s">
        <v>341</v>
      </c>
      <c r="AO94" s="19">
        <v>0</v>
      </c>
      <c r="AQ94" s="1">
        <v>1</v>
      </c>
      <c r="AR94" s="14" t="str">
        <f t="shared" ca="1" si="31"/>
        <v>20141126</v>
      </c>
      <c r="AS94" s="14" t="str">
        <f t="shared" ca="1" si="32"/>
        <v>093452</v>
      </c>
      <c r="AT94" s="6" t="s">
        <v>41</v>
      </c>
      <c r="AU94" s="3">
        <v>0</v>
      </c>
      <c r="AV94" s="3">
        <v>0</v>
      </c>
      <c r="AX94" s="1" t="str">
        <f t="shared" ca="1" si="33"/>
        <v>INSERT INTO SSP3 VALUES('DJB','','SSP-1212-00001','GMKTS9010W001',0,'',1,20141126,093452,'SQL',0,0,'')</v>
      </c>
    </row>
    <row r="95" spans="37:50" ht="12.75" customHeight="1" x14ac:dyDescent="0.25">
      <c r="AK95" s="1" t="s">
        <v>109</v>
      </c>
      <c r="AM95" s="1" t="s">
        <v>177</v>
      </c>
      <c r="AN95" s="18" t="s">
        <v>342</v>
      </c>
      <c r="AO95" s="19">
        <v>99900</v>
      </c>
      <c r="AQ95" s="1">
        <v>1</v>
      </c>
      <c r="AR95" s="14" t="str">
        <f t="shared" ca="1" si="31"/>
        <v>20141126</v>
      </c>
      <c r="AS95" s="14" t="str">
        <f t="shared" ca="1" si="32"/>
        <v>093452</v>
      </c>
      <c r="AT95" s="6" t="s">
        <v>41</v>
      </c>
      <c r="AU95" s="3">
        <v>0</v>
      </c>
      <c r="AV95" s="3">
        <v>0</v>
      </c>
      <c r="AX95" s="1" t="str">
        <f t="shared" ca="1" si="33"/>
        <v>INSERT INTO SSP3 VALUES('DJB','','SSP-1212-00001','GMSA12009B002',99900,'',1,20141126,093452,'SQL',0,0,'')</v>
      </c>
    </row>
    <row r="96" spans="37:50" ht="12.75" customHeight="1" x14ac:dyDescent="0.25">
      <c r="AK96" s="1" t="s">
        <v>109</v>
      </c>
      <c r="AM96" s="1" t="s">
        <v>177</v>
      </c>
      <c r="AN96" s="18" t="s">
        <v>343</v>
      </c>
      <c r="AO96" s="19">
        <v>99900</v>
      </c>
      <c r="AQ96" s="1">
        <v>1</v>
      </c>
      <c r="AR96" s="14" t="str">
        <f t="shared" ca="1" si="31"/>
        <v>20141126</v>
      </c>
      <c r="AS96" s="14" t="str">
        <f t="shared" ca="1" si="32"/>
        <v>093452</v>
      </c>
      <c r="AT96" s="6" t="s">
        <v>41</v>
      </c>
      <c r="AU96" s="3">
        <v>0</v>
      </c>
      <c r="AV96" s="3">
        <v>0</v>
      </c>
      <c r="AX96" s="1" t="str">
        <f t="shared" ca="1" si="33"/>
        <v>INSERT INTO SSP3 VALUES('DJB','','SSP-1212-00001','GMSA12009C005',99900,'',1,20141126,093452,'SQL',0,0,'')</v>
      </c>
    </row>
    <row r="97" spans="37:50" ht="12.75" customHeight="1" x14ac:dyDescent="0.25">
      <c r="AK97" s="1" t="s">
        <v>109</v>
      </c>
      <c r="AM97" s="1" t="s">
        <v>177</v>
      </c>
      <c r="AN97" s="18" t="s">
        <v>344</v>
      </c>
      <c r="AO97" s="19">
        <v>99900</v>
      </c>
      <c r="AQ97" s="1">
        <v>1</v>
      </c>
      <c r="AR97" s="14" t="str">
        <f t="shared" ca="1" si="31"/>
        <v>20141126</v>
      </c>
      <c r="AS97" s="14" t="str">
        <f t="shared" ca="1" si="32"/>
        <v>093452</v>
      </c>
      <c r="AT97" s="6" t="s">
        <v>41</v>
      </c>
      <c r="AU97" s="3">
        <v>0</v>
      </c>
      <c r="AV97" s="3">
        <v>0</v>
      </c>
      <c r="AX97" s="1" t="str">
        <f t="shared" ca="1" si="33"/>
        <v>INSERT INTO SSP3 VALUES('DJB','','SSP-1212-00001','GMSA12009C006',99900,'',1,20141126,093452,'SQL',0,0,'')</v>
      </c>
    </row>
    <row r="98" spans="37:50" ht="12.75" customHeight="1" x14ac:dyDescent="0.25">
      <c r="AK98" s="1" t="s">
        <v>109</v>
      </c>
      <c r="AM98" s="1" t="s">
        <v>177</v>
      </c>
      <c r="AN98" s="18" t="s">
        <v>345</v>
      </c>
      <c r="AO98" s="19">
        <v>99900</v>
      </c>
      <c r="AQ98" s="1">
        <v>1</v>
      </c>
      <c r="AR98" s="14" t="str">
        <f t="shared" ca="1" si="31"/>
        <v>20141126</v>
      </c>
      <c r="AS98" s="14" t="str">
        <f t="shared" ca="1" si="32"/>
        <v>093452</v>
      </c>
      <c r="AT98" s="6" t="s">
        <v>41</v>
      </c>
      <c r="AU98" s="3">
        <v>0</v>
      </c>
      <c r="AV98" s="3">
        <v>0</v>
      </c>
      <c r="AX98" s="1" t="str">
        <f t="shared" ca="1" si="33"/>
        <v>INSERT INTO SSP3 VALUES('DJB','','SSP-1212-00001','GMSA12009C007',99900,'',1,20141126,093452,'SQL',0,0,'')</v>
      </c>
    </row>
    <row r="99" spans="37:50" ht="12.75" customHeight="1" x14ac:dyDescent="0.25">
      <c r="AK99" s="1" t="s">
        <v>109</v>
      </c>
      <c r="AM99" s="1" t="s">
        <v>177</v>
      </c>
      <c r="AN99" s="18" t="s">
        <v>346</v>
      </c>
      <c r="AO99" s="19">
        <v>99900</v>
      </c>
      <c r="AQ99" s="1">
        <v>1</v>
      </c>
      <c r="AR99" s="14" t="str">
        <f t="shared" ca="1" si="31"/>
        <v>20141126</v>
      </c>
      <c r="AS99" s="14" t="str">
        <f t="shared" ca="1" si="32"/>
        <v>093452</v>
      </c>
      <c r="AT99" s="6" t="s">
        <v>41</v>
      </c>
      <c r="AU99" s="3">
        <v>0</v>
      </c>
      <c r="AV99" s="3">
        <v>0</v>
      </c>
      <c r="AX99" s="1" t="str">
        <f t="shared" ca="1" si="33"/>
        <v>INSERT INTO SSP3 VALUES('DJB','','SSP-1212-00001','GMSA12009G012',99900,'',1,20141126,093452,'SQL',0,0,'')</v>
      </c>
    </row>
    <row r="100" spans="37:50" ht="12.75" customHeight="1" x14ac:dyDescent="0.25">
      <c r="AK100" s="1" t="s">
        <v>109</v>
      </c>
      <c r="AM100" s="1" t="s">
        <v>177</v>
      </c>
      <c r="AN100" s="18" t="s">
        <v>347</v>
      </c>
      <c r="AO100" s="19">
        <v>99900</v>
      </c>
      <c r="AQ100" s="1">
        <v>1</v>
      </c>
      <c r="AR100" s="14" t="str">
        <f t="shared" ca="1" si="31"/>
        <v>20141126</v>
      </c>
      <c r="AS100" s="14" t="str">
        <f t="shared" ca="1" si="32"/>
        <v>093452</v>
      </c>
      <c r="AT100" s="6" t="s">
        <v>41</v>
      </c>
      <c r="AU100" s="3">
        <v>0</v>
      </c>
      <c r="AV100" s="3">
        <v>0</v>
      </c>
      <c r="AX100" s="1" t="str">
        <f t="shared" ca="1" si="33"/>
        <v>INSERT INTO SSP3 VALUES('DJB','','SSP-1212-00001','GMSA12009R010',99900,'',1,20141126,093452,'SQL',0,0,'')</v>
      </c>
    </row>
    <row r="101" spans="37:50" ht="12.75" customHeight="1" x14ac:dyDescent="0.25">
      <c r="AK101" s="1" t="s">
        <v>109</v>
      </c>
      <c r="AM101" s="1" t="s">
        <v>177</v>
      </c>
      <c r="AN101" s="18" t="s">
        <v>348</v>
      </c>
      <c r="AO101" s="19">
        <v>99900</v>
      </c>
      <c r="AQ101" s="1">
        <v>1</v>
      </c>
      <c r="AR101" s="14" t="str">
        <f t="shared" ca="1" si="31"/>
        <v>20141126</v>
      </c>
      <c r="AS101" s="14" t="str">
        <f t="shared" ca="1" si="32"/>
        <v>093452</v>
      </c>
      <c r="AT101" s="6" t="s">
        <v>41</v>
      </c>
      <c r="AU101" s="3">
        <v>0</v>
      </c>
      <c r="AV101" s="3">
        <v>0</v>
      </c>
      <c r="AX101" s="1" t="str">
        <f t="shared" ca="1" si="33"/>
        <v>INSERT INTO SSP3 VALUES('DJB','','SSP-1212-00001','GMSA12010C006',99900,'',1,20141126,093452,'SQL',0,0,'')</v>
      </c>
    </row>
    <row r="102" spans="37:50" ht="12.75" customHeight="1" x14ac:dyDescent="0.25">
      <c r="AK102" s="1" t="s">
        <v>109</v>
      </c>
      <c r="AM102" s="1" t="s">
        <v>177</v>
      </c>
      <c r="AN102" s="18" t="s">
        <v>349</v>
      </c>
      <c r="AO102" s="19">
        <v>99900</v>
      </c>
      <c r="AQ102" s="1">
        <v>1</v>
      </c>
      <c r="AR102" s="14" t="str">
        <f t="shared" ca="1" si="31"/>
        <v>20141126</v>
      </c>
      <c r="AS102" s="14" t="str">
        <f t="shared" ca="1" si="32"/>
        <v>093452</v>
      </c>
      <c r="AT102" s="6" t="s">
        <v>41</v>
      </c>
      <c r="AU102" s="3">
        <v>0</v>
      </c>
      <c r="AV102" s="3">
        <v>0</v>
      </c>
      <c r="AX102" s="1" t="str">
        <f t="shared" ca="1" si="33"/>
        <v>INSERT INTO SSP3 VALUES('DJB','','SSP-1212-00001','GMSA12010N014',99900,'',1,20141126,093452,'SQL',0,0,'')</v>
      </c>
    </row>
    <row r="103" spans="37:50" ht="12.75" customHeight="1" x14ac:dyDescent="0.25">
      <c r="AK103" s="1" t="s">
        <v>109</v>
      </c>
      <c r="AM103" s="1" t="s">
        <v>177</v>
      </c>
      <c r="AN103" s="18" t="s">
        <v>350</v>
      </c>
      <c r="AO103" s="19">
        <v>349900</v>
      </c>
      <c r="AQ103" s="1">
        <v>1</v>
      </c>
      <c r="AR103" s="14" t="str">
        <f t="shared" ca="1" si="31"/>
        <v>20141126</v>
      </c>
      <c r="AS103" s="14" t="str">
        <f t="shared" ca="1" si="32"/>
        <v>093452</v>
      </c>
      <c r="AT103" s="6" t="s">
        <v>41</v>
      </c>
      <c r="AU103" s="3">
        <v>0</v>
      </c>
      <c r="AV103" s="3">
        <v>0</v>
      </c>
      <c r="AX103" s="1" t="str">
        <f t="shared" ca="1" si="33"/>
        <v>INSERT INTO SSP3 VALUES('DJB','','SSP-1212-00001','GMSC12127B001',349900,'',1,20141126,093452,'SQL',0,0,'')</v>
      </c>
    </row>
    <row r="104" spans="37:50" ht="12.75" customHeight="1" x14ac:dyDescent="0.25">
      <c r="AK104" s="1" t="s">
        <v>109</v>
      </c>
      <c r="AM104" s="1" t="s">
        <v>177</v>
      </c>
      <c r="AN104" s="18" t="s">
        <v>351</v>
      </c>
      <c r="AO104" s="19">
        <v>349900</v>
      </c>
      <c r="AQ104" s="1">
        <v>1</v>
      </c>
      <c r="AR104" s="14" t="str">
        <f t="shared" ca="1" si="31"/>
        <v>20141126</v>
      </c>
      <c r="AS104" s="14" t="str">
        <f t="shared" ca="1" si="32"/>
        <v>093452</v>
      </c>
      <c r="AT104" s="6" t="s">
        <v>41</v>
      </c>
      <c r="AU104" s="3">
        <v>0</v>
      </c>
      <c r="AV104" s="3">
        <v>0</v>
      </c>
      <c r="AX104" s="1" t="str">
        <f t="shared" ca="1" si="33"/>
        <v>INSERT INTO SSP3 VALUES('DJB','','SSP-1212-00001','GMSC12127B008',349900,'',1,20141126,093452,'SQL',0,0,'')</v>
      </c>
    </row>
    <row r="105" spans="37:50" ht="12.75" customHeight="1" x14ac:dyDescent="0.25">
      <c r="AK105" s="1" t="s">
        <v>109</v>
      </c>
      <c r="AM105" s="1" t="s">
        <v>177</v>
      </c>
      <c r="AN105" s="18" t="s">
        <v>352</v>
      </c>
      <c r="AO105" s="19">
        <v>349900</v>
      </c>
      <c r="AQ105" s="1">
        <v>1</v>
      </c>
      <c r="AR105" s="14" t="str">
        <f t="shared" ca="1" si="31"/>
        <v>20141126</v>
      </c>
      <c r="AS105" s="14" t="str">
        <f t="shared" ca="1" si="32"/>
        <v>093452</v>
      </c>
      <c r="AT105" s="6" t="s">
        <v>41</v>
      </c>
      <c r="AU105" s="3">
        <v>0</v>
      </c>
      <c r="AV105" s="3">
        <v>0</v>
      </c>
      <c r="AX105" s="1" t="str">
        <f t="shared" ca="1" si="33"/>
        <v>INSERT INTO SSP3 VALUES('DJB','','SSP-1212-00001','GMSC12128B001',349900,'',1,20141126,093452,'SQL',0,0,'')</v>
      </c>
    </row>
    <row r="106" spans="37:50" ht="12.75" customHeight="1" x14ac:dyDescent="0.25">
      <c r="AK106" s="1" t="s">
        <v>109</v>
      </c>
      <c r="AM106" s="1" t="s">
        <v>177</v>
      </c>
      <c r="AN106" s="18" t="s">
        <v>353</v>
      </c>
      <c r="AO106" s="19">
        <v>429900</v>
      </c>
      <c r="AQ106" s="1">
        <v>1</v>
      </c>
      <c r="AR106" s="14" t="str">
        <f t="shared" ca="1" si="31"/>
        <v>20141126</v>
      </c>
      <c r="AS106" s="14" t="str">
        <f t="shared" ca="1" si="32"/>
        <v>093452</v>
      </c>
      <c r="AT106" s="6" t="s">
        <v>41</v>
      </c>
      <c r="AU106" s="3">
        <v>0</v>
      </c>
      <c r="AV106" s="3">
        <v>0</v>
      </c>
      <c r="AX106" s="1" t="str">
        <f t="shared" ca="1" si="33"/>
        <v>INSERT INTO SSP3 VALUES('DJB','','SSP-1212-00001','GMSJ11007B003',429900,'',1,20141126,093452,'SQL',0,0,'')</v>
      </c>
    </row>
    <row r="107" spans="37:50" ht="12.75" customHeight="1" x14ac:dyDescent="0.25">
      <c r="AK107" s="1" t="s">
        <v>109</v>
      </c>
      <c r="AM107" s="1" t="s">
        <v>177</v>
      </c>
      <c r="AN107" s="18" t="s">
        <v>354</v>
      </c>
      <c r="AO107" s="19">
        <v>379900</v>
      </c>
      <c r="AQ107" s="1">
        <v>1</v>
      </c>
      <c r="AR107" s="14" t="str">
        <f t="shared" ca="1" si="31"/>
        <v>20141126</v>
      </c>
      <c r="AS107" s="14" t="str">
        <f t="shared" ca="1" si="32"/>
        <v>093452</v>
      </c>
      <c r="AT107" s="6" t="s">
        <v>41</v>
      </c>
      <c r="AU107" s="3">
        <v>0</v>
      </c>
      <c r="AV107" s="3">
        <v>0</v>
      </c>
      <c r="AX107" s="1" t="str">
        <f t="shared" ca="1" si="33"/>
        <v>INSERT INTO SSP3 VALUES('DJB','','SSP-1212-00001','GMSJ11018B004',379900,'',1,20141126,093452,'SQL',0,0,'')</v>
      </c>
    </row>
    <row r="108" spans="37:50" ht="12.75" customHeight="1" x14ac:dyDescent="0.25">
      <c r="AK108" s="1" t="s">
        <v>109</v>
      </c>
      <c r="AM108" s="1" t="s">
        <v>177</v>
      </c>
      <c r="AN108" s="18" t="s">
        <v>355</v>
      </c>
      <c r="AO108" s="19">
        <v>379900</v>
      </c>
      <c r="AQ108" s="1">
        <v>1</v>
      </c>
      <c r="AR108" s="14" t="str">
        <f t="shared" ca="1" si="31"/>
        <v>20141126</v>
      </c>
      <c r="AS108" s="14" t="str">
        <f t="shared" ca="1" si="32"/>
        <v>093452</v>
      </c>
      <c r="AT108" s="6" t="s">
        <v>41</v>
      </c>
      <c r="AU108" s="3">
        <v>0</v>
      </c>
      <c r="AV108" s="3">
        <v>0</v>
      </c>
      <c r="AX108" s="1" t="str">
        <f t="shared" ca="1" si="33"/>
        <v>INSERT INTO SSP3 VALUES('DJB','','SSP-1212-00001','GMSJ11018C005',379900,'',1,20141126,093452,'SQL',0,0,'')</v>
      </c>
    </row>
    <row r="109" spans="37:50" ht="12.75" customHeight="1" x14ac:dyDescent="0.25">
      <c r="AK109" s="1" t="s">
        <v>109</v>
      </c>
      <c r="AM109" s="1" t="s">
        <v>177</v>
      </c>
      <c r="AN109" s="18" t="s">
        <v>356</v>
      </c>
      <c r="AO109" s="19">
        <v>349900</v>
      </c>
      <c r="AQ109" s="1">
        <v>1</v>
      </c>
      <c r="AR109" s="14" t="str">
        <f t="shared" ca="1" si="31"/>
        <v>20141126</v>
      </c>
      <c r="AS109" s="14" t="str">
        <f t="shared" ca="1" si="32"/>
        <v>093452</v>
      </c>
      <c r="AT109" s="6" t="s">
        <v>41</v>
      </c>
      <c r="AU109" s="3">
        <v>0</v>
      </c>
      <c r="AV109" s="3">
        <v>0</v>
      </c>
      <c r="AX109" s="1" t="str">
        <f t="shared" ca="1" si="33"/>
        <v>INSERT INTO SSP3 VALUES('DJB','','SSP-1212-00001','GMSJ12133C009',349900,'',1,20141126,093452,'SQL',0,0,'')</v>
      </c>
    </row>
    <row r="110" spans="37:50" ht="12.75" customHeight="1" x14ac:dyDescent="0.25">
      <c r="AK110" s="1" t="s">
        <v>109</v>
      </c>
      <c r="AM110" s="1" t="s">
        <v>177</v>
      </c>
      <c r="AN110" s="18" t="s">
        <v>357</v>
      </c>
      <c r="AO110" s="19">
        <v>229900</v>
      </c>
      <c r="AQ110" s="1">
        <v>1</v>
      </c>
      <c r="AR110" s="14" t="str">
        <f t="shared" ca="1" si="31"/>
        <v>20141126</v>
      </c>
      <c r="AS110" s="14" t="str">
        <f t="shared" ca="1" si="32"/>
        <v>093452</v>
      </c>
      <c r="AT110" s="6" t="s">
        <v>41</v>
      </c>
      <c r="AU110" s="3">
        <v>0</v>
      </c>
      <c r="AV110" s="3">
        <v>0</v>
      </c>
      <c r="AX110" s="1" t="str">
        <f t="shared" ca="1" si="33"/>
        <v>INSERT INTO SSP3 VALUES('DJB','','SSP-1212-00001','GMST11003B001',229900,'',1,20141126,093452,'SQL',0,0,'')</v>
      </c>
    </row>
    <row r="111" spans="37:50" ht="12.75" customHeight="1" x14ac:dyDescent="0.25">
      <c r="AK111" s="1" t="s">
        <v>109</v>
      </c>
      <c r="AM111" s="1" t="s">
        <v>177</v>
      </c>
      <c r="AN111" s="18" t="s">
        <v>358</v>
      </c>
      <c r="AO111" s="19">
        <v>229900</v>
      </c>
      <c r="AQ111" s="1">
        <v>1</v>
      </c>
      <c r="AR111" s="14" t="str">
        <f t="shared" ca="1" si="31"/>
        <v>20141126</v>
      </c>
      <c r="AS111" s="14" t="str">
        <f t="shared" ca="1" si="32"/>
        <v>093452</v>
      </c>
      <c r="AT111" s="6" t="s">
        <v>41</v>
      </c>
      <c r="AU111" s="3">
        <v>0</v>
      </c>
      <c r="AV111" s="3">
        <v>0</v>
      </c>
      <c r="AX111" s="1" t="str">
        <f t="shared" ca="1" si="33"/>
        <v>INSERT INTO SSP3 VALUES('DJB','','SSP-1212-00001','GMST11003R001',229900,'',1,20141126,093452,'SQL',0,0,'')</v>
      </c>
    </row>
    <row r="112" spans="37:50" ht="12.75" customHeight="1" x14ac:dyDescent="0.25">
      <c r="AK112" s="1" t="s">
        <v>109</v>
      </c>
      <c r="AM112" s="1" t="s">
        <v>177</v>
      </c>
      <c r="AN112" s="18" t="s">
        <v>359</v>
      </c>
      <c r="AO112" s="19">
        <v>229900</v>
      </c>
      <c r="AQ112" s="1">
        <v>1</v>
      </c>
      <c r="AR112" s="14" t="str">
        <f t="shared" ca="1" si="31"/>
        <v>20141126</v>
      </c>
      <c r="AS112" s="14" t="str">
        <f t="shared" ca="1" si="32"/>
        <v>093452</v>
      </c>
      <c r="AT112" s="6" t="s">
        <v>41</v>
      </c>
      <c r="AU112" s="3">
        <v>0</v>
      </c>
      <c r="AV112" s="3">
        <v>0</v>
      </c>
      <c r="AX112" s="1" t="str">
        <f t="shared" ca="1" si="33"/>
        <v>INSERT INTO SSP3 VALUES('DJB','','SSP-1212-00001','GMST11003W001',229900,'',1,20141126,093452,'SQL',0,0,'')</v>
      </c>
    </row>
    <row r="113" spans="37:50" ht="12.75" customHeight="1" x14ac:dyDescent="0.25">
      <c r="AK113" s="1" t="s">
        <v>109</v>
      </c>
      <c r="AM113" s="1" t="s">
        <v>177</v>
      </c>
      <c r="AN113" s="18" t="s">
        <v>360</v>
      </c>
      <c r="AO113" s="19">
        <v>249900</v>
      </c>
      <c r="AQ113" s="1">
        <v>1</v>
      </c>
      <c r="AR113" s="14" t="str">
        <f t="shared" ca="1" si="31"/>
        <v>20141126</v>
      </c>
      <c r="AS113" s="14" t="str">
        <f t="shared" ca="1" si="32"/>
        <v>093452</v>
      </c>
      <c r="AT113" s="6" t="s">
        <v>41</v>
      </c>
      <c r="AU113" s="3">
        <v>0</v>
      </c>
      <c r="AV113" s="3">
        <v>0</v>
      </c>
      <c r="AX113" s="1" t="str">
        <f t="shared" ca="1" si="33"/>
        <v>INSERT INTO SSP3 VALUES('DJB','','SSP-1212-00001','GMST11008B008',249900,'',1,20141126,093452,'SQL',0,0,'')</v>
      </c>
    </row>
    <row r="114" spans="37:50" ht="12.75" customHeight="1" x14ac:dyDescent="0.25">
      <c r="AK114" s="1" t="s">
        <v>109</v>
      </c>
      <c r="AM114" s="1" t="s">
        <v>177</v>
      </c>
      <c r="AN114" s="18" t="s">
        <v>361</v>
      </c>
      <c r="AO114" s="19">
        <v>349900</v>
      </c>
      <c r="AQ114" s="1">
        <v>1</v>
      </c>
      <c r="AR114" s="14" t="str">
        <f t="shared" ca="1" si="31"/>
        <v>20141126</v>
      </c>
      <c r="AS114" s="14" t="str">
        <f t="shared" ca="1" si="32"/>
        <v>093452</v>
      </c>
      <c r="AT114" s="6" t="s">
        <v>41</v>
      </c>
      <c r="AU114" s="3">
        <v>0</v>
      </c>
      <c r="AV114" s="3">
        <v>0</v>
      </c>
      <c r="AX114" s="1" t="str">
        <f t="shared" ca="1" si="33"/>
        <v>INSERT INTO SSP3 VALUES('DJB','','SSP-1212-00001','GMST11017B003',349900,'',1,20141126,093452,'SQL',0,0,'')</v>
      </c>
    </row>
    <row r="115" spans="37:50" ht="12.75" customHeight="1" x14ac:dyDescent="0.25">
      <c r="AK115" s="1" t="s">
        <v>109</v>
      </c>
      <c r="AM115" s="1" t="s">
        <v>177</v>
      </c>
      <c r="AN115" s="18" t="s">
        <v>362</v>
      </c>
      <c r="AO115" s="19">
        <v>329900</v>
      </c>
      <c r="AQ115" s="1">
        <v>1</v>
      </c>
      <c r="AR115" s="14" t="str">
        <f t="shared" ca="1" si="31"/>
        <v>20141126</v>
      </c>
      <c r="AS115" s="14" t="str">
        <f t="shared" ca="1" si="32"/>
        <v>093452</v>
      </c>
      <c r="AT115" s="6" t="s">
        <v>41</v>
      </c>
      <c r="AU115" s="3">
        <v>0</v>
      </c>
      <c r="AV115" s="3">
        <v>0</v>
      </c>
      <c r="AX115" s="1" t="str">
        <f t="shared" ca="1" si="33"/>
        <v>INSERT INTO SSP3 VALUES('DJB','','SSP-1212-00001','GMST11022B003',329900,'',1,20141126,093452,'SQL',0,0,'')</v>
      </c>
    </row>
    <row r="116" spans="37:50" ht="12.75" customHeight="1" x14ac:dyDescent="0.25">
      <c r="AK116" s="1" t="s">
        <v>109</v>
      </c>
      <c r="AM116" s="1" t="s">
        <v>177</v>
      </c>
      <c r="AN116" s="18" t="s">
        <v>363</v>
      </c>
      <c r="AO116" s="19">
        <v>279900</v>
      </c>
      <c r="AQ116" s="1">
        <v>1</v>
      </c>
      <c r="AR116" s="14" t="str">
        <f t="shared" ca="1" si="31"/>
        <v>20141126</v>
      </c>
      <c r="AS116" s="14" t="str">
        <f t="shared" ca="1" si="32"/>
        <v>093452</v>
      </c>
      <c r="AT116" s="6" t="s">
        <v>41</v>
      </c>
      <c r="AU116" s="3">
        <v>0</v>
      </c>
      <c r="AV116" s="3">
        <v>0</v>
      </c>
      <c r="AX116" s="1" t="str">
        <f t="shared" ca="1" si="33"/>
        <v>INSERT INTO SSP3 VALUES('DJB','','SSP-1212-00001','GMST11023N018',279900,'',1,20141126,093452,'SQL',0,0,'')</v>
      </c>
    </row>
    <row r="117" spans="37:50" ht="12.75" customHeight="1" x14ac:dyDescent="0.25">
      <c r="AK117" s="1" t="s">
        <v>109</v>
      </c>
      <c r="AM117" s="1" t="s">
        <v>177</v>
      </c>
      <c r="AN117" s="18" t="s">
        <v>364</v>
      </c>
      <c r="AO117" s="19">
        <v>329900</v>
      </c>
      <c r="AQ117" s="1">
        <v>1</v>
      </c>
      <c r="AR117" s="14" t="str">
        <f t="shared" ca="1" si="31"/>
        <v>20141126</v>
      </c>
      <c r="AS117" s="14" t="str">
        <f t="shared" ca="1" si="32"/>
        <v>093452</v>
      </c>
      <c r="AT117" s="6" t="s">
        <v>41</v>
      </c>
      <c r="AU117" s="3">
        <v>0</v>
      </c>
      <c r="AV117" s="3">
        <v>0</v>
      </c>
      <c r="AX117" s="1" t="str">
        <f t="shared" ca="1" si="33"/>
        <v>INSERT INTO SSP3 VALUES('DJB','','SSP-1212-00001','GMST11024B001',329900,'',1,20141126,093452,'SQL',0,0,'')</v>
      </c>
    </row>
    <row r="118" spans="37:50" ht="12.75" customHeight="1" x14ac:dyDescent="0.25">
      <c r="AK118" s="1" t="s">
        <v>109</v>
      </c>
      <c r="AM118" s="1" t="s">
        <v>177</v>
      </c>
      <c r="AN118" s="18" t="s">
        <v>365</v>
      </c>
      <c r="AO118" s="19">
        <v>329900</v>
      </c>
      <c r="AQ118" s="1">
        <v>1</v>
      </c>
      <c r="AR118" s="14" t="str">
        <f t="shared" ca="1" si="31"/>
        <v>20141126</v>
      </c>
      <c r="AS118" s="14" t="str">
        <f t="shared" ca="1" si="32"/>
        <v>093452</v>
      </c>
      <c r="AT118" s="6" t="s">
        <v>41</v>
      </c>
      <c r="AU118" s="3">
        <v>0</v>
      </c>
      <c r="AV118" s="3">
        <v>0</v>
      </c>
      <c r="AX118" s="1" t="str">
        <f t="shared" ca="1" si="33"/>
        <v>INSERT INTO SSP3 VALUES('DJB','','SSP-1212-00001','GMST11024B008',329900,'',1,20141126,093452,'SQL',0,0,'')</v>
      </c>
    </row>
    <row r="119" spans="37:50" ht="12.75" customHeight="1" x14ac:dyDescent="0.25">
      <c r="AK119" s="1" t="s">
        <v>109</v>
      </c>
      <c r="AM119" s="1" t="s">
        <v>177</v>
      </c>
      <c r="AN119" s="18" t="s">
        <v>366</v>
      </c>
      <c r="AO119" s="19">
        <v>429900</v>
      </c>
      <c r="AQ119" s="1">
        <v>1</v>
      </c>
      <c r="AR119" s="14" t="str">
        <f t="shared" ca="1" si="31"/>
        <v>20141126</v>
      </c>
      <c r="AS119" s="14" t="str">
        <f t="shared" ca="1" si="32"/>
        <v>093452</v>
      </c>
      <c r="AT119" s="6" t="s">
        <v>41</v>
      </c>
      <c r="AU119" s="3">
        <v>0</v>
      </c>
      <c r="AV119" s="3">
        <v>0</v>
      </c>
      <c r="AX119" s="1" t="str">
        <f t="shared" ca="1" si="33"/>
        <v>INSERT INTO SSP3 VALUES('DJB','','SSP-1212-00001','GMST11025B001',429900,'',1,20141126,093452,'SQL',0,0,'')</v>
      </c>
    </row>
    <row r="120" spans="37:50" ht="12.75" customHeight="1" x14ac:dyDescent="0.25">
      <c r="AK120" s="1" t="s">
        <v>109</v>
      </c>
      <c r="AM120" s="1" t="s">
        <v>177</v>
      </c>
      <c r="AN120" s="18" t="s">
        <v>367</v>
      </c>
      <c r="AO120" s="19">
        <v>429900</v>
      </c>
      <c r="AQ120" s="1">
        <v>1</v>
      </c>
      <c r="AR120" s="14" t="str">
        <f t="shared" ca="1" si="31"/>
        <v>20141126</v>
      </c>
      <c r="AS120" s="14" t="str">
        <f t="shared" ca="1" si="32"/>
        <v>093452</v>
      </c>
      <c r="AT120" s="6" t="s">
        <v>41</v>
      </c>
      <c r="AU120" s="3">
        <v>0</v>
      </c>
      <c r="AV120" s="3">
        <v>0</v>
      </c>
      <c r="AX120" s="1" t="str">
        <f t="shared" ca="1" si="33"/>
        <v>INSERT INTO SSP3 VALUES('DJB','','SSP-1212-00001','GMST11025C009',429900,'',1,20141126,093452,'SQL',0,0,'')</v>
      </c>
    </row>
    <row r="121" spans="37:50" ht="12.75" customHeight="1" x14ac:dyDescent="0.25">
      <c r="AK121" s="1" t="s">
        <v>109</v>
      </c>
      <c r="AM121" s="1" t="s">
        <v>177</v>
      </c>
      <c r="AN121" s="18" t="s">
        <v>368</v>
      </c>
      <c r="AO121" s="19">
        <v>449900</v>
      </c>
      <c r="AQ121" s="1">
        <v>1</v>
      </c>
      <c r="AR121" s="14" t="str">
        <f t="shared" ca="1" si="31"/>
        <v>20141126</v>
      </c>
      <c r="AS121" s="14" t="str">
        <f t="shared" ca="1" si="32"/>
        <v>093452</v>
      </c>
      <c r="AT121" s="6" t="s">
        <v>41</v>
      </c>
      <c r="AU121" s="3">
        <v>0</v>
      </c>
      <c r="AV121" s="3">
        <v>0</v>
      </c>
      <c r="AX121" s="1" t="str">
        <f t="shared" ca="1" si="33"/>
        <v>INSERT INTO SSP3 VALUES('DJB','','SSP-1212-00001','GMST11028B001',449900,'',1,20141126,093452,'SQL',0,0,'')</v>
      </c>
    </row>
    <row r="122" spans="37:50" ht="12.75" customHeight="1" x14ac:dyDescent="0.25">
      <c r="AK122" s="1" t="s">
        <v>109</v>
      </c>
      <c r="AM122" s="1" t="s">
        <v>177</v>
      </c>
      <c r="AN122" s="18" t="s">
        <v>369</v>
      </c>
      <c r="AO122" s="19">
        <v>329900</v>
      </c>
      <c r="AQ122" s="1">
        <v>1</v>
      </c>
      <c r="AR122" s="14" t="str">
        <f t="shared" ca="1" si="31"/>
        <v>20141126</v>
      </c>
      <c r="AS122" s="14" t="str">
        <f t="shared" ca="1" si="32"/>
        <v>093452</v>
      </c>
      <c r="AT122" s="6" t="s">
        <v>41</v>
      </c>
      <c r="AU122" s="3">
        <v>0</v>
      </c>
      <c r="AV122" s="3">
        <v>0</v>
      </c>
      <c r="AX122" s="1" t="str">
        <f t="shared" ca="1" si="33"/>
        <v>INSERT INTO SSP3 VALUES('DJB','','SSP-1212-00001','GMST11029B003',329900,'',1,20141126,093452,'SQL',0,0,'')</v>
      </c>
    </row>
    <row r="123" spans="37:50" ht="12.75" customHeight="1" x14ac:dyDescent="0.25">
      <c r="AK123" s="1" t="s">
        <v>109</v>
      </c>
      <c r="AM123" s="1" t="s">
        <v>177</v>
      </c>
      <c r="AN123" s="18" t="s">
        <v>370</v>
      </c>
      <c r="AO123" s="19">
        <v>349900</v>
      </c>
      <c r="AQ123" s="1">
        <v>1</v>
      </c>
      <c r="AR123" s="14" t="str">
        <f t="shared" ca="1" si="31"/>
        <v>20141126</v>
      </c>
      <c r="AS123" s="14" t="str">
        <f t="shared" ca="1" si="32"/>
        <v>093452</v>
      </c>
      <c r="AT123" s="6" t="s">
        <v>41</v>
      </c>
      <c r="AU123" s="3">
        <v>0</v>
      </c>
      <c r="AV123" s="3">
        <v>0</v>
      </c>
      <c r="AX123" s="1" t="str">
        <f t="shared" ca="1" si="33"/>
        <v>INSERT INTO SSP3 VALUES('DJB','','SSP-1212-00001','GMST11032B003',349900,'',1,20141126,093452,'SQL',0,0,'')</v>
      </c>
    </row>
    <row r="124" spans="37:50" ht="12.75" customHeight="1" x14ac:dyDescent="0.25">
      <c r="AK124" s="1" t="s">
        <v>109</v>
      </c>
      <c r="AM124" s="1" t="s">
        <v>177</v>
      </c>
      <c r="AN124" s="18" t="s">
        <v>371</v>
      </c>
      <c r="AO124" s="19">
        <v>349900</v>
      </c>
      <c r="AQ124" s="1">
        <v>1</v>
      </c>
      <c r="AR124" s="14" t="str">
        <f t="shared" ca="1" si="31"/>
        <v>20141126</v>
      </c>
      <c r="AS124" s="14" t="str">
        <f t="shared" ca="1" si="32"/>
        <v>093452</v>
      </c>
      <c r="AT124" s="6" t="s">
        <v>41</v>
      </c>
      <c r="AU124" s="3">
        <v>0</v>
      </c>
      <c r="AV124" s="3">
        <v>0</v>
      </c>
      <c r="AX124" s="1" t="str">
        <f t="shared" ca="1" si="33"/>
        <v>INSERT INTO SSP3 VALUES('DJB','','SSP-1212-00001','GMST11032B008',349900,'',1,20141126,093452,'SQL',0,0,'')</v>
      </c>
    </row>
    <row r="125" spans="37:50" ht="12.75" customHeight="1" x14ac:dyDescent="0.25">
      <c r="AK125" s="1" t="s">
        <v>109</v>
      </c>
      <c r="AM125" s="1" t="s">
        <v>177</v>
      </c>
      <c r="AN125" s="18" t="s">
        <v>372</v>
      </c>
      <c r="AO125" s="19">
        <v>349900</v>
      </c>
      <c r="AQ125" s="1">
        <v>1</v>
      </c>
      <c r="AR125" s="14" t="str">
        <f t="shared" ca="1" si="31"/>
        <v>20141126</v>
      </c>
      <c r="AS125" s="14" t="str">
        <f t="shared" ca="1" si="32"/>
        <v>093452</v>
      </c>
      <c r="AT125" s="6" t="s">
        <v>41</v>
      </c>
      <c r="AU125" s="3">
        <v>0</v>
      </c>
      <c r="AV125" s="3">
        <v>0</v>
      </c>
      <c r="AX125" s="1" t="str">
        <f t="shared" ca="1" si="33"/>
        <v>INSERT INTO SSP3 VALUES('DJB','','SSP-1212-00001','GMST11033C009',349900,'',1,20141126,093452,'SQL',0,0,'')</v>
      </c>
    </row>
    <row r="126" spans="37:50" ht="12.75" customHeight="1" x14ac:dyDescent="0.25">
      <c r="AK126" s="1" t="s">
        <v>109</v>
      </c>
      <c r="AM126" s="1" t="s">
        <v>177</v>
      </c>
      <c r="AN126" s="18" t="s">
        <v>373</v>
      </c>
      <c r="AO126" s="19">
        <v>349900</v>
      </c>
      <c r="AQ126" s="1">
        <v>1</v>
      </c>
      <c r="AR126" s="14" t="str">
        <f t="shared" ca="1" si="31"/>
        <v>20141126</v>
      </c>
      <c r="AS126" s="14" t="str">
        <f t="shared" ca="1" si="32"/>
        <v>093452</v>
      </c>
      <c r="AT126" s="6" t="s">
        <v>41</v>
      </c>
      <c r="AU126" s="3">
        <v>0</v>
      </c>
      <c r="AV126" s="3">
        <v>0</v>
      </c>
      <c r="AX126" s="1" t="str">
        <f t="shared" ca="1" si="33"/>
        <v>INSERT INTO SSP3 VALUES('DJB','','SSP-1212-00001','GMST11033R010',349900,'',1,20141126,093452,'SQL',0,0,'')</v>
      </c>
    </row>
    <row r="127" spans="37:50" ht="12.75" customHeight="1" x14ac:dyDescent="0.25">
      <c r="AK127" s="1" t="s">
        <v>109</v>
      </c>
      <c r="AM127" s="1" t="s">
        <v>177</v>
      </c>
      <c r="AN127" s="18" t="s">
        <v>374</v>
      </c>
      <c r="AO127" s="19">
        <v>329900</v>
      </c>
      <c r="AQ127" s="1">
        <v>1</v>
      </c>
      <c r="AR127" s="14" t="str">
        <f t="shared" ca="1" si="31"/>
        <v>20141126</v>
      </c>
      <c r="AS127" s="14" t="str">
        <f t="shared" ca="1" si="32"/>
        <v>093452</v>
      </c>
      <c r="AT127" s="6" t="s">
        <v>41</v>
      </c>
      <c r="AU127" s="3">
        <v>0</v>
      </c>
      <c r="AV127" s="3">
        <v>0</v>
      </c>
      <c r="AX127" s="1" t="str">
        <f t="shared" ca="1" si="33"/>
        <v>INSERT INTO SSP3 VALUES('DJB','','SSP-1212-00001','GMST11034G020',329900,'',1,20141126,093452,'SQL',0,0,'')</v>
      </c>
    </row>
    <row r="128" spans="37:50" ht="12.75" customHeight="1" x14ac:dyDescent="0.25">
      <c r="AK128" s="1" t="s">
        <v>109</v>
      </c>
      <c r="AM128" s="1" t="s">
        <v>177</v>
      </c>
      <c r="AN128" s="18" t="s">
        <v>375</v>
      </c>
      <c r="AO128" s="19">
        <v>429900</v>
      </c>
      <c r="AQ128" s="1">
        <v>1</v>
      </c>
      <c r="AR128" s="14" t="str">
        <f t="shared" ca="1" si="31"/>
        <v>20141126</v>
      </c>
      <c r="AS128" s="14" t="str">
        <f t="shared" ca="1" si="32"/>
        <v>093452</v>
      </c>
      <c r="AT128" s="6" t="s">
        <v>41</v>
      </c>
      <c r="AU128" s="3">
        <v>0</v>
      </c>
      <c r="AV128" s="3">
        <v>0</v>
      </c>
      <c r="AX128" s="1" t="str">
        <f t="shared" ca="1" si="33"/>
        <v>INSERT INTO SSP3 VALUES('DJB','','SSP-1212-00001','GMST11035B003',429900,'',1,20141126,093452,'SQL',0,0,'')</v>
      </c>
    </row>
    <row r="129" spans="37:50" ht="12.75" customHeight="1" x14ac:dyDescent="0.25">
      <c r="AK129" s="1" t="s">
        <v>109</v>
      </c>
      <c r="AM129" s="1" t="s">
        <v>177</v>
      </c>
      <c r="AN129" s="18" t="s">
        <v>376</v>
      </c>
      <c r="AO129" s="19">
        <v>429900</v>
      </c>
      <c r="AQ129" s="1">
        <v>1</v>
      </c>
      <c r="AR129" s="14" t="str">
        <f t="shared" ca="1" si="31"/>
        <v>20141126</v>
      </c>
      <c r="AS129" s="14" t="str">
        <f t="shared" ca="1" si="32"/>
        <v>093452</v>
      </c>
      <c r="AT129" s="6" t="s">
        <v>41</v>
      </c>
      <c r="AU129" s="3">
        <v>0</v>
      </c>
      <c r="AV129" s="3">
        <v>0</v>
      </c>
      <c r="AX129" s="1" t="str">
        <f t="shared" ca="1" si="33"/>
        <v>INSERT INTO SSP3 VALUES('DJB','','SSP-1212-00001','GMST11035B008',429900,'',1,20141126,093452,'SQL',0,0,'')</v>
      </c>
    </row>
    <row r="130" spans="37:50" ht="12.75" customHeight="1" x14ac:dyDescent="0.25">
      <c r="AK130" s="1" t="s">
        <v>109</v>
      </c>
      <c r="AM130" s="1" t="s">
        <v>177</v>
      </c>
      <c r="AN130" s="18" t="s">
        <v>377</v>
      </c>
      <c r="AO130" s="19">
        <v>349900</v>
      </c>
      <c r="AQ130" s="1">
        <v>1</v>
      </c>
      <c r="AR130" s="14" t="str">
        <f t="shared" ca="1" si="31"/>
        <v>20141126</v>
      </c>
      <c r="AS130" s="14" t="str">
        <f t="shared" ca="1" si="32"/>
        <v>093452</v>
      </c>
      <c r="AT130" s="6" t="s">
        <v>41</v>
      </c>
      <c r="AU130" s="3">
        <v>0</v>
      </c>
      <c r="AV130" s="3">
        <v>0</v>
      </c>
      <c r="AX130" s="1" t="str">
        <f t="shared" ca="1" si="33"/>
        <v>INSERT INTO SSP3 VALUES('DJB','','SSP-1212-00001','GMST11037B008',349900,'',1,20141126,093452,'SQL',0,0,'')</v>
      </c>
    </row>
    <row r="131" spans="37:50" ht="12.75" customHeight="1" x14ac:dyDescent="0.25">
      <c r="AK131" s="1" t="s">
        <v>109</v>
      </c>
      <c r="AM131" s="1" t="s">
        <v>177</v>
      </c>
      <c r="AN131" s="18" t="s">
        <v>378</v>
      </c>
      <c r="AO131" s="19">
        <v>329900</v>
      </c>
      <c r="AQ131" s="1">
        <v>1</v>
      </c>
      <c r="AR131" s="14" t="str">
        <f t="shared" ca="1" si="31"/>
        <v>20141126</v>
      </c>
      <c r="AS131" s="14" t="str">
        <f t="shared" ca="1" si="32"/>
        <v>093452</v>
      </c>
      <c r="AT131" s="6" t="s">
        <v>41</v>
      </c>
      <c r="AU131" s="3">
        <v>0</v>
      </c>
      <c r="AV131" s="3">
        <v>0</v>
      </c>
      <c r="AX131" s="1" t="str">
        <f t="shared" ca="1" si="33"/>
        <v>INSERT INTO SSP3 VALUES('DJB','','SSP-1212-00001','GMST11038W009',329900,'',1,20141126,093452,'SQL',0,0,'')</v>
      </c>
    </row>
    <row r="132" spans="37:50" ht="12.75" customHeight="1" x14ac:dyDescent="0.25">
      <c r="AK132" s="1" t="s">
        <v>109</v>
      </c>
      <c r="AM132" s="1" t="s">
        <v>177</v>
      </c>
      <c r="AN132" s="18" t="s">
        <v>379</v>
      </c>
      <c r="AO132" s="19">
        <v>329900</v>
      </c>
      <c r="AQ132" s="1">
        <v>1</v>
      </c>
      <c r="AR132" s="14" t="str">
        <f t="shared" ca="1" si="31"/>
        <v>20141126</v>
      </c>
      <c r="AS132" s="14" t="str">
        <f t="shared" ca="1" si="32"/>
        <v>093452</v>
      </c>
      <c r="AT132" s="6" t="s">
        <v>41</v>
      </c>
      <c r="AU132" s="3">
        <v>0</v>
      </c>
      <c r="AV132" s="3">
        <v>0</v>
      </c>
      <c r="AX132" s="1" t="str">
        <f t="shared" ca="1" si="33"/>
        <v>INSERT INTO SSP3 VALUES('DJB','','SSP-1212-00001','GMST11039W009',329900,'',1,20141126,093452,'SQL',0,0,'')</v>
      </c>
    </row>
    <row r="133" spans="37:50" ht="12.75" customHeight="1" x14ac:dyDescent="0.25">
      <c r="AK133" s="1" t="s">
        <v>109</v>
      </c>
      <c r="AM133" s="1" t="s">
        <v>177</v>
      </c>
      <c r="AN133" s="18" t="s">
        <v>380</v>
      </c>
      <c r="AO133" s="19">
        <v>329900</v>
      </c>
      <c r="AQ133" s="1">
        <v>1</v>
      </c>
      <c r="AR133" s="14" t="str">
        <f t="shared" ca="1" si="31"/>
        <v>20141126</v>
      </c>
      <c r="AS133" s="14" t="str">
        <f t="shared" ca="1" si="32"/>
        <v>093452</v>
      </c>
      <c r="AT133" s="6" t="s">
        <v>41</v>
      </c>
      <c r="AU133" s="3">
        <v>0</v>
      </c>
      <c r="AV133" s="3">
        <v>0</v>
      </c>
      <c r="AX133" s="1" t="str">
        <f t="shared" ca="1" si="33"/>
        <v>INSERT INTO SSP3 VALUES('DJB','','SSP-1212-00001','GMST11040R010',329900,'',1,20141126,093452,'SQL',0,0,'')</v>
      </c>
    </row>
    <row r="134" spans="37:50" ht="12.75" customHeight="1" x14ac:dyDescent="0.25">
      <c r="AK134" s="1" t="s">
        <v>109</v>
      </c>
      <c r="AM134" s="1" t="s">
        <v>177</v>
      </c>
      <c r="AN134" s="18" t="s">
        <v>381</v>
      </c>
      <c r="AO134" s="19">
        <v>329900</v>
      </c>
      <c r="AQ134" s="1">
        <v>1</v>
      </c>
      <c r="AR134" s="14" t="str">
        <f t="shared" ca="1" si="31"/>
        <v>20141126</v>
      </c>
      <c r="AS134" s="14" t="str">
        <f t="shared" ca="1" si="32"/>
        <v>093452</v>
      </c>
      <c r="AT134" s="6" t="s">
        <v>41</v>
      </c>
      <c r="AU134" s="3">
        <v>0</v>
      </c>
      <c r="AV134" s="3">
        <v>0</v>
      </c>
      <c r="AX134" s="1" t="str">
        <f t="shared" ca="1" si="33"/>
        <v>INSERT INTO SSP3 VALUES('DJB','','SSP-1212-00001','GMST11040W009',329900,'',1,20141126,093452,'SQL',0,0,'')</v>
      </c>
    </row>
    <row r="135" spans="37:50" ht="12.75" customHeight="1" x14ac:dyDescent="0.25">
      <c r="AK135" s="1" t="s">
        <v>109</v>
      </c>
      <c r="AM135" s="1" t="s">
        <v>177</v>
      </c>
      <c r="AN135" s="18" t="s">
        <v>382</v>
      </c>
      <c r="AO135" s="19">
        <v>299900</v>
      </c>
      <c r="AQ135" s="1">
        <v>1</v>
      </c>
      <c r="AR135" s="14" t="str">
        <f t="shared" ref="AR135:AR198" ca="1" si="34">TEXT(NOW(),"yyyyMMdd")</f>
        <v>20141126</v>
      </c>
      <c r="AS135" s="14" t="str">
        <f t="shared" ref="AS135:AS198" ca="1" si="35">TEXT(NOW(),"hhmmss")</f>
        <v>093452</v>
      </c>
      <c r="AT135" s="6" t="s">
        <v>41</v>
      </c>
      <c r="AU135" s="3">
        <v>0</v>
      </c>
      <c r="AV135" s="3">
        <v>0</v>
      </c>
      <c r="AX135" s="1" t="str">
        <f t="shared" ref="AX135:AX198" ca="1" si="36">CONCATENATE("INSERT INTO ",$D$2," VALUES(","'",AK135,"'",",'",AL135,"'",",'",AM135,"'",",'",AN135,"'",",",AO135,,",'",AP135,"'",",",AQ135,,",",AR135,,",",AS135,,",'",AT135,"'",",",AU135,,",",AV135,,",'",AW135,"'",")")</f>
        <v>INSERT INTO SSP3 VALUES('DJB','','SSP-1212-00001','GMST12004B003',299900,'',1,20141126,093452,'SQL',0,0,'')</v>
      </c>
    </row>
    <row r="136" spans="37:50" ht="12.75" customHeight="1" x14ac:dyDescent="0.25">
      <c r="AK136" s="1" t="s">
        <v>109</v>
      </c>
      <c r="AM136" s="1" t="s">
        <v>177</v>
      </c>
      <c r="AN136" s="18" t="s">
        <v>383</v>
      </c>
      <c r="AO136" s="19">
        <v>299900</v>
      </c>
      <c r="AQ136" s="1">
        <v>1</v>
      </c>
      <c r="AR136" s="14" t="str">
        <f t="shared" ca="1" si="34"/>
        <v>20141126</v>
      </c>
      <c r="AS136" s="14" t="str">
        <f t="shared" ca="1" si="35"/>
        <v>093452</v>
      </c>
      <c r="AT136" s="6" t="s">
        <v>41</v>
      </c>
      <c r="AU136" s="3">
        <v>0</v>
      </c>
      <c r="AV136" s="3">
        <v>0</v>
      </c>
      <c r="AX136" s="1" t="str">
        <f t="shared" ca="1" si="36"/>
        <v>INSERT INTO SSP3 VALUES('DJB','','SSP-1212-00001','GMST12004W004',299900,'',1,20141126,093452,'SQL',0,0,'')</v>
      </c>
    </row>
    <row r="137" spans="37:50" ht="12.75" customHeight="1" x14ac:dyDescent="0.25">
      <c r="AK137" s="1" t="s">
        <v>109</v>
      </c>
      <c r="AM137" s="1" t="s">
        <v>177</v>
      </c>
      <c r="AN137" s="18" t="s">
        <v>384</v>
      </c>
      <c r="AO137" s="19">
        <v>329900</v>
      </c>
      <c r="AQ137" s="1">
        <v>1</v>
      </c>
      <c r="AR137" s="14" t="str">
        <f t="shared" ca="1" si="34"/>
        <v>20141126</v>
      </c>
      <c r="AS137" s="14" t="str">
        <f t="shared" ca="1" si="35"/>
        <v>093452</v>
      </c>
      <c r="AT137" s="6" t="s">
        <v>41</v>
      </c>
      <c r="AU137" s="3">
        <v>0</v>
      </c>
      <c r="AV137" s="3">
        <v>0</v>
      </c>
      <c r="AX137" s="1" t="str">
        <f t="shared" ca="1" si="36"/>
        <v>INSERT INTO SSP3 VALUES('DJB','','SSP-1212-00001','GMST12006W009',329900,'',1,20141126,093452,'SQL',0,0,'')</v>
      </c>
    </row>
    <row r="138" spans="37:50" ht="12.75" customHeight="1" x14ac:dyDescent="0.25">
      <c r="AK138" s="1" t="s">
        <v>109</v>
      </c>
      <c r="AM138" s="1" t="s">
        <v>177</v>
      </c>
      <c r="AN138" s="18" t="s">
        <v>385</v>
      </c>
      <c r="AO138" s="19">
        <v>279900</v>
      </c>
      <c r="AQ138" s="1">
        <v>1</v>
      </c>
      <c r="AR138" s="14" t="str">
        <f t="shared" ca="1" si="34"/>
        <v>20141126</v>
      </c>
      <c r="AS138" s="14" t="str">
        <f t="shared" ca="1" si="35"/>
        <v>093452</v>
      </c>
      <c r="AT138" s="6" t="s">
        <v>41</v>
      </c>
      <c r="AU138" s="3">
        <v>0</v>
      </c>
      <c r="AV138" s="3">
        <v>0</v>
      </c>
      <c r="AX138" s="1" t="str">
        <f t="shared" ca="1" si="36"/>
        <v>INSERT INTO SSP3 VALUES('DJB','','SSP-1212-00001','GMST12007B010',279900,'',1,20141126,093452,'SQL',0,0,'')</v>
      </c>
    </row>
    <row r="139" spans="37:50" ht="12.75" customHeight="1" x14ac:dyDescent="0.25">
      <c r="AK139" s="1" t="s">
        <v>109</v>
      </c>
      <c r="AM139" s="1" t="s">
        <v>177</v>
      </c>
      <c r="AN139" s="18" t="s">
        <v>386</v>
      </c>
      <c r="AO139" s="19">
        <v>279900</v>
      </c>
      <c r="AQ139" s="1">
        <v>1</v>
      </c>
      <c r="AR139" s="14" t="str">
        <f t="shared" ca="1" si="34"/>
        <v>20141126</v>
      </c>
      <c r="AS139" s="14" t="str">
        <f t="shared" ca="1" si="35"/>
        <v>093452</v>
      </c>
      <c r="AT139" s="6" t="s">
        <v>41</v>
      </c>
      <c r="AU139" s="3">
        <v>0</v>
      </c>
      <c r="AV139" s="3">
        <v>0</v>
      </c>
      <c r="AX139" s="1" t="str">
        <f t="shared" ca="1" si="36"/>
        <v>INSERT INTO SSP3 VALUES('DJB','','SSP-1212-00001','GMST12007N014',279900,'',1,20141126,093452,'SQL',0,0,'')</v>
      </c>
    </row>
    <row r="140" spans="37:50" ht="12.75" customHeight="1" x14ac:dyDescent="0.25">
      <c r="AK140" s="1" t="s">
        <v>109</v>
      </c>
      <c r="AM140" s="1" t="s">
        <v>177</v>
      </c>
      <c r="AN140" s="18" t="s">
        <v>387</v>
      </c>
      <c r="AO140" s="19">
        <v>279900</v>
      </c>
      <c r="AQ140" s="1">
        <v>1</v>
      </c>
      <c r="AR140" s="14" t="str">
        <f t="shared" ca="1" si="34"/>
        <v>20141126</v>
      </c>
      <c r="AS140" s="14" t="str">
        <f t="shared" ca="1" si="35"/>
        <v>093452</v>
      </c>
      <c r="AT140" s="6" t="s">
        <v>41</v>
      </c>
      <c r="AU140" s="3">
        <v>0</v>
      </c>
      <c r="AV140" s="3">
        <v>0</v>
      </c>
      <c r="AX140" s="1" t="str">
        <f t="shared" ca="1" si="36"/>
        <v>INSERT INTO SSP3 VALUES('DJB','','SSP-1212-00001','GMST12007W009',279900,'',1,20141126,093452,'SQL',0,0,'')</v>
      </c>
    </row>
    <row r="141" spans="37:50" ht="12.75" customHeight="1" x14ac:dyDescent="0.25">
      <c r="AK141" s="1" t="s">
        <v>109</v>
      </c>
      <c r="AM141" s="1" t="s">
        <v>177</v>
      </c>
      <c r="AN141" s="18" t="s">
        <v>388</v>
      </c>
      <c r="AO141" s="19">
        <v>249900</v>
      </c>
      <c r="AQ141" s="1">
        <v>1</v>
      </c>
      <c r="AR141" s="14" t="str">
        <f t="shared" ca="1" si="34"/>
        <v>20141126</v>
      </c>
      <c r="AS141" s="14" t="str">
        <f t="shared" ca="1" si="35"/>
        <v>093452</v>
      </c>
      <c r="AT141" s="6" t="s">
        <v>41</v>
      </c>
      <c r="AU141" s="3">
        <v>0</v>
      </c>
      <c r="AV141" s="3">
        <v>0</v>
      </c>
      <c r="AX141" s="1" t="str">
        <f t="shared" ca="1" si="36"/>
        <v>INSERT INTO SSP3 VALUES('DJB','','SSP-1212-00001','GMST12012B002',249900,'',1,20141126,093452,'SQL',0,0,'')</v>
      </c>
    </row>
    <row r="142" spans="37:50" ht="12.75" customHeight="1" x14ac:dyDescent="0.25">
      <c r="AK142" s="1" t="s">
        <v>109</v>
      </c>
      <c r="AM142" s="1" t="s">
        <v>177</v>
      </c>
      <c r="AN142" s="18" t="s">
        <v>389</v>
      </c>
      <c r="AO142" s="19">
        <v>249900</v>
      </c>
      <c r="AQ142" s="1">
        <v>1</v>
      </c>
      <c r="AR142" s="14" t="str">
        <f t="shared" ca="1" si="34"/>
        <v>20141126</v>
      </c>
      <c r="AS142" s="14" t="str">
        <f t="shared" ca="1" si="35"/>
        <v>093452</v>
      </c>
      <c r="AT142" s="6" t="s">
        <v>41</v>
      </c>
      <c r="AU142" s="3">
        <v>0</v>
      </c>
      <c r="AV142" s="3">
        <v>0</v>
      </c>
      <c r="AX142" s="1" t="str">
        <f t="shared" ca="1" si="36"/>
        <v>INSERT INTO SSP3 VALUES('DJB','','SSP-1212-00001','GMST12012B008',249900,'',1,20141126,093452,'SQL',0,0,'')</v>
      </c>
    </row>
    <row r="143" spans="37:50" ht="12.75" customHeight="1" x14ac:dyDescent="0.25">
      <c r="AK143" s="1" t="s">
        <v>109</v>
      </c>
      <c r="AM143" s="1" t="s">
        <v>177</v>
      </c>
      <c r="AN143" s="18" t="s">
        <v>390</v>
      </c>
      <c r="AO143" s="19">
        <v>249900</v>
      </c>
      <c r="AQ143" s="1">
        <v>1</v>
      </c>
      <c r="AR143" s="14" t="str">
        <f t="shared" ca="1" si="34"/>
        <v>20141126</v>
      </c>
      <c r="AS143" s="14" t="str">
        <f t="shared" ca="1" si="35"/>
        <v>093452</v>
      </c>
      <c r="AT143" s="6" t="s">
        <v>41</v>
      </c>
      <c r="AU143" s="3">
        <v>0</v>
      </c>
      <c r="AV143" s="3">
        <v>0</v>
      </c>
      <c r="AX143" s="1" t="str">
        <f t="shared" ca="1" si="36"/>
        <v>INSERT INTO SSP3 VALUES('DJB','','SSP-1212-00001','GMST12012C007',249900,'',1,20141126,093452,'SQL',0,0,'')</v>
      </c>
    </row>
    <row r="144" spans="37:50" ht="12.75" customHeight="1" x14ac:dyDescent="0.25">
      <c r="AK144" s="1" t="s">
        <v>109</v>
      </c>
      <c r="AM144" s="1" t="s">
        <v>177</v>
      </c>
      <c r="AN144" s="18" t="s">
        <v>391</v>
      </c>
      <c r="AO144" s="19">
        <v>249900</v>
      </c>
      <c r="AQ144" s="1">
        <v>1</v>
      </c>
      <c r="AR144" s="14" t="str">
        <f t="shared" ca="1" si="34"/>
        <v>20141126</v>
      </c>
      <c r="AS144" s="14" t="str">
        <f t="shared" ca="1" si="35"/>
        <v>093452</v>
      </c>
      <c r="AT144" s="6" t="s">
        <v>41</v>
      </c>
      <c r="AU144" s="3">
        <v>0</v>
      </c>
      <c r="AV144" s="3">
        <v>0</v>
      </c>
      <c r="AX144" s="1" t="str">
        <f t="shared" ca="1" si="36"/>
        <v>INSERT INTO SSP3 VALUES('DJB','','SSP-1212-00001','GMST12013B010',249900,'',1,20141126,093452,'SQL',0,0,'')</v>
      </c>
    </row>
    <row r="145" spans="37:50" ht="12.75" customHeight="1" x14ac:dyDescent="0.25">
      <c r="AK145" s="1" t="s">
        <v>109</v>
      </c>
      <c r="AM145" s="1" t="s">
        <v>177</v>
      </c>
      <c r="AN145" s="18" t="s">
        <v>392</v>
      </c>
      <c r="AO145" s="19">
        <v>249900</v>
      </c>
      <c r="AQ145" s="1">
        <v>1</v>
      </c>
      <c r="AR145" s="14" t="str">
        <f t="shared" ca="1" si="34"/>
        <v>20141126</v>
      </c>
      <c r="AS145" s="14" t="str">
        <f t="shared" ca="1" si="35"/>
        <v>093452</v>
      </c>
      <c r="AT145" s="6" t="s">
        <v>41</v>
      </c>
      <c r="AU145" s="3">
        <v>0</v>
      </c>
      <c r="AV145" s="3">
        <v>0</v>
      </c>
      <c r="AX145" s="1" t="str">
        <f t="shared" ca="1" si="36"/>
        <v>INSERT INTO SSP3 VALUES('DJB','','SSP-1212-00001','GMST12013C006',249900,'',1,20141126,093452,'SQL',0,0,'')</v>
      </c>
    </row>
    <row r="146" spans="37:50" ht="12.75" customHeight="1" x14ac:dyDescent="0.25">
      <c r="AK146" s="1" t="s">
        <v>109</v>
      </c>
      <c r="AM146" s="1" t="s">
        <v>177</v>
      </c>
      <c r="AN146" s="18" t="s">
        <v>393</v>
      </c>
      <c r="AO146" s="19">
        <v>349900</v>
      </c>
      <c r="AQ146" s="1">
        <v>1</v>
      </c>
      <c r="AR146" s="14" t="str">
        <f t="shared" ca="1" si="34"/>
        <v>20141126</v>
      </c>
      <c r="AS146" s="14" t="str">
        <f t="shared" ca="1" si="35"/>
        <v>093452</v>
      </c>
      <c r="AT146" s="6" t="s">
        <v>41</v>
      </c>
      <c r="AU146" s="3">
        <v>0</v>
      </c>
      <c r="AV146" s="3">
        <v>0</v>
      </c>
      <c r="AX146" s="1" t="str">
        <f t="shared" ca="1" si="36"/>
        <v>INSERT INTO SSP3 VALUES('DJB','','SSP-1212-00001','GMST12014B001',349900,'',1,20141126,093452,'SQL',0,0,'')</v>
      </c>
    </row>
    <row r="147" spans="37:50" ht="12.75" customHeight="1" x14ac:dyDescent="0.25">
      <c r="AK147" s="1" t="s">
        <v>109</v>
      </c>
      <c r="AM147" s="1" t="s">
        <v>177</v>
      </c>
      <c r="AN147" s="18" t="s">
        <v>394</v>
      </c>
      <c r="AO147" s="19">
        <v>249900</v>
      </c>
      <c r="AQ147" s="1">
        <v>1</v>
      </c>
      <c r="AR147" s="14" t="str">
        <f t="shared" ca="1" si="34"/>
        <v>20141126</v>
      </c>
      <c r="AS147" s="14" t="str">
        <f t="shared" ca="1" si="35"/>
        <v>093452</v>
      </c>
      <c r="AT147" s="6" t="s">
        <v>41</v>
      </c>
      <c r="AU147" s="3">
        <v>0</v>
      </c>
      <c r="AV147" s="3">
        <v>0</v>
      </c>
      <c r="AX147" s="1" t="str">
        <f t="shared" ca="1" si="36"/>
        <v>INSERT INTO SSP3 VALUES('DJB','','SSP-1212-00001','GMST12015B010',249900,'',1,20141126,093452,'SQL',0,0,'')</v>
      </c>
    </row>
    <row r="148" spans="37:50" ht="12.75" customHeight="1" x14ac:dyDescent="0.25">
      <c r="AK148" s="1" t="s">
        <v>109</v>
      </c>
      <c r="AM148" s="1" t="s">
        <v>177</v>
      </c>
      <c r="AN148" s="18" t="s">
        <v>395</v>
      </c>
      <c r="AO148" s="19">
        <v>249900</v>
      </c>
      <c r="AQ148" s="1">
        <v>1</v>
      </c>
      <c r="AR148" s="14" t="str">
        <f t="shared" ca="1" si="34"/>
        <v>20141126</v>
      </c>
      <c r="AS148" s="14" t="str">
        <f t="shared" ca="1" si="35"/>
        <v>093452</v>
      </c>
      <c r="AT148" s="6" t="s">
        <v>41</v>
      </c>
      <c r="AU148" s="3">
        <v>0</v>
      </c>
      <c r="AV148" s="3">
        <v>0</v>
      </c>
      <c r="AX148" s="1" t="str">
        <f t="shared" ca="1" si="36"/>
        <v>INSERT INTO SSP3 VALUES('DJB','','SSP-1212-00001','GMST12015W009',249900,'',1,20141126,093452,'SQL',0,0,'')</v>
      </c>
    </row>
    <row r="149" spans="37:50" ht="12.75" customHeight="1" x14ac:dyDescent="0.25">
      <c r="AK149" s="1" t="s">
        <v>109</v>
      </c>
      <c r="AM149" s="1" t="s">
        <v>177</v>
      </c>
      <c r="AN149" s="18" t="s">
        <v>396</v>
      </c>
      <c r="AO149" s="19">
        <v>249900</v>
      </c>
      <c r="AQ149" s="1">
        <v>1</v>
      </c>
      <c r="AR149" s="14" t="str">
        <f t="shared" ca="1" si="34"/>
        <v>20141126</v>
      </c>
      <c r="AS149" s="14" t="str">
        <f t="shared" ca="1" si="35"/>
        <v>093452</v>
      </c>
      <c r="AT149" s="6" t="s">
        <v>41</v>
      </c>
      <c r="AU149" s="3">
        <v>0</v>
      </c>
      <c r="AV149" s="3">
        <v>0</v>
      </c>
      <c r="AX149" s="1" t="str">
        <f t="shared" ca="1" si="36"/>
        <v>INSERT INTO SSP3 VALUES('DJB','','SSP-1212-00001','GMST12016N008',249900,'',1,20141126,093452,'SQL',0,0,'')</v>
      </c>
    </row>
    <row r="150" spans="37:50" ht="12.75" customHeight="1" x14ac:dyDescent="0.25">
      <c r="AK150" s="1" t="s">
        <v>109</v>
      </c>
      <c r="AM150" s="1" t="s">
        <v>177</v>
      </c>
      <c r="AN150" s="18" t="s">
        <v>397</v>
      </c>
      <c r="AO150" s="19">
        <v>249900</v>
      </c>
      <c r="AQ150" s="1">
        <v>1</v>
      </c>
      <c r="AR150" s="14" t="str">
        <f t="shared" ca="1" si="34"/>
        <v>20141126</v>
      </c>
      <c r="AS150" s="14" t="str">
        <f t="shared" ca="1" si="35"/>
        <v>093452</v>
      </c>
      <c r="AT150" s="6" t="s">
        <v>41</v>
      </c>
      <c r="AU150" s="3">
        <v>0</v>
      </c>
      <c r="AV150" s="3">
        <v>0</v>
      </c>
      <c r="AX150" s="1" t="str">
        <f t="shared" ca="1" si="36"/>
        <v>INSERT INTO SSP3 VALUES('DJB','','SSP-1212-00001','GMST12016N014',249900,'',1,20141126,093452,'SQL',0,0,'')</v>
      </c>
    </row>
    <row r="151" spans="37:50" ht="12.75" customHeight="1" x14ac:dyDescent="0.25">
      <c r="AK151" s="1" t="s">
        <v>109</v>
      </c>
      <c r="AM151" s="1" t="s">
        <v>177</v>
      </c>
      <c r="AN151" s="18" t="s">
        <v>398</v>
      </c>
      <c r="AO151" s="19">
        <v>249900</v>
      </c>
      <c r="AQ151" s="1">
        <v>1</v>
      </c>
      <c r="AR151" s="14" t="str">
        <f t="shared" ca="1" si="34"/>
        <v>20141126</v>
      </c>
      <c r="AS151" s="14" t="str">
        <f t="shared" ca="1" si="35"/>
        <v>093452</v>
      </c>
      <c r="AT151" s="6" t="s">
        <v>41</v>
      </c>
      <c r="AU151" s="3">
        <v>0</v>
      </c>
      <c r="AV151" s="3">
        <v>0</v>
      </c>
      <c r="AX151" s="1" t="str">
        <f t="shared" ca="1" si="36"/>
        <v>INSERT INTO SSP3 VALUES('DJB','','SSP-1212-00001','GMST12017N008',249900,'',1,20141126,093452,'SQL',0,0,'')</v>
      </c>
    </row>
    <row r="152" spans="37:50" ht="12.75" customHeight="1" x14ac:dyDescent="0.25">
      <c r="AK152" s="1" t="s">
        <v>109</v>
      </c>
      <c r="AM152" s="1" t="s">
        <v>177</v>
      </c>
      <c r="AN152" s="18" t="s">
        <v>399</v>
      </c>
      <c r="AO152" s="19">
        <v>329900</v>
      </c>
      <c r="AQ152" s="1">
        <v>1</v>
      </c>
      <c r="AR152" s="14" t="str">
        <f t="shared" ca="1" si="34"/>
        <v>20141126</v>
      </c>
      <c r="AS152" s="14" t="str">
        <f t="shared" ca="1" si="35"/>
        <v>093452</v>
      </c>
      <c r="AT152" s="6" t="s">
        <v>41</v>
      </c>
      <c r="AU152" s="3">
        <v>0</v>
      </c>
      <c r="AV152" s="3">
        <v>0</v>
      </c>
      <c r="AX152" s="1" t="str">
        <f t="shared" ca="1" si="36"/>
        <v>INSERT INTO SSP3 VALUES('DJB','','SSP-1212-00001','GMST12023B001',329900,'',1,20141126,093452,'SQL',0,0,'')</v>
      </c>
    </row>
    <row r="153" spans="37:50" ht="12.75" customHeight="1" x14ac:dyDescent="0.25">
      <c r="AK153" s="1" t="s">
        <v>109</v>
      </c>
      <c r="AM153" s="1" t="s">
        <v>177</v>
      </c>
      <c r="AN153" s="18" t="s">
        <v>400</v>
      </c>
      <c r="AO153" s="19">
        <v>329900</v>
      </c>
      <c r="AQ153" s="1">
        <v>1</v>
      </c>
      <c r="AR153" s="14" t="str">
        <f t="shared" ca="1" si="34"/>
        <v>20141126</v>
      </c>
      <c r="AS153" s="14" t="str">
        <f t="shared" ca="1" si="35"/>
        <v>093452</v>
      </c>
      <c r="AT153" s="6" t="s">
        <v>41</v>
      </c>
      <c r="AU153" s="3">
        <v>0</v>
      </c>
      <c r="AV153" s="3">
        <v>0</v>
      </c>
      <c r="AX153" s="1" t="str">
        <f t="shared" ca="1" si="36"/>
        <v>INSERT INTO SSP3 VALUES('DJB','','SSP-1212-00001','GMST12023R010',329900,'',1,20141126,093452,'SQL',0,0,'')</v>
      </c>
    </row>
    <row r="154" spans="37:50" ht="12.75" customHeight="1" x14ac:dyDescent="0.25">
      <c r="AK154" s="1" t="s">
        <v>109</v>
      </c>
      <c r="AM154" s="1" t="s">
        <v>177</v>
      </c>
      <c r="AN154" s="18" t="s">
        <v>401</v>
      </c>
      <c r="AO154" s="19">
        <v>299900</v>
      </c>
      <c r="AQ154" s="1">
        <v>1</v>
      </c>
      <c r="AR154" s="14" t="str">
        <f t="shared" ca="1" si="34"/>
        <v>20141126</v>
      </c>
      <c r="AS154" s="14" t="str">
        <f t="shared" ca="1" si="35"/>
        <v>093452</v>
      </c>
      <c r="AT154" s="6" t="s">
        <v>41</v>
      </c>
      <c r="AU154" s="3">
        <v>0</v>
      </c>
      <c r="AV154" s="3">
        <v>0</v>
      </c>
      <c r="AX154" s="1" t="str">
        <f t="shared" ca="1" si="36"/>
        <v>INSERT INTO SSP3 VALUES('DJB','','SSP-1212-00001','GMST12024C006',299900,'',1,20141126,093452,'SQL',0,0,'')</v>
      </c>
    </row>
    <row r="155" spans="37:50" ht="12.75" customHeight="1" x14ac:dyDescent="0.25">
      <c r="AK155" s="1" t="s">
        <v>109</v>
      </c>
      <c r="AM155" s="1" t="s">
        <v>177</v>
      </c>
      <c r="AN155" s="18" t="s">
        <v>402</v>
      </c>
      <c r="AO155" s="19">
        <v>299900</v>
      </c>
      <c r="AQ155" s="1">
        <v>1</v>
      </c>
      <c r="AR155" s="14" t="str">
        <f t="shared" ca="1" si="34"/>
        <v>20141126</v>
      </c>
      <c r="AS155" s="14" t="str">
        <f t="shared" ca="1" si="35"/>
        <v>093452</v>
      </c>
      <c r="AT155" s="6" t="s">
        <v>41</v>
      </c>
      <c r="AU155" s="3">
        <v>0</v>
      </c>
      <c r="AV155" s="3">
        <v>0</v>
      </c>
      <c r="AX155" s="1" t="str">
        <f t="shared" ca="1" si="36"/>
        <v>INSERT INTO SSP3 VALUES('DJB','','SSP-1212-00001','GMST12024G012',299900,'',1,20141126,093452,'SQL',0,0,'')</v>
      </c>
    </row>
    <row r="156" spans="37:50" ht="12.75" customHeight="1" x14ac:dyDescent="0.25">
      <c r="AK156" s="1" t="s">
        <v>109</v>
      </c>
      <c r="AM156" s="1" t="s">
        <v>177</v>
      </c>
      <c r="AN156" s="18" t="s">
        <v>403</v>
      </c>
      <c r="AO156" s="19">
        <v>299900</v>
      </c>
      <c r="AQ156" s="1">
        <v>1</v>
      </c>
      <c r="AR156" s="14" t="str">
        <f t="shared" ca="1" si="34"/>
        <v>20141126</v>
      </c>
      <c r="AS156" s="14" t="str">
        <f t="shared" ca="1" si="35"/>
        <v>093452</v>
      </c>
      <c r="AT156" s="6" t="s">
        <v>41</v>
      </c>
      <c r="AU156" s="3">
        <v>0</v>
      </c>
      <c r="AV156" s="3">
        <v>0</v>
      </c>
      <c r="AX156" s="1" t="str">
        <f t="shared" ca="1" si="36"/>
        <v>INSERT INTO SSP3 VALUES('DJB','','SSP-1212-00001','GMST12024W004',299900,'',1,20141126,093452,'SQL',0,0,'')</v>
      </c>
    </row>
    <row r="157" spans="37:50" ht="12.75" customHeight="1" x14ac:dyDescent="0.25">
      <c r="AK157" s="1" t="s">
        <v>109</v>
      </c>
      <c r="AM157" s="1" t="s">
        <v>177</v>
      </c>
      <c r="AN157" s="18" t="s">
        <v>404</v>
      </c>
      <c r="AO157" s="19">
        <v>429900</v>
      </c>
      <c r="AQ157" s="1">
        <v>1</v>
      </c>
      <c r="AR157" s="14" t="str">
        <f t="shared" ca="1" si="34"/>
        <v>20141126</v>
      </c>
      <c r="AS157" s="14" t="str">
        <f t="shared" ca="1" si="35"/>
        <v>093452</v>
      </c>
      <c r="AT157" s="6" t="s">
        <v>41</v>
      </c>
      <c r="AU157" s="3">
        <v>0</v>
      </c>
      <c r="AV157" s="3">
        <v>0</v>
      </c>
      <c r="AX157" s="1" t="str">
        <f t="shared" ca="1" si="36"/>
        <v>INSERT INTO SSP3 VALUES('DJB','','SSP-1212-00001','GMST12027W002',429900,'',1,20141126,093452,'SQL',0,0,'')</v>
      </c>
    </row>
    <row r="158" spans="37:50" ht="12.75" customHeight="1" x14ac:dyDescent="0.25">
      <c r="AK158" s="1" t="s">
        <v>109</v>
      </c>
      <c r="AM158" s="1" t="s">
        <v>177</v>
      </c>
      <c r="AN158" s="18" t="s">
        <v>405</v>
      </c>
      <c r="AO158" s="19">
        <v>429900</v>
      </c>
      <c r="AQ158" s="1">
        <v>1</v>
      </c>
      <c r="AR158" s="14" t="str">
        <f t="shared" ca="1" si="34"/>
        <v>20141126</v>
      </c>
      <c r="AS158" s="14" t="str">
        <f t="shared" ca="1" si="35"/>
        <v>093452</v>
      </c>
      <c r="AT158" s="6" t="s">
        <v>41</v>
      </c>
      <c r="AU158" s="3">
        <v>0</v>
      </c>
      <c r="AV158" s="3">
        <v>0</v>
      </c>
      <c r="AX158" s="1" t="str">
        <f t="shared" ca="1" si="36"/>
        <v>INSERT INTO SSP3 VALUES('DJB','','SSP-1212-00001','GMST12028B003',429900,'',1,20141126,093452,'SQL',0,0,'')</v>
      </c>
    </row>
    <row r="159" spans="37:50" ht="12.75" customHeight="1" x14ac:dyDescent="0.25">
      <c r="AK159" s="1" t="s">
        <v>109</v>
      </c>
      <c r="AM159" s="1" t="s">
        <v>177</v>
      </c>
      <c r="AN159" s="18" t="s">
        <v>406</v>
      </c>
      <c r="AO159" s="19">
        <v>429900</v>
      </c>
      <c r="AQ159" s="1">
        <v>1</v>
      </c>
      <c r="AR159" s="14" t="str">
        <f t="shared" ca="1" si="34"/>
        <v>20141126</v>
      </c>
      <c r="AS159" s="14" t="str">
        <f t="shared" ca="1" si="35"/>
        <v>093452</v>
      </c>
      <c r="AT159" s="6" t="s">
        <v>41</v>
      </c>
      <c r="AU159" s="3">
        <v>0</v>
      </c>
      <c r="AV159" s="3">
        <v>0</v>
      </c>
      <c r="AX159" s="1" t="str">
        <f t="shared" ca="1" si="36"/>
        <v>INSERT INTO SSP3 VALUES('DJB','','SSP-1212-00001','GMST12028B008',429900,'',1,20141126,093452,'SQL',0,0,'')</v>
      </c>
    </row>
    <row r="160" spans="37:50" ht="12.75" customHeight="1" x14ac:dyDescent="0.25">
      <c r="AK160" s="1" t="s">
        <v>109</v>
      </c>
      <c r="AM160" s="1" t="s">
        <v>177</v>
      </c>
      <c r="AN160" s="18" t="s">
        <v>407</v>
      </c>
      <c r="AO160" s="19">
        <v>429900</v>
      </c>
      <c r="AQ160" s="1">
        <v>1</v>
      </c>
      <c r="AR160" s="14" t="str">
        <f t="shared" ca="1" si="34"/>
        <v>20141126</v>
      </c>
      <c r="AS160" s="14" t="str">
        <f t="shared" ca="1" si="35"/>
        <v>093452</v>
      </c>
      <c r="AT160" s="6" t="s">
        <v>41</v>
      </c>
      <c r="AU160" s="3">
        <v>0</v>
      </c>
      <c r="AV160" s="3">
        <v>0</v>
      </c>
      <c r="AX160" s="1" t="str">
        <f t="shared" ca="1" si="36"/>
        <v>INSERT INTO SSP3 VALUES('DJB','','SSP-1212-00001','GMST12030B001',429900,'',1,20141126,093452,'SQL',0,0,'')</v>
      </c>
    </row>
    <row r="161" spans="37:50" ht="12.75" customHeight="1" x14ac:dyDescent="0.25">
      <c r="AK161" s="1" t="s">
        <v>109</v>
      </c>
      <c r="AM161" s="1" t="s">
        <v>177</v>
      </c>
      <c r="AN161" s="18" t="s">
        <v>408</v>
      </c>
      <c r="AO161" s="19">
        <v>379900</v>
      </c>
      <c r="AQ161" s="1">
        <v>1</v>
      </c>
      <c r="AR161" s="14" t="str">
        <f t="shared" ca="1" si="34"/>
        <v>20141126</v>
      </c>
      <c r="AS161" s="14" t="str">
        <f t="shared" ca="1" si="35"/>
        <v>093452</v>
      </c>
      <c r="AT161" s="6" t="s">
        <v>41</v>
      </c>
      <c r="AU161" s="3">
        <v>0</v>
      </c>
      <c r="AV161" s="3">
        <v>0</v>
      </c>
      <c r="AX161" s="1" t="str">
        <f t="shared" ca="1" si="36"/>
        <v>INSERT INTO SSP3 VALUES('DJB','','SSP-1212-00001','GMST12042B008',379900,'',1,20141126,093452,'SQL',0,0,'')</v>
      </c>
    </row>
    <row r="162" spans="37:50" ht="12.75" customHeight="1" x14ac:dyDescent="0.25">
      <c r="AK162" s="1" t="s">
        <v>109</v>
      </c>
      <c r="AM162" s="1" t="s">
        <v>177</v>
      </c>
      <c r="AN162" s="18" t="s">
        <v>409</v>
      </c>
      <c r="AO162" s="19">
        <v>299900</v>
      </c>
      <c r="AQ162" s="1">
        <v>1</v>
      </c>
      <c r="AR162" s="14" t="str">
        <f t="shared" ca="1" si="34"/>
        <v>20141126</v>
      </c>
      <c r="AS162" s="14" t="str">
        <f t="shared" ca="1" si="35"/>
        <v>093452</v>
      </c>
      <c r="AT162" s="6" t="s">
        <v>41</v>
      </c>
      <c r="AU162" s="3">
        <v>0</v>
      </c>
      <c r="AV162" s="3">
        <v>0</v>
      </c>
      <c r="AX162" s="1" t="str">
        <f t="shared" ca="1" si="36"/>
        <v>INSERT INTO SSP3 VALUES('DJB','','SSP-1212-00001','GMST12043W002',299900,'',1,20141126,093452,'SQL',0,0,'')</v>
      </c>
    </row>
    <row r="163" spans="37:50" ht="12.75" customHeight="1" x14ac:dyDescent="0.25">
      <c r="AK163" s="1" t="s">
        <v>109</v>
      </c>
      <c r="AM163" s="1" t="s">
        <v>177</v>
      </c>
      <c r="AN163" s="18" t="s">
        <v>410</v>
      </c>
      <c r="AO163" s="19">
        <v>299900</v>
      </c>
      <c r="AQ163" s="1">
        <v>1</v>
      </c>
      <c r="AR163" s="14" t="str">
        <f t="shared" ca="1" si="34"/>
        <v>20141126</v>
      </c>
      <c r="AS163" s="14" t="str">
        <f t="shared" ca="1" si="35"/>
        <v>093452</v>
      </c>
      <c r="AT163" s="6" t="s">
        <v>41</v>
      </c>
      <c r="AU163" s="3">
        <v>0</v>
      </c>
      <c r="AV163" s="3">
        <v>0</v>
      </c>
      <c r="AX163" s="1" t="str">
        <f t="shared" ca="1" si="36"/>
        <v>INSERT INTO SSP3 VALUES('DJB','','SSP-1212-00001','GMST12044B003',299900,'',1,20141126,093452,'SQL',0,0,'')</v>
      </c>
    </row>
    <row r="164" spans="37:50" ht="12.75" customHeight="1" x14ac:dyDescent="0.25">
      <c r="AK164" s="1" t="s">
        <v>109</v>
      </c>
      <c r="AM164" s="1" t="s">
        <v>177</v>
      </c>
      <c r="AN164" s="18" t="s">
        <v>411</v>
      </c>
      <c r="AO164" s="19">
        <v>299900</v>
      </c>
      <c r="AQ164" s="1">
        <v>1</v>
      </c>
      <c r="AR164" s="14" t="str">
        <f t="shared" ca="1" si="34"/>
        <v>20141126</v>
      </c>
      <c r="AS164" s="14" t="str">
        <f t="shared" ca="1" si="35"/>
        <v>093452</v>
      </c>
      <c r="AT164" s="6" t="s">
        <v>41</v>
      </c>
      <c r="AU164" s="3">
        <v>0</v>
      </c>
      <c r="AV164" s="3">
        <v>0</v>
      </c>
      <c r="AX164" s="1" t="str">
        <f t="shared" ca="1" si="36"/>
        <v>INSERT INTO SSP3 VALUES('DJB','','SSP-1212-00001','GMST12044W002',299900,'',1,20141126,093452,'SQL',0,0,'')</v>
      </c>
    </row>
    <row r="165" spans="37:50" ht="12.75" customHeight="1" x14ac:dyDescent="0.25">
      <c r="AK165" s="1" t="s">
        <v>109</v>
      </c>
      <c r="AM165" s="1" t="s">
        <v>177</v>
      </c>
      <c r="AN165" s="18" t="s">
        <v>412</v>
      </c>
      <c r="AO165" s="19">
        <v>299900</v>
      </c>
      <c r="AQ165" s="1">
        <v>1</v>
      </c>
      <c r="AR165" s="14" t="str">
        <f t="shared" ca="1" si="34"/>
        <v>20141126</v>
      </c>
      <c r="AS165" s="14" t="str">
        <f t="shared" ca="1" si="35"/>
        <v>093452</v>
      </c>
      <c r="AT165" s="6" t="s">
        <v>41</v>
      </c>
      <c r="AU165" s="3">
        <v>0</v>
      </c>
      <c r="AV165" s="3">
        <v>0</v>
      </c>
      <c r="AX165" s="1" t="str">
        <f t="shared" ca="1" si="36"/>
        <v>INSERT INTO SSP3 VALUES('DJB','','SSP-1212-00001','GMST12045B001',299900,'',1,20141126,093452,'SQL',0,0,'')</v>
      </c>
    </row>
    <row r="166" spans="37:50" ht="12.75" customHeight="1" x14ac:dyDescent="0.25">
      <c r="AK166" s="1" t="s">
        <v>109</v>
      </c>
      <c r="AM166" s="1" t="s">
        <v>177</v>
      </c>
      <c r="AN166" s="18" t="s">
        <v>413</v>
      </c>
      <c r="AO166" s="19">
        <v>299900</v>
      </c>
      <c r="AQ166" s="1">
        <v>1</v>
      </c>
      <c r="AR166" s="14" t="str">
        <f t="shared" ca="1" si="34"/>
        <v>20141126</v>
      </c>
      <c r="AS166" s="14" t="str">
        <f t="shared" ca="1" si="35"/>
        <v>093452</v>
      </c>
      <c r="AT166" s="6" t="s">
        <v>41</v>
      </c>
      <c r="AU166" s="3">
        <v>0</v>
      </c>
      <c r="AV166" s="3">
        <v>0</v>
      </c>
      <c r="AX166" s="1" t="str">
        <f t="shared" ca="1" si="36"/>
        <v>INSERT INTO SSP3 VALUES('DJB','','SSP-1212-00001','GMST12045B008',299900,'',1,20141126,093452,'SQL',0,0,'')</v>
      </c>
    </row>
    <row r="167" spans="37:50" ht="12.75" customHeight="1" x14ac:dyDescent="0.25">
      <c r="AK167" s="1" t="s">
        <v>109</v>
      </c>
      <c r="AM167" s="1" t="s">
        <v>177</v>
      </c>
      <c r="AN167" s="18" t="s">
        <v>414</v>
      </c>
      <c r="AO167" s="19">
        <v>299900</v>
      </c>
      <c r="AQ167" s="1">
        <v>1</v>
      </c>
      <c r="AR167" s="14" t="str">
        <f t="shared" ca="1" si="34"/>
        <v>20141126</v>
      </c>
      <c r="AS167" s="14" t="str">
        <f t="shared" ca="1" si="35"/>
        <v>093452</v>
      </c>
      <c r="AT167" s="6" t="s">
        <v>41</v>
      </c>
      <c r="AU167" s="3">
        <v>0</v>
      </c>
      <c r="AV167" s="3">
        <v>0</v>
      </c>
      <c r="AX167" s="1" t="str">
        <f t="shared" ca="1" si="36"/>
        <v>INSERT INTO SSP3 VALUES('DJB','','SSP-1212-00001','GMST12046W002',299900,'',1,20141126,093452,'SQL',0,0,'')</v>
      </c>
    </row>
    <row r="168" spans="37:50" ht="12.75" customHeight="1" x14ac:dyDescent="0.25">
      <c r="AK168" s="1" t="s">
        <v>109</v>
      </c>
      <c r="AM168" s="1" t="s">
        <v>177</v>
      </c>
      <c r="AN168" s="18" t="s">
        <v>415</v>
      </c>
      <c r="AO168" s="19">
        <v>299900</v>
      </c>
      <c r="AQ168" s="1">
        <v>1</v>
      </c>
      <c r="AR168" s="14" t="str">
        <f t="shared" ca="1" si="34"/>
        <v>20141126</v>
      </c>
      <c r="AS168" s="14" t="str">
        <f t="shared" ca="1" si="35"/>
        <v>093452</v>
      </c>
      <c r="AT168" s="6" t="s">
        <v>41</v>
      </c>
      <c r="AU168" s="3">
        <v>0</v>
      </c>
      <c r="AV168" s="3">
        <v>0</v>
      </c>
      <c r="AX168" s="1" t="str">
        <f t="shared" ca="1" si="36"/>
        <v>INSERT INTO SSP3 VALUES('DJB','','SSP-1212-00001','GMST12049B001',299900,'',1,20141126,093452,'SQL',0,0,'')</v>
      </c>
    </row>
    <row r="169" spans="37:50" ht="12.75" customHeight="1" x14ac:dyDescent="0.25">
      <c r="AK169" s="1" t="s">
        <v>109</v>
      </c>
      <c r="AM169" s="1" t="s">
        <v>177</v>
      </c>
      <c r="AN169" s="18" t="s">
        <v>416</v>
      </c>
      <c r="AO169" s="19">
        <v>299900</v>
      </c>
      <c r="AQ169" s="1">
        <v>1</v>
      </c>
      <c r="AR169" s="14" t="str">
        <f t="shared" ca="1" si="34"/>
        <v>20141126</v>
      </c>
      <c r="AS169" s="14" t="str">
        <f t="shared" ca="1" si="35"/>
        <v>093452</v>
      </c>
      <c r="AT169" s="6" t="s">
        <v>41</v>
      </c>
      <c r="AU169" s="3">
        <v>0</v>
      </c>
      <c r="AV169" s="3">
        <v>0</v>
      </c>
      <c r="AX169" s="1" t="str">
        <f t="shared" ca="1" si="36"/>
        <v>INSERT INTO SSP3 VALUES('DJB','','SSP-1212-00001','GMST12050B003',299900,'',1,20141126,093452,'SQL',0,0,'')</v>
      </c>
    </row>
    <row r="170" spans="37:50" ht="12.75" customHeight="1" x14ac:dyDescent="0.25">
      <c r="AK170" s="1" t="s">
        <v>109</v>
      </c>
      <c r="AM170" s="1" t="s">
        <v>177</v>
      </c>
      <c r="AN170" s="18" t="s">
        <v>417</v>
      </c>
      <c r="AO170" s="19">
        <v>299900</v>
      </c>
      <c r="AQ170" s="1">
        <v>1</v>
      </c>
      <c r="AR170" s="14" t="str">
        <f t="shared" ca="1" si="34"/>
        <v>20141126</v>
      </c>
      <c r="AS170" s="14" t="str">
        <f t="shared" ca="1" si="35"/>
        <v>093452</v>
      </c>
      <c r="AT170" s="6" t="s">
        <v>41</v>
      </c>
      <c r="AU170" s="3">
        <v>0</v>
      </c>
      <c r="AV170" s="3">
        <v>0</v>
      </c>
      <c r="AX170" s="1" t="str">
        <f t="shared" ca="1" si="36"/>
        <v>INSERT INTO SSP3 VALUES('DJB','','SSP-1212-00001','GMST12050B008',299900,'',1,20141126,093452,'SQL',0,0,'')</v>
      </c>
    </row>
    <row r="171" spans="37:50" ht="12.75" customHeight="1" x14ac:dyDescent="0.25">
      <c r="AK171" s="1" t="s">
        <v>109</v>
      </c>
      <c r="AM171" s="1" t="s">
        <v>177</v>
      </c>
      <c r="AN171" s="18" t="s">
        <v>418</v>
      </c>
      <c r="AO171" s="19">
        <v>299900</v>
      </c>
      <c r="AQ171" s="1">
        <v>1</v>
      </c>
      <c r="AR171" s="14" t="str">
        <f t="shared" ca="1" si="34"/>
        <v>20141126</v>
      </c>
      <c r="AS171" s="14" t="str">
        <f t="shared" ca="1" si="35"/>
        <v>093452</v>
      </c>
      <c r="AT171" s="6" t="s">
        <v>41</v>
      </c>
      <c r="AU171" s="3">
        <v>0</v>
      </c>
      <c r="AV171" s="3">
        <v>0</v>
      </c>
      <c r="AX171" s="1" t="str">
        <f t="shared" ca="1" si="36"/>
        <v>INSERT INTO SSP3 VALUES('DJB','','SSP-1212-00001','GMST12052B001',299900,'',1,20141126,093452,'SQL',0,0,'')</v>
      </c>
    </row>
    <row r="172" spans="37:50" ht="12.75" customHeight="1" x14ac:dyDescent="0.25">
      <c r="AK172" s="1" t="s">
        <v>109</v>
      </c>
      <c r="AM172" s="1" t="s">
        <v>177</v>
      </c>
      <c r="AN172" s="18" t="s">
        <v>419</v>
      </c>
      <c r="AO172" s="19">
        <v>299900</v>
      </c>
      <c r="AQ172" s="1">
        <v>1</v>
      </c>
      <c r="AR172" s="14" t="str">
        <f t="shared" ca="1" si="34"/>
        <v>20141126</v>
      </c>
      <c r="AS172" s="14" t="str">
        <f t="shared" ca="1" si="35"/>
        <v>093452</v>
      </c>
      <c r="AT172" s="6" t="s">
        <v>41</v>
      </c>
      <c r="AU172" s="3">
        <v>0</v>
      </c>
      <c r="AV172" s="3">
        <v>0</v>
      </c>
      <c r="AX172" s="1" t="str">
        <f t="shared" ca="1" si="36"/>
        <v>INSERT INTO SSP3 VALUES('DJB','','SSP-1212-00001','GMST12052B008',299900,'',1,20141126,093452,'SQL',0,0,'')</v>
      </c>
    </row>
    <row r="173" spans="37:50" ht="12.75" customHeight="1" x14ac:dyDescent="0.25">
      <c r="AK173" s="1" t="s">
        <v>109</v>
      </c>
      <c r="AM173" s="1" t="s">
        <v>177</v>
      </c>
      <c r="AN173" s="18" t="s">
        <v>420</v>
      </c>
      <c r="AO173" s="19">
        <v>299900</v>
      </c>
      <c r="AQ173" s="1">
        <v>1</v>
      </c>
      <c r="AR173" s="14" t="str">
        <f t="shared" ca="1" si="34"/>
        <v>20141126</v>
      </c>
      <c r="AS173" s="14" t="str">
        <f t="shared" ca="1" si="35"/>
        <v>093452</v>
      </c>
      <c r="AT173" s="6" t="s">
        <v>41</v>
      </c>
      <c r="AU173" s="3">
        <v>0</v>
      </c>
      <c r="AV173" s="3">
        <v>0</v>
      </c>
      <c r="AX173" s="1" t="str">
        <f t="shared" ca="1" si="36"/>
        <v>INSERT INTO SSP3 VALUES('DJB','','SSP-1212-00001','GMST12053B001',299900,'',1,20141126,093452,'SQL',0,0,'')</v>
      </c>
    </row>
    <row r="174" spans="37:50" ht="12.75" customHeight="1" x14ac:dyDescent="0.25">
      <c r="AK174" s="1" t="s">
        <v>109</v>
      </c>
      <c r="AM174" s="1" t="s">
        <v>177</v>
      </c>
      <c r="AN174" s="18" t="s">
        <v>421</v>
      </c>
      <c r="AO174" s="19">
        <v>299900</v>
      </c>
      <c r="AQ174" s="1">
        <v>1</v>
      </c>
      <c r="AR174" s="14" t="str">
        <f t="shared" ca="1" si="34"/>
        <v>20141126</v>
      </c>
      <c r="AS174" s="14" t="str">
        <f t="shared" ca="1" si="35"/>
        <v>093452</v>
      </c>
      <c r="AT174" s="6" t="s">
        <v>41</v>
      </c>
      <c r="AU174" s="3">
        <v>0</v>
      </c>
      <c r="AV174" s="3">
        <v>0</v>
      </c>
      <c r="AX174" s="1" t="str">
        <f t="shared" ca="1" si="36"/>
        <v>INSERT INTO SSP3 VALUES('DJB','','SSP-1212-00001','GMST12055B003',299900,'',1,20141126,093452,'SQL',0,0,'')</v>
      </c>
    </row>
    <row r="175" spans="37:50" ht="12.75" customHeight="1" x14ac:dyDescent="0.25">
      <c r="AK175" s="1" t="s">
        <v>109</v>
      </c>
      <c r="AM175" s="1" t="s">
        <v>177</v>
      </c>
      <c r="AN175" s="18" t="s">
        <v>422</v>
      </c>
      <c r="AO175" s="19">
        <v>299900</v>
      </c>
      <c r="AQ175" s="1">
        <v>1</v>
      </c>
      <c r="AR175" s="14" t="str">
        <f t="shared" ca="1" si="34"/>
        <v>20141126</v>
      </c>
      <c r="AS175" s="14" t="str">
        <f t="shared" ca="1" si="35"/>
        <v>093452</v>
      </c>
      <c r="AT175" s="6" t="s">
        <v>41</v>
      </c>
      <c r="AU175" s="3">
        <v>0</v>
      </c>
      <c r="AV175" s="3">
        <v>0</v>
      </c>
      <c r="AX175" s="1" t="str">
        <f t="shared" ca="1" si="36"/>
        <v>INSERT INTO SSP3 VALUES('DJB','','SSP-1212-00001','GMST12055W002',299900,'',1,20141126,093452,'SQL',0,0,'')</v>
      </c>
    </row>
    <row r="176" spans="37:50" ht="12.75" customHeight="1" x14ac:dyDescent="0.25">
      <c r="AK176" s="1" t="s">
        <v>109</v>
      </c>
      <c r="AM176" s="1" t="s">
        <v>177</v>
      </c>
      <c r="AN176" s="18" t="s">
        <v>423</v>
      </c>
      <c r="AO176" s="19">
        <v>499900</v>
      </c>
      <c r="AQ176" s="1">
        <v>1</v>
      </c>
      <c r="AR176" s="14" t="str">
        <f t="shared" ca="1" si="34"/>
        <v>20141126</v>
      </c>
      <c r="AS176" s="14" t="str">
        <f t="shared" ca="1" si="35"/>
        <v>093452</v>
      </c>
      <c r="AT176" s="6" t="s">
        <v>41</v>
      </c>
      <c r="AU176" s="3">
        <v>0</v>
      </c>
      <c r="AV176" s="3">
        <v>0</v>
      </c>
      <c r="AX176" s="1" t="str">
        <f t="shared" ca="1" si="36"/>
        <v>INSERT INTO SSP3 VALUES('DJB','','SSP-1212-00001','GMST12056B001',499900,'',1,20141126,093452,'SQL',0,0,'')</v>
      </c>
    </row>
    <row r="177" spans="37:50" ht="12.75" customHeight="1" x14ac:dyDescent="0.25">
      <c r="AK177" s="1" t="s">
        <v>109</v>
      </c>
      <c r="AM177" s="1" t="s">
        <v>177</v>
      </c>
      <c r="AN177" s="18" t="s">
        <v>424</v>
      </c>
      <c r="AO177" s="19">
        <v>499900</v>
      </c>
      <c r="AQ177" s="1">
        <v>1</v>
      </c>
      <c r="AR177" s="14" t="str">
        <f t="shared" ca="1" si="34"/>
        <v>20141126</v>
      </c>
      <c r="AS177" s="14" t="str">
        <f t="shared" ca="1" si="35"/>
        <v>093452</v>
      </c>
      <c r="AT177" s="6" t="s">
        <v>41</v>
      </c>
      <c r="AU177" s="3">
        <v>0</v>
      </c>
      <c r="AV177" s="3">
        <v>0</v>
      </c>
      <c r="AX177" s="1" t="str">
        <f t="shared" ca="1" si="36"/>
        <v>INSERT INTO SSP3 VALUES('DJB','','SSP-1212-00001','GMST12056B008',499900,'',1,20141126,093452,'SQL',0,0,'')</v>
      </c>
    </row>
    <row r="178" spans="37:50" ht="12.75" customHeight="1" x14ac:dyDescent="0.25">
      <c r="AK178" s="1" t="s">
        <v>109</v>
      </c>
      <c r="AM178" s="1" t="s">
        <v>177</v>
      </c>
      <c r="AN178" s="18" t="s">
        <v>425</v>
      </c>
      <c r="AO178" s="19">
        <v>299900</v>
      </c>
      <c r="AQ178" s="1">
        <v>1</v>
      </c>
      <c r="AR178" s="14" t="str">
        <f t="shared" ca="1" si="34"/>
        <v>20141126</v>
      </c>
      <c r="AS178" s="14" t="str">
        <f t="shared" ca="1" si="35"/>
        <v>093452</v>
      </c>
      <c r="AT178" s="6" t="s">
        <v>41</v>
      </c>
      <c r="AU178" s="3">
        <v>0</v>
      </c>
      <c r="AV178" s="3">
        <v>0</v>
      </c>
      <c r="AX178" s="1" t="str">
        <f t="shared" ca="1" si="36"/>
        <v>INSERT INTO SSP3 VALUES('DJB','','SSP-1212-00001','GMST12061B001',299900,'',1,20141126,093452,'SQL',0,0,'')</v>
      </c>
    </row>
    <row r="179" spans="37:50" ht="12.75" customHeight="1" x14ac:dyDescent="0.25">
      <c r="AK179" s="1" t="s">
        <v>109</v>
      </c>
      <c r="AM179" s="1" t="s">
        <v>177</v>
      </c>
      <c r="AN179" s="18" t="s">
        <v>426</v>
      </c>
      <c r="AO179" s="19">
        <v>299900</v>
      </c>
      <c r="AQ179" s="1">
        <v>1</v>
      </c>
      <c r="AR179" s="14" t="str">
        <f t="shared" ca="1" si="34"/>
        <v>20141126</v>
      </c>
      <c r="AS179" s="14" t="str">
        <f t="shared" ca="1" si="35"/>
        <v>093452</v>
      </c>
      <c r="AT179" s="6" t="s">
        <v>41</v>
      </c>
      <c r="AU179" s="3">
        <v>0</v>
      </c>
      <c r="AV179" s="3">
        <v>0</v>
      </c>
      <c r="AX179" s="1" t="str">
        <f t="shared" ca="1" si="36"/>
        <v>INSERT INTO SSP3 VALUES('DJB','','SSP-1212-00001','GMST12061W009',299900,'',1,20141126,093452,'SQL',0,0,'')</v>
      </c>
    </row>
    <row r="180" spans="37:50" ht="12.75" customHeight="1" x14ac:dyDescent="0.25">
      <c r="AK180" s="1" t="s">
        <v>109</v>
      </c>
      <c r="AM180" s="1" t="s">
        <v>177</v>
      </c>
      <c r="AN180" s="18" t="s">
        <v>427</v>
      </c>
      <c r="AO180" s="19">
        <v>249900</v>
      </c>
      <c r="AQ180" s="1">
        <v>1</v>
      </c>
      <c r="AR180" s="14" t="str">
        <f t="shared" ca="1" si="34"/>
        <v>20141126</v>
      </c>
      <c r="AS180" s="14" t="str">
        <f t="shared" ca="1" si="35"/>
        <v>093452</v>
      </c>
      <c r="AT180" s="6" t="s">
        <v>41</v>
      </c>
      <c r="AU180" s="3">
        <v>0</v>
      </c>
      <c r="AV180" s="3">
        <v>0</v>
      </c>
      <c r="AX180" s="1" t="str">
        <f t="shared" ca="1" si="36"/>
        <v>INSERT INTO SSP3 VALUES('DJB','','SSP-1212-00001','GMST12062B001',249900,'',1,20141126,093452,'SQL',0,0,'')</v>
      </c>
    </row>
    <row r="181" spans="37:50" ht="12.75" customHeight="1" x14ac:dyDescent="0.25">
      <c r="AK181" s="1" t="s">
        <v>109</v>
      </c>
      <c r="AM181" s="1" t="s">
        <v>177</v>
      </c>
      <c r="AN181" s="18" t="s">
        <v>428</v>
      </c>
      <c r="AO181" s="19">
        <v>249900</v>
      </c>
      <c r="AQ181" s="1">
        <v>1</v>
      </c>
      <c r="AR181" s="14" t="str">
        <f t="shared" ca="1" si="34"/>
        <v>20141126</v>
      </c>
      <c r="AS181" s="14" t="str">
        <f t="shared" ca="1" si="35"/>
        <v>093452</v>
      </c>
      <c r="AT181" s="6" t="s">
        <v>41</v>
      </c>
      <c r="AU181" s="3">
        <v>0</v>
      </c>
      <c r="AV181" s="3">
        <v>0</v>
      </c>
      <c r="AX181" s="1" t="str">
        <f t="shared" ca="1" si="36"/>
        <v>INSERT INTO SSP3 VALUES('DJB','','SSP-1212-00001','GMST12062W002',249900,'',1,20141126,093452,'SQL',0,0,'')</v>
      </c>
    </row>
    <row r="182" spans="37:50" ht="12.75" customHeight="1" x14ac:dyDescent="0.25">
      <c r="AK182" s="1" t="s">
        <v>109</v>
      </c>
      <c r="AM182" s="1" t="s">
        <v>177</v>
      </c>
      <c r="AN182" s="18" t="s">
        <v>429</v>
      </c>
      <c r="AO182" s="19">
        <v>229900</v>
      </c>
      <c r="AQ182" s="1">
        <v>1</v>
      </c>
      <c r="AR182" s="14" t="str">
        <f t="shared" ca="1" si="34"/>
        <v>20141126</v>
      </c>
      <c r="AS182" s="14" t="str">
        <f t="shared" ca="1" si="35"/>
        <v>093452</v>
      </c>
      <c r="AT182" s="6" t="s">
        <v>41</v>
      </c>
      <c r="AU182" s="3">
        <v>0</v>
      </c>
      <c r="AV182" s="3">
        <v>0</v>
      </c>
      <c r="AX182" s="1" t="str">
        <f t="shared" ca="1" si="36"/>
        <v>INSERT INTO SSP3 VALUES('DJB','','SSP-1212-00001','GMST12064B001',229900,'',1,20141126,093452,'SQL',0,0,'')</v>
      </c>
    </row>
    <row r="183" spans="37:50" ht="12.75" customHeight="1" x14ac:dyDescent="0.25">
      <c r="AK183" s="1" t="s">
        <v>109</v>
      </c>
      <c r="AM183" s="1" t="s">
        <v>177</v>
      </c>
      <c r="AN183" s="18" t="s">
        <v>430</v>
      </c>
      <c r="AO183" s="19">
        <v>299900</v>
      </c>
      <c r="AQ183" s="1">
        <v>1</v>
      </c>
      <c r="AR183" s="14" t="str">
        <f t="shared" ca="1" si="34"/>
        <v>20141126</v>
      </c>
      <c r="AS183" s="14" t="str">
        <f t="shared" ca="1" si="35"/>
        <v>093452</v>
      </c>
      <c r="AT183" s="6" t="s">
        <v>41</v>
      </c>
      <c r="AU183" s="3">
        <v>0</v>
      </c>
      <c r="AV183" s="3">
        <v>0</v>
      </c>
      <c r="AX183" s="1" t="str">
        <f t="shared" ca="1" si="36"/>
        <v>INSERT INTO SSP3 VALUES('DJB','','SSP-1212-00001','GMST12065B003',299900,'',1,20141126,093452,'SQL',0,0,'')</v>
      </c>
    </row>
    <row r="184" spans="37:50" ht="12.75" customHeight="1" x14ac:dyDescent="0.25">
      <c r="AK184" s="1" t="s">
        <v>109</v>
      </c>
      <c r="AM184" s="1" t="s">
        <v>177</v>
      </c>
      <c r="AN184" s="18" t="s">
        <v>431</v>
      </c>
      <c r="AO184" s="19">
        <v>299900</v>
      </c>
      <c r="AQ184" s="1">
        <v>1</v>
      </c>
      <c r="AR184" s="14" t="str">
        <f t="shared" ca="1" si="34"/>
        <v>20141126</v>
      </c>
      <c r="AS184" s="14" t="str">
        <f t="shared" ca="1" si="35"/>
        <v>093452</v>
      </c>
      <c r="AT184" s="6" t="s">
        <v>41</v>
      </c>
      <c r="AU184" s="3">
        <v>0</v>
      </c>
      <c r="AV184" s="3">
        <v>0</v>
      </c>
      <c r="AX184" s="1" t="str">
        <f t="shared" ca="1" si="36"/>
        <v>INSERT INTO SSP3 VALUES('DJB','','SSP-1212-00001','GMST12065B008',299900,'',1,20141126,093452,'SQL',0,0,'')</v>
      </c>
    </row>
    <row r="185" spans="37:50" ht="12.75" customHeight="1" x14ac:dyDescent="0.25">
      <c r="AK185" s="1" t="s">
        <v>109</v>
      </c>
      <c r="AM185" s="1" t="s">
        <v>177</v>
      </c>
      <c r="AN185" s="18" t="s">
        <v>432</v>
      </c>
      <c r="AO185" s="19">
        <v>249900</v>
      </c>
      <c r="AQ185" s="1">
        <v>1</v>
      </c>
      <c r="AR185" s="14" t="str">
        <f t="shared" ca="1" si="34"/>
        <v>20141126</v>
      </c>
      <c r="AS185" s="14" t="str">
        <f t="shared" ca="1" si="35"/>
        <v>093452</v>
      </c>
      <c r="AT185" s="6" t="s">
        <v>41</v>
      </c>
      <c r="AU185" s="3">
        <v>0</v>
      </c>
      <c r="AV185" s="3">
        <v>0</v>
      </c>
      <c r="AX185" s="1" t="str">
        <f t="shared" ca="1" si="36"/>
        <v>INSERT INTO SSP3 VALUES('DJB','','SSP-1212-00001','GMST12068B001',249900,'',1,20141126,093452,'SQL',0,0,'')</v>
      </c>
    </row>
    <row r="186" spans="37:50" ht="12.75" customHeight="1" x14ac:dyDescent="0.25">
      <c r="AK186" s="1" t="s">
        <v>109</v>
      </c>
      <c r="AM186" s="1" t="s">
        <v>177</v>
      </c>
      <c r="AN186" s="18" t="s">
        <v>433</v>
      </c>
      <c r="AO186" s="19">
        <v>249900</v>
      </c>
      <c r="AQ186" s="1">
        <v>1</v>
      </c>
      <c r="AR186" s="14" t="str">
        <f t="shared" ca="1" si="34"/>
        <v>20141126</v>
      </c>
      <c r="AS186" s="14" t="str">
        <f t="shared" ca="1" si="35"/>
        <v>093452</v>
      </c>
      <c r="AT186" s="6" t="s">
        <v>41</v>
      </c>
      <c r="AU186" s="3">
        <v>0</v>
      </c>
      <c r="AV186" s="3">
        <v>0</v>
      </c>
      <c r="AX186" s="1" t="str">
        <f t="shared" ca="1" si="36"/>
        <v>INSERT INTO SSP3 VALUES('DJB','','SSP-1212-00001','GMST12068W002',249900,'',1,20141126,093452,'SQL',0,0,'')</v>
      </c>
    </row>
    <row r="187" spans="37:50" ht="12.75" customHeight="1" x14ac:dyDescent="0.25">
      <c r="AK187" s="1" t="s">
        <v>109</v>
      </c>
      <c r="AM187" s="1" t="s">
        <v>177</v>
      </c>
      <c r="AN187" s="18" t="s">
        <v>434</v>
      </c>
      <c r="AO187" s="19">
        <v>279900</v>
      </c>
      <c r="AQ187" s="1">
        <v>1</v>
      </c>
      <c r="AR187" s="14" t="str">
        <f t="shared" ca="1" si="34"/>
        <v>20141126</v>
      </c>
      <c r="AS187" s="14" t="str">
        <f t="shared" ca="1" si="35"/>
        <v>093452</v>
      </c>
      <c r="AT187" s="6" t="s">
        <v>41</v>
      </c>
      <c r="AU187" s="3">
        <v>0</v>
      </c>
      <c r="AV187" s="3">
        <v>0</v>
      </c>
      <c r="AX187" s="1" t="str">
        <f t="shared" ca="1" si="36"/>
        <v>INSERT INTO SSP3 VALUES('DJB','','SSP-1212-00001','GMST12071W002',279900,'',1,20141126,093452,'SQL',0,0,'')</v>
      </c>
    </row>
    <row r="188" spans="37:50" ht="12.75" customHeight="1" x14ac:dyDescent="0.25">
      <c r="AK188" s="1" t="s">
        <v>109</v>
      </c>
      <c r="AM188" s="1" t="s">
        <v>177</v>
      </c>
      <c r="AN188" s="18" t="s">
        <v>435</v>
      </c>
      <c r="AO188" s="19">
        <v>329900</v>
      </c>
      <c r="AQ188" s="1">
        <v>1</v>
      </c>
      <c r="AR188" s="14" t="str">
        <f t="shared" ca="1" si="34"/>
        <v>20141126</v>
      </c>
      <c r="AS188" s="14" t="str">
        <f t="shared" ca="1" si="35"/>
        <v>093452</v>
      </c>
      <c r="AT188" s="6" t="s">
        <v>41</v>
      </c>
      <c r="AU188" s="3">
        <v>0</v>
      </c>
      <c r="AV188" s="3">
        <v>0</v>
      </c>
      <c r="AX188" s="1" t="str">
        <f t="shared" ca="1" si="36"/>
        <v>INSERT INTO SSP3 VALUES('DJB','','SSP-1212-00001','GMST12072B001',329900,'',1,20141126,093452,'SQL',0,0,'')</v>
      </c>
    </row>
    <row r="189" spans="37:50" ht="12.75" customHeight="1" x14ac:dyDescent="0.25">
      <c r="AK189" s="1" t="s">
        <v>109</v>
      </c>
      <c r="AM189" s="1" t="s">
        <v>177</v>
      </c>
      <c r="AN189" s="18" t="s">
        <v>436</v>
      </c>
      <c r="AO189" s="19">
        <v>329900</v>
      </c>
      <c r="AQ189" s="1">
        <v>1</v>
      </c>
      <c r="AR189" s="14" t="str">
        <f t="shared" ca="1" si="34"/>
        <v>20141126</v>
      </c>
      <c r="AS189" s="14" t="str">
        <f t="shared" ca="1" si="35"/>
        <v>093452</v>
      </c>
      <c r="AT189" s="6" t="s">
        <v>41</v>
      </c>
      <c r="AU189" s="3">
        <v>0</v>
      </c>
      <c r="AV189" s="3">
        <v>0</v>
      </c>
      <c r="AX189" s="1" t="str">
        <f t="shared" ca="1" si="36"/>
        <v>INSERT INTO SSP3 VALUES('DJB','','SSP-1212-00001','GMST12072B008',329900,'',1,20141126,093452,'SQL',0,0,'')</v>
      </c>
    </row>
    <row r="190" spans="37:50" ht="12.75" customHeight="1" x14ac:dyDescent="0.25">
      <c r="AK190" s="1" t="s">
        <v>109</v>
      </c>
      <c r="AM190" s="1" t="s">
        <v>177</v>
      </c>
      <c r="AN190" s="18" t="s">
        <v>437</v>
      </c>
      <c r="AO190" s="19">
        <v>279900</v>
      </c>
      <c r="AQ190" s="1">
        <v>1</v>
      </c>
      <c r="AR190" s="14" t="str">
        <f t="shared" ca="1" si="34"/>
        <v>20141126</v>
      </c>
      <c r="AS190" s="14" t="str">
        <f t="shared" ca="1" si="35"/>
        <v>093452</v>
      </c>
      <c r="AT190" s="6" t="s">
        <v>41</v>
      </c>
      <c r="AU190" s="3">
        <v>0</v>
      </c>
      <c r="AV190" s="3">
        <v>0</v>
      </c>
      <c r="AX190" s="1" t="str">
        <f t="shared" ca="1" si="36"/>
        <v>INSERT INTO SSP3 VALUES('DJB','','SSP-1212-00001','GMST12073B001',279900,'',1,20141126,093452,'SQL',0,0,'')</v>
      </c>
    </row>
    <row r="191" spans="37:50" ht="12.75" customHeight="1" x14ac:dyDescent="0.25">
      <c r="AK191" s="1" t="s">
        <v>109</v>
      </c>
      <c r="AM191" s="1" t="s">
        <v>177</v>
      </c>
      <c r="AN191" s="18" t="s">
        <v>438</v>
      </c>
      <c r="AO191" s="19">
        <v>349900</v>
      </c>
      <c r="AQ191" s="1">
        <v>1</v>
      </c>
      <c r="AR191" s="14" t="str">
        <f t="shared" ca="1" si="34"/>
        <v>20141126</v>
      </c>
      <c r="AS191" s="14" t="str">
        <f t="shared" ca="1" si="35"/>
        <v>093452</v>
      </c>
      <c r="AT191" s="6" t="s">
        <v>41</v>
      </c>
      <c r="AU191" s="3">
        <v>0</v>
      </c>
      <c r="AV191" s="3">
        <v>0</v>
      </c>
      <c r="AX191" s="1" t="str">
        <f t="shared" ca="1" si="36"/>
        <v>INSERT INTO SSP3 VALUES('DJB','','SSP-1212-00001','GMST12094B003',349900,'',1,20141126,093452,'SQL',0,0,'')</v>
      </c>
    </row>
    <row r="192" spans="37:50" ht="12.75" customHeight="1" x14ac:dyDescent="0.25">
      <c r="AK192" s="1" t="s">
        <v>109</v>
      </c>
      <c r="AM192" s="1" t="s">
        <v>177</v>
      </c>
      <c r="AN192" s="18" t="s">
        <v>439</v>
      </c>
      <c r="AO192" s="19">
        <v>379900</v>
      </c>
      <c r="AQ192" s="1">
        <v>1</v>
      </c>
      <c r="AR192" s="14" t="str">
        <f t="shared" ca="1" si="34"/>
        <v>20141126</v>
      </c>
      <c r="AS192" s="14" t="str">
        <f t="shared" ca="1" si="35"/>
        <v>093452</v>
      </c>
      <c r="AT192" s="6" t="s">
        <v>41</v>
      </c>
      <c r="AU192" s="3">
        <v>0</v>
      </c>
      <c r="AV192" s="3">
        <v>0</v>
      </c>
      <c r="AX192" s="1" t="str">
        <f t="shared" ca="1" si="36"/>
        <v>INSERT INTO SSP3 VALUES('DJB','','SSP-1212-00001','GMST12097B001',379900,'',1,20141126,093452,'SQL',0,0,'')</v>
      </c>
    </row>
    <row r="193" spans="37:50" ht="12.75" customHeight="1" x14ac:dyDescent="0.25">
      <c r="AK193" s="1" t="s">
        <v>109</v>
      </c>
      <c r="AM193" s="1" t="s">
        <v>177</v>
      </c>
      <c r="AN193" s="18" t="s">
        <v>440</v>
      </c>
      <c r="AO193" s="19">
        <v>379900</v>
      </c>
      <c r="AQ193" s="1">
        <v>1</v>
      </c>
      <c r="AR193" s="14" t="str">
        <f t="shared" ca="1" si="34"/>
        <v>20141126</v>
      </c>
      <c r="AS193" s="14" t="str">
        <f t="shared" ca="1" si="35"/>
        <v>093452</v>
      </c>
      <c r="AT193" s="6" t="s">
        <v>41</v>
      </c>
      <c r="AU193" s="3">
        <v>0</v>
      </c>
      <c r="AV193" s="3">
        <v>0</v>
      </c>
      <c r="AX193" s="1" t="str">
        <f t="shared" ca="1" si="36"/>
        <v>INSERT INTO SSP3 VALUES('DJB','','SSP-1212-00001','GMST12098B001',379900,'',1,20141126,093452,'SQL',0,0,'')</v>
      </c>
    </row>
    <row r="194" spans="37:50" ht="12.75" customHeight="1" x14ac:dyDescent="0.25">
      <c r="AK194" s="1" t="s">
        <v>109</v>
      </c>
      <c r="AM194" s="1" t="s">
        <v>177</v>
      </c>
      <c r="AN194" s="18" t="s">
        <v>441</v>
      </c>
      <c r="AO194" s="19">
        <v>379900</v>
      </c>
      <c r="AQ194" s="1">
        <v>1</v>
      </c>
      <c r="AR194" s="14" t="str">
        <f t="shared" ca="1" si="34"/>
        <v>20141126</v>
      </c>
      <c r="AS194" s="14" t="str">
        <f t="shared" ca="1" si="35"/>
        <v>093452</v>
      </c>
      <c r="AT194" s="6" t="s">
        <v>41</v>
      </c>
      <c r="AU194" s="3">
        <v>0</v>
      </c>
      <c r="AV194" s="3">
        <v>0</v>
      </c>
      <c r="AX194" s="1" t="str">
        <f t="shared" ca="1" si="36"/>
        <v>INSERT INTO SSP3 VALUES('DJB','','SSP-1212-00001','GMST12098B006',379900,'',1,20141126,093452,'SQL',0,0,'')</v>
      </c>
    </row>
    <row r="195" spans="37:50" ht="12.75" customHeight="1" x14ac:dyDescent="0.25">
      <c r="AK195" s="1" t="s">
        <v>109</v>
      </c>
      <c r="AM195" s="1" t="s">
        <v>177</v>
      </c>
      <c r="AN195" s="18" t="s">
        <v>442</v>
      </c>
      <c r="AO195" s="19">
        <v>349900</v>
      </c>
      <c r="AQ195" s="1">
        <v>1</v>
      </c>
      <c r="AR195" s="14" t="str">
        <f t="shared" ca="1" si="34"/>
        <v>20141126</v>
      </c>
      <c r="AS195" s="14" t="str">
        <f t="shared" ca="1" si="35"/>
        <v>093452</v>
      </c>
      <c r="AT195" s="6" t="s">
        <v>41</v>
      </c>
      <c r="AU195" s="3">
        <v>0</v>
      </c>
      <c r="AV195" s="3">
        <v>0</v>
      </c>
      <c r="AX195" s="1" t="str">
        <f t="shared" ca="1" si="36"/>
        <v>INSERT INTO SSP3 VALUES('DJB','','SSP-1212-00001','GMST12099B001',349900,'',1,20141126,093452,'SQL',0,0,'')</v>
      </c>
    </row>
    <row r="196" spans="37:50" ht="12.75" customHeight="1" x14ac:dyDescent="0.25">
      <c r="AK196" s="1" t="s">
        <v>109</v>
      </c>
      <c r="AM196" s="1" t="s">
        <v>177</v>
      </c>
      <c r="AN196" s="18" t="s">
        <v>443</v>
      </c>
      <c r="AO196" s="19">
        <v>349900</v>
      </c>
      <c r="AQ196" s="1">
        <v>1</v>
      </c>
      <c r="AR196" s="14" t="str">
        <f t="shared" ca="1" si="34"/>
        <v>20141126</v>
      </c>
      <c r="AS196" s="14" t="str">
        <f t="shared" ca="1" si="35"/>
        <v>093452</v>
      </c>
      <c r="AT196" s="6" t="s">
        <v>41</v>
      </c>
      <c r="AU196" s="3">
        <v>0</v>
      </c>
      <c r="AV196" s="3">
        <v>0</v>
      </c>
      <c r="AX196" s="1" t="str">
        <f t="shared" ca="1" si="36"/>
        <v>INSERT INTO SSP3 VALUES('DJB','','SSP-1212-00001','GMST12099B006',349900,'',1,20141126,093452,'SQL',0,0,'')</v>
      </c>
    </row>
    <row r="197" spans="37:50" ht="12.75" customHeight="1" x14ac:dyDescent="0.25">
      <c r="AK197" s="1" t="s">
        <v>109</v>
      </c>
      <c r="AM197" s="1" t="s">
        <v>177</v>
      </c>
      <c r="AN197" s="18" t="s">
        <v>444</v>
      </c>
      <c r="AO197" s="19">
        <v>349900</v>
      </c>
      <c r="AQ197" s="1">
        <v>1</v>
      </c>
      <c r="AR197" s="14" t="str">
        <f t="shared" ca="1" si="34"/>
        <v>20141126</v>
      </c>
      <c r="AS197" s="14" t="str">
        <f t="shared" ca="1" si="35"/>
        <v>093452</v>
      </c>
      <c r="AT197" s="6" t="s">
        <v>41</v>
      </c>
      <c r="AU197" s="3">
        <v>0</v>
      </c>
      <c r="AV197" s="3">
        <v>0</v>
      </c>
      <c r="AX197" s="1" t="str">
        <f t="shared" ca="1" si="36"/>
        <v>INSERT INTO SSP3 VALUES('DJB','','SSP-1212-00001','GMST12099C011',349900,'',1,20141126,093452,'SQL',0,0,'')</v>
      </c>
    </row>
    <row r="198" spans="37:50" ht="12.75" customHeight="1" x14ac:dyDescent="0.25">
      <c r="AK198" s="1" t="s">
        <v>109</v>
      </c>
      <c r="AM198" s="1" t="s">
        <v>177</v>
      </c>
      <c r="AN198" s="18" t="s">
        <v>445</v>
      </c>
      <c r="AO198" s="19">
        <v>349900</v>
      </c>
      <c r="AQ198" s="1">
        <v>1</v>
      </c>
      <c r="AR198" s="14" t="str">
        <f t="shared" ca="1" si="34"/>
        <v>20141126</v>
      </c>
      <c r="AS198" s="14" t="str">
        <f t="shared" ca="1" si="35"/>
        <v>093452</v>
      </c>
      <c r="AT198" s="6" t="s">
        <v>41</v>
      </c>
      <c r="AU198" s="3">
        <v>0</v>
      </c>
      <c r="AV198" s="3">
        <v>0</v>
      </c>
      <c r="AX198" s="1" t="str">
        <f t="shared" ca="1" si="36"/>
        <v>INSERT INTO SSP3 VALUES('DJB','','SSP-1212-00001','GMST12100W005',349900,'',1,20141126,093452,'SQL',0,0,'')</v>
      </c>
    </row>
    <row r="199" spans="37:50" ht="12.75" customHeight="1" x14ac:dyDescent="0.25">
      <c r="AK199" s="1" t="s">
        <v>109</v>
      </c>
      <c r="AM199" s="1" t="s">
        <v>177</v>
      </c>
      <c r="AN199" s="18" t="s">
        <v>446</v>
      </c>
      <c r="AO199" s="19">
        <v>349900</v>
      </c>
      <c r="AQ199" s="1">
        <v>1</v>
      </c>
      <c r="AR199" s="14" t="str">
        <f t="shared" ref="AR199:AR262" ca="1" si="37">TEXT(NOW(),"yyyyMMdd")</f>
        <v>20141126</v>
      </c>
      <c r="AS199" s="14" t="str">
        <f t="shared" ref="AS199:AS262" ca="1" si="38">TEXT(NOW(),"hhmmss")</f>
        <v>093452</v>
      </c>
      <c r="AT199" s="6" t="s">
        <v>41</v>
      </c>
      <c r="AU199" s="3">
        <v>0</v>
      </c>
      <c r="AV199" s="3">
        <v>0</v>
      </c>
      <c r="AX199" s="1" t="str">
        <f t="shared" ref="AX199:AX262" ca="1" si="39">CONCATENATE("INSERT INTO ",$D$2," VALUES(","'",AK199,"'",",'",AL199,"'",",'",AM199,"'",",'",AN199,"'",",",AO199,,",'",AP199,"'",",",AQ199,,",",AR199,,",",AS199,,",'",AT199,"'",",",AU199,,",",AV199,,",'",AW199,"'",")")</f>
        <v>INSERT INTO SSP3 VALUES('DJB','','SSP-1212-00001','GMST12101C011',349900,'',1,20141126,093452,'SQL',0,0,'')</v>
      </c>
    </row>
    <row r="200" spans="37:50" ht="12.75" customHeight="1" x14ac:dyDescent="0.25">
      <c r="AK200" s="1" t="s">
        <v>109</v>
      </c>
      <c r="AM200" s="1" t="s">
        <v>177</v>
      </c>
      <c r="AN200" s="18" t="s">
        <v>447</v>
      </c>
      <c r="AO200" s="19">
        <v>349900</v>
      </c>
      <c r="AQ200" s="1">
        <v>1</v>
      </c>
      <c r="AR200" s="14" t="str">
        <f t="shared" ca="1" si="37"/>
        <v>20141126</v>
      </c>
      <c r="AS200" s="14" t="str">
        <f t="shared" ca="1" si="38"/>
        <v>093452</v>
      </c>
      <c r="AT200" s="6" t="s">
        <v>41</v>
      </c>
      <c r="AU200" s="3">
        <v>0</v>
      </c>
      <c r="AV200" s="3">
        <v>0</v>
      </c>
      <c r="AX200" s="1" t="str">
        <f t="shared" ca="1" si="39"/>
        <v>INSERT INTO SSP3 VALUES('DJB','','SSP-1212-00001','GMST12101N014',349900,'',1,20141126,093452,'SQL',0,0,'')</v>
      </c>
    </row>
    <row r="201" spans="37:50" ht="12.75" customHeight="1" x14ac:dyDescent="0.25">
      <c r="AK201" s="1" t="s">
        <v>109</v>
      </c>
      <c r="AM201" s="1" t="s">
        <v>177</v>
      </c>
      <c r="AN201" s="18" t="s">
        <v>448</v>
      </c>
      <c r="AO201" s="19">
        <v>349900</v>
      </c>
      <c r="AQ201" s="1">
        <v>1</v>
      </c>
      <c r="AR201" s="14" t="str">
        <f t="shared" ca="1" si="37"/>
        <v>20141126</v>
      </c>
      <c r="AS201" s="14" t="str">
        <f t="shared" ca="1" si="38"/>
        <v>093452</v>
      </c>
      <c r="AT201" s="6" t="s">
        <v>41</v>
      </c>
      <c r="AU201" s="3">
        <v>0</v>
      </c>
      <c r="AV201" s="3">
        <v>0</v>
      </c>
      <c r="AX201" s="1" t="str">
        <f t="shared" ca="1" si="39"/>
        <v>INSERT INTO SSP3 VALUES('DJB','','SSP-1212-00001','GMST12102B001',349900,'',1,20141126,093452,'SQL',0,0,'')</v>
      </c>
    </row>
    <row r="202" spans="37:50" ht="12.75" customHeight="1" x14ac:dyDescent="0.25">
      <c r="AK202" s="1" t="s">
        <v>109</v>
      </c>
      <c r="AM202" s="1" t="s">
        <v>177</v>
      </c>
      <c r="AN202" s="18" t="s">
        <v>449</v>
      </c>
      <c r="AO202" s="19">
        <v>349900</v>
      </c>
      <c r="AQ202" s="1">
        <v>1</v>
      </c>
      <c r="AR202" s="14" t="str">
        <f t="shared" ca="1" si="37"/>
        <v>20141126</v>
      </c>
      <c r="AS202" s="14" t="str">
        <f t="shared" ca="1" si="38"/>
        <v>093452</v>
      </c>
      <c r="AT202" s="6" t="s">
        <v>41</v>
      </c>
      <c r="AU202" s="3">
        <v>0</v>
      </c>
      <c r="AV202" s="3">
        <v>0</v>
      </c>
      <c r="AX202" s="1" t="str">
        <f t="shared" ca="1" si="39"/>
        <v>INSERT INTO SSP3 VALUES('DJB','','SSP-1212-00001','GMST12102B008',349900,'',1,20141126,093452,'SQL',0,0,'')</v>
      </c>
    </row>
    <row r="203" spans="37:50" ht="12.75" customHeight="1" x14ac:dyDescent="0.25">
      <c r="AK203" s="1" t="s">
        <v>109</v>
      </c>
      <c r="AM203" s="1" t="s">
        <v>177</v>
      </c>
      <c r="AN203" s="18" t="s">
        <v>450</v>
      </c>
      <c r="AO203" s="19">
        <v>349900</v>
      </c>
      <c r="AQ203" s="1">
        <v>1</v>
      </c>
      <c r="AR203" s="14" t="str">
        <f t="shared" ca="1" si="37"/>
        <v>20141126</v>
      </c>
      <c r="AS203" s="14" t="str">
        <f t="shared" ca="1" si="38"/>
        <v>093452</v>
      </c>
      <c r="AT203" s="6" t="s">
        <v>41</v>
      </c>
      <c r="AU203" s="3">
        <v>0</v>
      </c>
      <c r="AV203" s="3">
        <v>0</v>
      </c>
      <c r="AX203" s="1" t="str">
        <f t="shared" ca="1" si="39"/>
        <v>INSERT INTO SSP3 VALUES('DJB','','SSP-1212-00001','GMST12102C011',349900,'',1,20141126,093452,'SQL',0,0,'')</v>
      </c>
    </row>
    <row r="204" spans="37:50" ht="12.75" customHeight="1" x14ac:dyDescent="0.25">
      <c r="AK204" s="1" t="s">
        <v>109</v>
      </c>
      <c r="AM204" s="1" t="s">
        <v>177</v>
      </c>
      <c r="AN204" s="18" t="s">
        <v>451</v>
      </c>
      <c r="AO204" s="19">
        <v>299900</v>
      </c>
      <c r="AQ204" s="1">
        <v>1</v>
      </c>
      <c r="AR204" s="14" t="str">
        <f t="shared" ca="1" si="37"/>
        <v>20141126</v>
      </c>
      <c r="AS204" s="14" t="str">
        <f t="shared" ca="1" si="38"/>
        <v>093452</v>
      </c>
      <c r="AT204" s="6" t="s">
        <v>41</v>
      </c>
      <c r="AU204" s="3">
        <v>0</v>
      </c>
      <c r="AV204" s="3">
        <v>0</v>
      </c>
      <c r="AX204" s="1" t="str">
        <f t="shared" ca="1" si="39"/>
        <v>INSERT INTO SSP3 VALUES('DJB','','SSP-1212-00001','GMST12103N014',299900,'',1,20141126,093452,'SQL',0,0,'')</v>
      </c>
    </row>
    <row r="205" spans="37:50" ht="12.75" customHeight="1" x14ac:dyDescent="0.25">
      <c r="AK205" s="1" t="s">
        <v>109</v>
      </c>
      <c r="AM205" s="1" t="s">
        <v>177</v>
      </c>
      <c r="AN205" s="18" t="s">
        <v>452</v>
      </c>
      <c r="AO205" s="19">
        <v>249900</v>
      </c>
      <c r="AQ205" s="1">
        <v>1</v>
      </c>
      <c r="AR205" s="14" t="str">
        <f t="shared" ca="1" si="37"/>
        <v>20141126</v>
      </c>
      <c r="AS205" s="14" t="str">
        <f t="shared" ca="1" si="38"/>
        <v>093452</v>
      </c>
      <c r="AT205" s="6" t="s">
        <v>41</v>
      </c>
      <c r="AU205" s="3">
        <v>0</v>
      </c>
      <c r="AV205" s="3">
        <v>0</v>
      </c>
      <c r="AX205" s="1" t="str">
        <f t="shared" ca="1" si="39"/>
        <v>INSERT INTO SSP3 VALUES('DJB','','SSP-1212-00001','GMST12104G020',249900,'',1,20141126,093452,'SQL',0,0,'')</v>
      </c>
    </row>
    <row r="206" spans="37:50" ht="12.75" customHeight="1" x14ac:dyDescent="0.25">
      <c r="AK206" s="1" t="s">
        <v>109</v>
      </c>
      <c r="AM206" s="1" t="s">
        <v>177</v>
      </c>
      <c r="AN206" s="18" t="s">
        <v>453</v>
      </c>
      <c r="AO206" s="19">
        <v>399900</v>
      </c>
      <c r="AQ206" s="1">
        <v>1</v>
      </c>
      <c r="AR206" s="14" t="str">
        <f t="shared" ca="1" si="37"/>
        <v>20141126</v>
      </c>
      <c r="AS206" s="14" t="str">
        <f t="shared" ca="1" si="38"/>
        <v>093452</v>
      </c>
      <c r="AT206" s="6" t="s">
        <v>41</v>
      </c>
      <c r="AU206" s="3">
        <v>0</v>
      </c>
      <c r="AV206" s="3">
        <v>0</v>
      </c>
      <c r="AX206" s="1" t="str">
        <f t="shared" ca="1" si="39"/>
        <v>INSERT INTO SSP3 VALUES('DJB','','SSP-1212-00001','GMST12105G020',399900,'',1,20141126,093452,'SQL',0,0,'')</v>
      </c>
    </row>
    <row r="207" spans="37:50" ht="12.75" customHeight="1" x14ac:dyDescent="0.25">
      <c r="AK207" s="1" t="s">
        <v>109</v>
      </c>
      <c r="AM207" s="1" t="s">
        <v>177</v>
      </c>
      <c r="AN207" s="18" t="s">
        <v>454</v>
      </c>
      <c r="AO207" s="19">
        <v>349900</v>
      </c>
      <c r="AQ207" s="1">
        <v>1</v>
      </c>
      <c r="AR207" s="14" t="str">
        <f t="shared" ca="1" si="37"/>
        <v>20141126</v>
      </c>
      <c r="AS207" s="14" t="str">
        <f t="shared" ca="1" si="38"/>
        <v>093452</v>
      </c>
      <c r="AT207" s="6" t="s">
        <v>41</v>
      </c>
      <c r="AU207" s="3">
        <v>0</v>
      </c>
      <c r="AV207" s="3">
        <v>0</v>
      </c>
      <c r="AX207" s="1" t="str">
        <f t="shared" ca="1" si="39"/>
        <v>INSERT INTO SSP3 VALUES('DJB','','SSP-1212-00001','GMST12107B001',349900,'',1,20141126,093452,'SQL',0,0,'')</v>
      </c>
    </row>
    <row r="208" spans="37:50" ht="12.75" customHeight="1" x14ac:dyDescent="0.25">
      <c r="AK208" s="1" t="s">
        <v>109</v>
      </c>
      <c r="AM208" s="1" t="s">
        <v>177</v>
      </c>
      <c r="AN208" s="18" t="s">
        <v>455</v>
      </c>
      <c r="AO208" s="19">
        <v>299900</v>
      </c>
      <c r="AQ208" s="1">
        <v>1</v>
      </c>
      <c r="AR208" s="14" t="str">
        <f t="shared" ca="1" si="37"/>
        <v>20141126</v>
      </c>
      <c r="AS208" s="14" t="str">
        <f t="shared" ca="1" si="38"/>
        <v>093452</v>
      </c>
      <c r="AT208" s="6" t="s">
        <v>41</v>
      </c>
      <c r="AU208" s="3">
        <v>0</v>
      </c>
      <c r="AV208" s="3">
        <v>0</v>
      </c>
      <c r="AX208" s="1" t="str">
        <f t="shared" ca="1" si="39"/>
        <v>INSERT INTO SSP3 VALUES('DJB','','SSP-1212-00001','GMST12110B001',299900,'',1,20141126,093452,'SQL',0,0,'')</v>
      </c>
    </row>
    <row r="209" spans="37:50" ht="12.75" customHeight="1" x14ac:dyDescent="0.25">
      <c r="AK209" s="1" t="s">
        <v>109</v>
      </c>
      <c r="AM209" s="1" t="s">
        <v>177</v>
      </c>
      <c r="AN209" s="18" t="s">
        <v>456</v>
      </c>
      <c r="AO209" s="19">
        <v>249900</v>
      </c>
      <c r="AQ209" s="1">
        <v>1</v>
      </c>
      <c r="AR209" s="14" t="str">
        <f t="shared" ca="1" si="37"/>
        <v>20141126</v>
      </c>
      <c r="AS209" s="14" t="str">
        <f t="shared" ca="1" si="38"/>
        <v>093452</v>
      </c>
      <c r="AT209" s="6" t="s">
        <v>41</v>
      </c>
      <c r="AU209" s="3">
        <v>0</v>
      </c>
      <c r="AV209" s="3">
        <v>0</v>
      </c>
      <c r="AX209" s="1" t="str">
        <f t="shared" ca="1" si="39"/>
        <v>INSERT INTO SSP3 VALUES('DJB','','SSP-1212-00001','GMST12111C003',249900,'',1,20141126,093452,'SQL',0,0,'')</v>
      </c>
    </row>
    <row r="210" spans="37:50" ht="12.75" customHeight="1" x14ac:dyDescent="0.25">
      <c r="AK210" s="1" t="s">
        <v>109</v>
      </c>
      <c r="AM210" s="1" t="s">
        <v>177</v>
      </c>
      <c r="AN210" s="18" t="s">
        <v>457</v>
      </c>
      <c r="AO210" s="19">
        <v>249900</v>
      </c>
      <c r="AQ210" s="1">
        <v>1</v>
      </c>
      <c r="AR210" s="14" t="str">
        <f t="shared" ca="1" si="37"/>
        <v>20141126</v>
      </c>
      <c r="AS210" s="14" t="str">
        <f t="shared" ca="1" si="38"/>
        <v>093452</v>
      </c>
      <c r="AT210" s="6" t="s">
        <v>41</v>
      </c>
      <c r="AU210" s="3">
        <v>0</v>
      </c>
      <c r="AV210" s="3">
        <v>0</v>
      </c>
      <c r="AX210" s="1" t="str">
        <f t="shared" ca="1" si="39"/>
        <v>INSERT INTO SSP3 VALUES('DJB','','SSP-1212-00001','GMST12111C009',249900,'',1,20141126,093452,'SQL',0,0,'')</v>
      </c>
    </row>
    <row r="211" spans="37:50" ht="12.75" customHeight="1" x14ac:dyDescent="0.25">
      <c r="AK211" s="1" t="s">
        <v>109</v>
      </c>
      <c r="AM211" s="1" t="s">
        <v>177</v>
      </c>
      <c r="AN211" s="18" t="s">
        <v>458</v>
      </c>
      <c r="AO211" s="19">
        <v>299900</v>
      </c>
      <c r="AQ211" s="1">
        <v>1</v>
      </c>
      <c r="AR211" s="14" t="str">
        <f t="shared" ca="1" si="37"/>
        <v>20141126</v>
      </c>
      <c r="AS211" s="14" t="str">
        <f t="shared" ca="1" si="38"/>
        <v>093452</v>
      </c>
      <c r="AT211" s="6" t="s">
        <v>41</v>
      </c>
      <c r="AU211" s="3">
        <v>0</v>
      </c>
      <c r="AV211" s="3">
        <v>0</v>
      </c>
      <c r="AX211" s="1" t="str">
        <f t="shared" ca="1" si="39"/>
        <v>INSERT INTO SSP3 VALUES('DJB','','SSP-1212-00001','GMST12112B001',299900,'',1,20141126,093452,'SQL',0,0,'')</v>
      </c>
    </row>
    <row r="212" spans="37:50" ht="12.75" customHeight="1" x14ac:dyDescent="0.25">
      <c r="AK212" s="1" t="s">
        <v>109</v>
      </c>
      <c r="AM212" s="1" t="s">
        <v>177</v>
      </c>
      <c r="AN212" s="18" t="s">
        <v>459</v>
      </c>
      <c r="AO212" s="19">
        <v>299900</v>
      </c>
      <c r="AQ212" s="1">
        <v>1</v>
      </c>
      <c r="AR212" s="14" t="str">
        <f t="shared" ca="1" si="37"/>
        <v>20141126</v>
      </c>
      <c r="AS212" s="14" t="str">
        <f t="shared" ca="1" si="38"/>
        <v>093452</v>
      </c>
      <c r="AT212" s="6" t="s">
        <v>41</v>
      </c>
      <c r="AU212" s="3">
        <v>0</v>
      </c>
      <c r="AV212" s="3">
        <v>0</v>
      </c>
      <c r="AX212" s="1" t="str">
        <f t="shared" ca="1" si="39"/>
        <v>INSERT INTO SSP3 VALUES('DJB','','SSP-1212-00001','GMST12112C009',299900,'',1,20141126,093452,'SQL',0,0,'')</v>
      </c>
    </row>
    <row r="213" spans="37:50" ht="12.75" customHeight="1" x14ac:dyDescent="0.25">
      <c r="AK213" s="1" t="s">
        <v>109</v>
      </c>
      <c r="AM213" s="1" t="s">
        <v>177</v>
      </c>
      <c r="AN213" s="18" t="s">
        <v>460</v>
      </c>
      <c r="AO213" s="19">
        <v>299900</v>
      </c>
      <c r="AQ213" s="1">
        <v>1</v>
      </c>
      <c r="AR213" s="14" t="str">
        <f t="shared" ca="1" si="37"/>
        <v>20141126</v>
      </c>
      <c r="AS213" s="14" t="str">
        <f t="shared" ca="1" si="38"/>
        <v>093452</v>
      </c>
      <c r="AT213" s="6" t="s">
        <v>41</v>
      </c>
      <c r="AU213" s="3">
        <v>0</v>
      </c>
      <c r="AV213" s="3">
        <v>0</v>
      </c>
      <c r="AX213" s="1" t="str">
        <f t="shared" ca="1" si="39"/>
        <v>INSERT INTO SSP3 VALUES('DJB','','SSP-1212-00001','GMST12115B008',299900,'',1,20141126,093452,'SQL',0,0,'')</v>
      </c>
    </row>
    <row r="214" spans="37:50" ht="12.75" customHeight="1" x14ac:dyDescent="0.25">
      <c r="AK214" s="1" t="s">
        <v>109</v>
      </c>
      <c r="AM214" s="1" t="s">
        <v>177</v>
      </c>
      <c r="AN214" s="18" t="s">
        <v>461</v>
      </c>
      <c r="AO214" s="19">
        <v>349900</v>
      </c>
      <c r="AQ214" s="1">
        <v>1</v>
      </c>
      <c r="AR214" s="14" t="str">
        <f t="shared" ca="1" si="37"/>
        <v>20141126</v>
      </c>
      <c r="AS214" s="14" t="str">
        <f t="shared" ca="1" si="38"/>
        <v>093452</v>
      </c>
      <c r="AT214" s="6" t="s">
        <v>41</v>
      </c>
      <c r="AU214" s="3">
        <v>0</v>
      </c>
      <c r="AV214" s="3">
        <v>0</v>
      </c>
      <c r="AX214" s="1" t="str">
        <f t="shared" ca="1" si="39"/>
        <v>INSERT INTO SSP3 VALUES('DJB','','SSP-1212-00001','GMST12116B001',349900,'',1,20141126,093452,'SQL',0,0,'')</v>
      </c>
    </row>
    <row r="215" spans="37:50" ht="12.75" customHeight="1" x14ac:dyDescent="0.25">
      <c r="AK215" s="1" t="s">
        <v>109</v>
      </c>
      <c r="AM215" s="1" t="s">
        <v>177</v>
      </c>
      <c r="AN215" s="18" t="s">
        <v>462</v>
      </c>
      <c r="AO215" s="19">
        <v>279900</v>
      </c>
      <c r="AQ215" s="1">
        <v>1</v>
      </c>
      <c r="AR215" s="14" t="str">
        <f t="shared" ca="1" si="37"/>
        <v>20141126</v>
      </c>
      <c r="AS215" s="14" t="str">
        <f t="shared" ca="1" si="38"/>
        <v>093452</v>
      </c>
      <c r="AT215" s="6" t="s">
        <v>41</v>
      </c>
      <c r="AU215" s="3">
        <v>0</v>
      </c>
      <c r="AV215" s="3">
        <v>0</v>
      </c>
      <c r="AX215" s="1" t="str">
        <f t="shared" ca="1" si="39"/>
        <v>INSERT INTO SSP3 VALUES('DJB','','SSP-1212-00001','GMST12117B003',279900,'',1,20141126,093452,'SQL',0,0,'')</v>
      </c>
    </row>
    <row r="216" spans="37:50" ht="12.75" customHeight="1" x14ac:dyDescent="0.25">
      <c r="AK216" s="1" t="s">
        <v>109</v>
      </c>
      <c r="AM216" s="1" t="s">
        <v>177</v>
      </c>
      <c r="AN216" s="18" t="s">
        <v>463</v>
      </c>
      <c r="AO216" s="19">
        <v>279900</v>
      </c>
      <c r="AQ216" s="1">
        <v>1</v>
      </c>
      <c r="AR216" s="14" t="str">
        <f t="shared" ca="1" si="37"/>
        <v>20141126</v>
      </c>
      <c r="AS216" s="14" t="str">
        <f t="shared" ca="1" si="38"/>
        <v>093452</v>
      </c>
      <c r="AT216" s="6" t="s">
        <v>41</v>
      </c>
      <c r="AU216" s="3">
        <v>0</v>
      </c>
      <c r="AV216" s="3">
        <v>0</v>
      </c>
      <c r="AX216" s="1" t="str">
        <f t="shared" ca="1" si="39"/>
        <v>INSERT INTO SSP3 VALUES('DJB','','SSP-1212-00001','GMST12117W005',279900,'',1,20141126,093452,'SQL',0,0,'')</v>
      </c>
    </row>
    <row r="217" spans="37:50" ht="12.75" customHeight="1" x14ac:dyDescent="0.25">
      <c r="AK217" s="1" t="s">
        <v>109</v>
      </c>
      <c r="AM217" s="1" t="s">
        <v>177</v>
      </c>
      <c r="AN217" s="18" t="s">
        <v>464</v>
      </c>
      <c r="AO217" s="19">
        <v>249900</v>
      </c>
      <c r="AQ217" s="1">
        <v>1</v>
      </c>
      <c r="AR217" s="14" t="str">
        <f t="shared" ca="1" si="37"/>
        <v>20141126</v>
      </c>
      <c r="AS217" s="14" t="str">
        <f t="shared" ca="1" si="38"/>
        <v>093452</v>
      </c>
      <c r="AT217" s="6" t="s">
        <v>41</v>
      </c>
      <c r="AU217" s="3">
        <v>0</v>
      </c>
      <c r="AV217" s="3">
        <v>0</v>
      </c>
      <c r="AX217" s="1" t="str">
        <f t="shared" ca="1" si="39"/>
        <v>INSERT INTO SSP3 VALUES('DJB','','SSP-1212-00001','GMST12119B003',249900,'',1,20141126,093452,'SQL',0,0,'')</v>
      </c>
    </row>
    <row r="218" spans="37:50" ht="12.75" customHeight="1" x14ac:dyDescent="0.25">
      <c r="AK218" s="1" t="s">
        <v>109</v>
      </c>
      <c r="AM218" s="1" t="s">
        <v>177</v>
      </c>
      <c r="AN218" s="18" t="s">
        <v>465</v>
      </c>
      <c r="AO218" s="19">
        <v>349900</v>
      </c>
      <c r="AQ218" s="1">
        <v>1</v>
      </c>
      <c r="AR218" s="14" t="str">
        <f t="shared" ca="1" si="37"/>
        <v>20141126</v>
      </c>
      <c r="AS218" s="14" t="str">
        <f t="shared" ca="1" si="38"/>
        <v>093452</v>
      </c>
      <c r="AT218" s="6" t="s">
        <v>41</v>
      </c>
      <c r="AU218" s="3">
        <v>0</v>
      </c>
      <c r="AV218" s="3">
        <v>0</v>
      </c>
      <c r="AX218" s="1" t="str">
        <f t="shared" ca="1" si="39"/>
        <v>INSERT INTO SSP3 VALUES('DJB','','SSP-1212-00001','GMST12120B001',349900,'',1,20141126,093452,'SQL',0,0,'')</v>
      </c>
    </row>
    <row r="219" spans="37:50" ht="12.75" customHeight="1" x14ac:dyDescent="0.25">
      <c r="AK219" s="1" t="s">
        <v>109</v>
      </c>
      <c r="AM219" s="1" t="s">
        <v>177</v>
      </c>
      <c r="AN219" s="18" t="s">
        <v>466</v>
      </c>
      <c r="AO219" s="19">
        <v>349900</v>
      </c>
      <c r="AQ219" s="1">
        <v>1</v>
      </c>
      <c r="AR219" s="14" t="str">
        <f t="shared" ca="1" si="37"/>
        <v>20141126</v>
      </c>
      <c r="AS219" s="14" t="str">
        <f t="shared" ca="1" si="38"/>
        <v>093452</v>
      </c>
      <c r="AT219" s="6" t="s">
        <v>41</v>
      </c>
      <c r="AU219" s="3">
        <v>0</v>
      </c>
      <c r="AV219" s="3">
        <v>0</v>
      </c>
      <c r="AX219" s="1" t="str">
        <f t="shared" ca="1" si="39"/>
        <v>INSERT INTO SSP3 VALUES('DJB','','SSP-1212-00001','GMST12120C008',349900,'',1,20141126,093452,'SQL',0,0,'')</v>
      </c>
    </row>
    <row r="220" spans="37:50" ht="12.75" customHeight="1" x14ac:dyDescent="0.25">
      <c r="AK220" s="1" t="s">
        <v>109</v>
      </c>
      <c r="AM220" s="1" t="s">
        <v>177</v>
      </c>
      <c r="AN220" s="18" t="s">
        <v>467</v>
      </c>
      <c r="AO220" s="19">
        <v>329900</v>
      </c>
      <c r="AQ220" s="1">
        <v>1</v>
      </c>
      <c r="AR220" s="14" t="str">
        <f t="shared" ca="1" si="37"/>
        <v>20141126</v>
      </c>
      <c r="AS220" s="14" t="str">
        <f t="shared" ca="1" si="38"/>
        <v>093452</v>
      </c>
      <c r="AT220" s="6" t="s">
        <v>41</v>
      </c>
      <c r="AU220" s="3">
        <v>0</v>
      </c>
      <c r="AV220" s="3">
        <v>0</v>
      </c>
      <c r="AX220" s="1" t="str">
        <f t="shared" ca="1" si="39"/>
        <v>INSERT INTO SSP3 VALUES('DJB','','SSP-1212-00001','GMST12121B001',329900,'',1,20141126,093452,'SQL',0,0,'')</v>
      </c>
    </row>
    <row r="221" spans="37:50" ht="12.75" customHeight="1" x14ac:dyDescent="0.25">
      <c r="AK221" s="1" t="s">
        <v>109</v>
      </c>
      <c r="AM221" s="1" t="s">
        <v>177</v>
      </c>
      <c r="AN221" s="18" t="s">
        <v>468</v>
      </c>
      <c r="AO221" s="19">
        <v>329900</v>
      </c>
      <c r="AQ221" s="1">
        <v>1</v>
      </c>
      <c r="AR221" s="14" t="str">
        <f t="shared" ca="1" si="37"/>
        <v>20141126</v>
      </c>
      <c r="AS221" s="14" t="str">
        <f t="shared" ca="1" si="38"/>
        <v>093452</v>
      </c>
      <c r="AT221" s="6" t="s">
        <v>41</v>
      </c>
      <c r="AU221" s="3">
        <v>0</v>
      </c>
      <c r="AV221" s="3">
        <v>0</v>
      </c>
      <c r="AX221" s="1" t="str">
        <f t="shared" ca="1" si="39"/>
        <v>INSERT INTO SSP3 VALUES('DJB','','SSP-1212-00001','GMST12121B003',329900,'',1,20141126,093452,'SQL',0,0,'')</v>
      </c>
    </row>
    <row r="222" spans="37:50" ht="12.75" customHeight="1" x14ac:dyDescent="0.25">
      <c r="AK222" s="1" t="s">
        <v>109</v>
      </c>
      <c r="AM222" s="1" t="s">
        <v>177</v>
      </c>
      <c r="AN222" s="18" t="s">
        <v>469</v>
      </c>
      <c r="AO222" s="19">
        <v>299900</v>
      </c>
      <c r="AQ222" s="1">
        <v>1</v>
      </c>
      <c r="AR222" s="14" t="str">
        <f t="shared" ca="1" si="37"/>
        <v>20141126</v>
      </c>
      <c r="AS222" s="14" t="str">
        <f t="shared" ca="1" si="38"/>
        <v>093452</v>
      </c>
      <c r="AT222" s="6" t="s">
        <v>41</v>
      </c>
      <c r="AU222" s="3">
        <v>0</v>
      </c>
      <c r="AV222" s="3">
        <v>0</v>
      </c>
      <c r="AX222" s="1" t="str">
        <f t="shared" ca="1" si="39"/>
        <v>INSERT INTO SSP3 VALUES('DJB','','SSP-1212-00001','GMST12165G025',299900,'',1,20141126,093452,'SQL',0,0,'')</v>
      </c>
    </row>
    <row r="223" spans="37:50" ht="12.75" customHeight="1" x14ac:dyDescent="0.25">
      <c r="AK223" s="1" t="s">
        <v>109</v>
      </c>
      <c r="AM223" s="1" t="s">
        <v>177</v>
      </c>
      <c r="AN223" s="18" t="s">
        <v>470</v>
      </c>
      <c r="AO223" s="19">
        <v>299900</v>
      </c>
      <c r="AQ223" s="1">
        <v>1</v>
      </c>
      <c r="AR223" s="14" t="str">
        <f t="shared" ca="1" si="37"/>
        <v>20141126</v>
      </c>
      <c r="AS223" s="14" t="str">
        <f t="shared" ca="1" si="38"/>
        <v>093452</v>
      </c>
      <c r="AT223" s="6" t="s">
        <v>41</v>
      </c>
      <c r="AU223" s="3">
        <v>0</v>
      </c>
      <c r="AV223" s="3">
        <v>0</v>
      </c>
      <c r="AX223" s="1" t="str">
        <f t="shared" ca="1" si="39"/>
        <v>INSERT INTO SSP3 VALUES('DJB','','SSP-1212-00001','GMST12165R005',299900,'',1,20141126,093452,'SQL',0,0,'')</v>
      </c>
    </row>
    <row r="224" spans="37:50" ht="12.75" customHeight="1" x14ac:dyDescent="0.25">
      <c r="AK224" s="1" t="s">
        <v>109</v>
      </c>
      <c r="AM224" s="1" t="s">
        <v>177</v>
      </c>
      <c r="AN224" s="18" t="s">
        <v>471</v>
      </c>
      <c r="AO224" s="19">
        <v>299900</v>
      </c>
      <c r="AQ224" s="1">
        <v>1</v>
      </c>
      <c r="AR224" s="14" t="str">
        <f t="shared" ca="1" si="37"/>
        <v>20141126</v>
      </c>
      <c r="AS224" s="14" t="str">
        <f t="shared" ca="1" si="38"/>
        <v>093452</v>
      </c>
      <c r="AT224" s="6" t="s">
        <v>41</v>
      </c>
      <c r="AU224" s="3">
        <v>0</v>
      </c>
      <c r="AV224" s="3">
        <v>0</v>
      </c>
      <c r="AX224" s="1" t="str">
        <f t="shared" ca="1" si="39"/>
        <v>INSERT INTO SSP3 VALUES('DJB','','SSP-1212-00001','GMST12172B001',299900,'',1,20141126,093452,'SQL',0,0,'')</v>
      </c>
    </row>
    <row r="225" spans="37:50" ht="12.75" customHeight="1" x14ac:dyDescent="0.25">
      <c r="AK225" s="1" t="s">
        <v>109</v>
      </c>
      <c r="AM225" s="1" t="s">
        <v>177</v>
      </c>
      <c r="AN225" s="18" t="s">
        <v>472</v>
      </c>
      <c r="AO225" s="19">
        <v>279900</v>
      </c>
      <c r="AQ225" s="1">
        <v>1</v>
      </c>
      <c r="AR225" s="14" t="str">
        <f t="shared" ca="1" si="37"/>
        <v>20141126</v>
      </c>
      <c r="AS225" s="14" t="str">
        <f t="shared" ca="1" si="38"/>
        <v>093452</v>
      </c>
      <c r="AT225" s="6" t="s">
        <v>41</v>
      </c>
      <c r="AU225" s="3">
        <v>0</v>
      </c>
      <c r="AV225" s="3">
        <v>0</v>
      </c>
      <c r="AX225" s="1" t="str">
        <f t="shared" ca="1" si="39"/>
        <v>INSERT INTO SSP3 VALUES('DJB','','SSP-1212-00001','GMST12187B001',279900,'',1,20141126,093452,'SQL',0,0,'')</v>
      </c>
    </row>
    <row r="226" spans="37:50" ht="12.75" customHeight="1" x14ac:dyDescent="0.25">
      <c r="AK226" s="1" t="s">
        <v>109</v>
      </c>
      <c r="AM226" s="1" t="s">
        <v>177</v>
      </c>
      <c r="AN226" s="18" t="s">
        <v>473</v>
      </c>
      <c r="AO226" s="19">
        <v>299900</v>
      </c>
      <c r="AQ226" s="1">
        <v>1</v>
      </c>
      <c r="AR226" s="14" t="str">
        <f t="shared" ca="1" si="37"/>
        <v>20141126</v>
      </c>
      <c r="AS226" s="14" t="str">
        <f t="shared" ca="1" si="38"/>
        <v>093452</v>
      </c>
      <c r="AT226" s="6" t="s">
        <v>41</v>
      </c>
      <c r="AU226" s="3">
        <v>0</v>
      </c>
      <c r="AV226" s="3">
        <v>0</v>
      </c>
      <c r="AX226" s="1" t="str">
        <f t="shared" ca="1" si="39"/>
        <v>INSERT INTO SSP3 VALUES('DJB','','SSP-1212-00001','GMST12189W002',299900,'',1,20141126,093452,'SQL',0,0,'')</v>
      </c>
    </row>
    <row r="227" spans="37:50" ht="12.75" customHeight="1" x14ac:dyDescent="0.25">
      <c r="AK227" s="1" t="s">
        <v>109</v>
      </c>
      <c r="AM227" s="1" t="s">
        <v>177</v>
      </c>
      <c r="AN227" s="18" t="s">
        <v>474</v>
      </c>
      <c r="AO227" s="19">
        <v>229500</v>
      </c>
      <c r="AQ227" s="1">
        <v>1</v>
      </c>
      <c r="AR227" s="14" t="str">
        <f t="shared" ca="1" si="37"/>
        <v>20141126</v>
      </c>
      <c r="AS227" s="14" t="str">
        <f t="shared" ca="1" si="38"/>
        <v>093452</v>
      </c>
      <c r="AT227" s="6" t="s">
        <v>41</v>
      </c>
      <c r="AU227" s="3">
        <v>0</v>
      </c>
      <c r="AV227" s="3">
        <v>0</v>
      </c>
      <c r="AX227" s="1" t="str">
        <f t="shared" ca="1" si="39"/>
        <v>INSERT INTO SSP3 VALUES('DJB','','SSP-1212-00001','GMSTH3029AQB0',229500,'',1,20141126,093452,'SQL',0,0,'')</v>
      </c>
    </row>
    <row r="228" spans="37:50" ht="12.75" customHeight="1" x14ac:dyDescent="0.25">
      <c r="AK228" s="1" t="s">
        <v>109</v>
      </c>
      <c r="AM228" s="1" t="s">
        <v>177</v>
      </c>
      <c r="AN228" s="18" t="s">
        <v>475</v>
      </c>
      <c r="AO228" s="19">
        <v>229500</v>
      </c>
      <c r="AQ228" s="1">
        <v>1</v>
      </c>
      <c r="AR228" s="14" t="str">
        <f t="shared" ca="1" si="37"/>
        <v>20141126</v>
      </c>
      <c r="AS228" s="14" t="str">
        <f t="shared" ca="1" si="38"/>
        <v>093452</v>
      </c>
      <c r="AT228" s="6" t="s">
        <v>41</v>
      </c>
      <c r="AU228" s="3">
        <v>0</v>
      </c>
      <c r="AV228" s="3">
        <v>0</v>
      </c>
      <c r="AX228" s="1" t="str">
        <f t="shared" ca="1" si="39"/>
        <v>INSERT INTO SSP3 VALUES('DJB','','SSP-1212-00001','GMSTH3029AQC0',229500,'',1,20141126,093452,'SQL',0,0,'')</v>
      </c>
    </row>
    <row r="229" spans="37:50" ht="12.75" customHeight="1" x14ac:dyDescent="0.25">
      <c r="AK229" s="1" t="s">
        <v>109</v>
      </c>
      <c r="AM229" s="1" t="s">
        <v>177</v>
      </c>
      <c r="AN229" s="18" t="s">
        <v>476</v>
      </c>
      <c r="AO229" s="19">
        <v>229500</v>
      </c>
      <c r="AQ229" s="1">
        <v>1</v>
      </c>
      <c r="AR229" s="14" t="str">
        <f t="shared" ca="1" si="37"/>
        <v>20141126</v>
      </c>
      <c r="AS229" s="14" t="str">
        <f t="shared" ca="1" si="38"/>
        <v>093452</v>
      </c>
      <c r="AT229" s="6" t="s">
        <v>41</v>
      </c>
      <c r="AU229" s="3">
        <v>0</v>
      </c>
      <c r="AV229" s="3">
        <v>0</v>
      </c>
      <c r="AX229" s="1" t="str">
        <f t="shared" ca="1" si="39"/>
        <v>INSERT INTO SSP3 VALUES('DJB','','SSP-1212-00001','GMSTH3029AQG1',229500,'',1,20141126,093452,'SQL',0,0,'')</v>
      </c>
    </row>
    <row r="230" spans="37:50" ht="12.75" customHeight="1" x14ac:dyDescent="0.25">
      <c r="AK230" s="1" t="s">
        <v>109</v>
      </c>
      <c r="AM230" s="1" t="s">
        <v>177</v>
      </c>
      <c r="AN230" s="18" t="s">
        <v>477</v>
      </c>
      <c r="AO230" s="19">
        <v>229500</v>
      </c>
      <c r="AQ230" s="1">
        <v>1</v>
      </c>
      <c r="AR230" s="14" t="str">
        <f t="shared" ca="1" si="37"/>
        <v>20141126</v>
      </c>
      <c r="AS230" s="14" t="str">
        <f t="shared" ca="1" si="38"/>
        <v>093452</v>
      </c>
      <c r="AT230" s="6" t="s">
        <v>41</v>
      </c>
      <c r="AU230" s="3">
        <v>0</v>
      </c>
      <c r="AV230" s="3">
        <v>0</v>
      </c>
      <c r="AX230" s="1" t="str">
        <f t="shared" ca="1" si="39"/>
        <v>INSERT INTO SSP3 VALUES('DJB','','SSP-1212-00001','GMSTH3029AQR0',229500,'',1,20141126,093452,'SQL',0,0,'')</v>
      </c>
    </row>
    <row r="231" spans="37:50" ht="12.75" customHeight="1" x14ac:dyDescent="0.25">
      <c r="AK231" s="1" t="s">
        <v>109</v>
      </c>
      <c r="AM231" s="1" t="s">
        <v>177</v>
      </c>
      <c r="AN231" s="18" t="s">
        <v>478</v>
      </c>
      <c r="AO231" s="19">
        <v>229500</v>
      </c>
      <c r="AQ231" s="1">
        <v>1</v>
      </c>
      <c r="AR231" s="14" t="str">
        <f t="shared" ca="1" si="37"/>
        <v>20141126</v>
      </c>
      <c r="AS231" s="14" t="str">
        <f t="shared" ca="1" si="38"/>
        <v>093452</v>
      </c>
      <c r="AT231" s="6" t="s">
        <v>41</v>
      </c>
      <c r="AU231" s="3">
        <v>0</v>
      </c>
      <c r="AV231" s="3">
        <v>0</v>
      </c>
      <c r="AX231" s="1" t="str">
        <f t="shared" ca="1" si="39"/>
        <v>INSERT INTO SSP3 VALUES('DJB','','SSP-1212-00001','GMSTH3029QB01',229500,'',1,20141126,093452,'SQL',0,0,'')</v>
      </c>
    </row>
    <row r="232" spans="37:50" ht="12.75" customHeight="1" x14ac:dyDescent="0.25">
      <c r="AK232" s="1" t="s">
        <v>109</v>
      </c>
      <c r="AM232" s="1" t="s">
        <v>177</v>
      </c>
      <c r="AN232" s="18" t="s">
        <v>479</v>
      </c>
      <c r="AO232" s="19">
        <v>229500</v>
      </c>
      <c r="AQ232" s="1">
        <v>1</v>
      </c>
      <c r="AR232" s="14" t="str">
        <f t="shared" ca="1" si="37"/>
        <v>20141126</v>
      </c>
      <c r="AS232" s="14" t="str">
        <f t="shared" ca="1" si="38"/>
        <v>093452</v>
      </c>
      <c r="AT232" s="6" t="s">
        <v>41</v>
      </c>
      <c r="AU232" s="3">
        <v>0</v>
      </c>
      <c r="AV232" s="3">
        <v>0</v>
      </c>
      <c r="AX232" s="1" t="str">
        <f t="shared" ca="1" si="39"/>
        <v>INSERT INTO SSP3 VALUES('DJB','','SSP-1212-00001','GMSTH3029QC03',229500,'',1,20141126,093452,'SQL',0,0,'')</v>
      </c>
    </row>
    <row r="233" spans="37:50" ht="12.75" customHeight="1" x14ac:dyDescent="0.25">
      <c r="AK233" s="1" t="s">
        <v>109</v>
      </c>
      <c r="AM233" s="1" t="s">
        <v>177</v>
      </c>
      <c r="AN233" s="18" t="s">
        <v>480</v>
      </c>
      <c r="AO233" s="19">
        <v>229500</v>
      </c>
      <c r="AQ233" s="1">
        <v>1</v>
      </c>
      <c r="AR233" s="14" t="str">
        <f t="shared" ca="1" si="37"/>
        <v>20141126</v>
      </c>
      <c r="AS233" s="14" t="str">
        <f t="shared" ca="1" si="38"/>
        <v>093452</v>
      </c>
      <c r="AT233" s="6" t="s">
        <v>41</v>
      </c>
      <c r="AU233" s="3">
        <v>0</v>
      </c>
      <c r="AV233" s="3">
        <v>0</v>
      </c>
      <c r="AX233" s="1" t="str">
        <f t="shared" ca="1" si="39"/>
        <v>INSERT INTO SSP3 VALUES('DJB','','SSP-1212-00001','GMSTH3029QC06',229500,'',1,20141126,093452,'SQL',0,0,'')</v>
      </c>
    </row>
    <row r="234" spans="37:50" ht="12.75" customHeight="1" x14ac:dyDescent="0.25">
      <c r="AK234" s="1" t="s">
        <v>109</v>
      </c>
      <c r="AM234" s="1" t="s">
        <v>177</v>
      </c>
      <c r="AN234" s="18" t="s">
        <v>481</v>
      </c>
      <c r="AO234" s="19">
        <v>229500</v>
      </c>
      <c r="AQ234" s="1">
        <v>1</v>
      </c>
      <c r="AR234" s="14" t="str">
        <f t="shared" ca="1" si="37"/>
        <v>20141126</v>
      </c>
      <c r="AS234" s="14" t="str">
        <f t="shared" ca="1" si="38"/>
        <v>093452</v>
      </c>
      <c r="AT234" s="6" t="s">
        <v>41</v>
      </c>
      <c r="AU234" s="3">
        <v>0</v>
      </c>
      <c r="AV234" s="3">
        <v>0</v>
      </c>
      <c r="AX234" s="1" t="str">
        <f t="shared" ca="1" si="39"/>
        <v>INSERT INTO SSP3 VALUES('DJB','','SSP-1212-00001','GMSTH3029QC07',229500,'',1,20141126,093452,'SQL',0,0,'')</v>
      </c>
    </row>
    <row r="235" spans="37:50" ht="12.75" customHeight="1" x14ac:dyDescent="0.25">
      <c r="AK235" s="1" t="s">
        <v>109</v>
      </c>
      <c r="AM235" s="1" t="s">
        <v>177</v>
      </c>
      <c r="AN235" s="18" t="s">
        <v>482</v>
      </c>
      <c r="AO235" s="19">
        <v>229500</v>
      </c>
      <c r="AQ235" s="1">
        <v>1</v>
      </c>
      <c r="AR235" s="14" t="str">
        <f t="shared" ca="1" si="37"/>
        <v>20141126</v>
      </c>
      <c r="AS235" s="14" t="str">
        <f t="shared" ca="1" si="38"/>
        <v>093452</v>
      </c>
      <c r="AT235" s="6" t="s">
        <v>41</v>
      </c>
      <c r="AU235" s="3">
        <v>0</v>
      </c>
      <c r="AV235" s="3">
        <v>0</v>
      </c>
      <c r="AX235" s="1" t="str">
        <f t="shared" ca="1" si="39"/>
        <v>INSERT INTO SSP3 VALUES('DJB','','SSP-1212-00001','GMSTH3029QG01',229500,'',1,20141126,093452,'SQL',0,0,'')</v>
      </c>
    </row>
    <row r="236" spans="37:50" ht="12.75" customHeight="1" x14ac:dyDescent="0.25">
      <c r="AK236" s="1" t="s">
        <v>109</v>
      </c>
      <c r="AM236" s="1" t="s">
        <v>177</v>
      </c>
      <c r="AN236" s="18" t="s">
        <v>483</v>
      </c>
      <c r="AO236" s="19">
        <v>229500</v>
      </c>
      <c r="AQ236" s="1">
        <v>1</v>
      </c>
      <c r="AR236" s="14" t="str">
        <f t="shared" ca="1" si="37"/>
        <v>20141126</v>
      </c>
      <c r="AS236" s="14" t="str">
        <f t="shared" ca="1" si="38"/>
        <v>093452</v>
      </c>
      <c r="AT236" s="6" t="s">
        <v>41</v>
      </c>
      <c r="AU236" s="3">
        <v>0</v>
      </c>
      <c r="AV236" s="3">
        <v>0</v>
      </c>
      <c r="AX236" s="1" t="str">
        <f t="shared" ca="1" si="39"/>
        <v>INSERT INTO SSP3 VALUES('DJB','','SSP-1212-00001','GMSTH3029QG10',229500,'',1,20141126,093452,'SQL',0,0,'')</v>
      </c>
    </row>
    <row r="237" spans="37:50" ht="12.75" customHeight="1" x14ac:dyDescent="0.25">
      <c r="AK237" s="1" t="s">
        <v>109</v>
      </c>
      <c r="AM237" s="1" t="s">
        <v>177</v>
      </c>
      <c r="AN237" s="18" t="s">
        <v>484</v>
      </c>
      <c r="AO237" s="19">
        <v>229500</v>
      </c>
      <c r="AQ237" s="1">
        <v>1</v>
      </c>
      <c r="AR237" s="14" t="str">
        <f t="shared" ca="1" si="37"/>
        <v>20141126</v>
      </c>
      <c r="AS237" s="14" t="str">
        <f t="shared" ca="1" si="38"/>
        <v>093452</v>
      </c>
      <c r="AT237" s="6" t="s">
        <v>41</v>
      </c>
      <c r="AU237" s="3">
        <v>0</v>
      </c>
      <c r="AV237" s="3">
        <v>0</v>
      </c>
      <c r="AX237" s="1" t="str">
        <f t="shared" ca="1" si="39"/>
        <v>INSERT INTO SSP3 VALUES('DJB','','SSP-1212-00001','GMSTH3029QN01',229500,'',1,20141126,093452,'SQL',0,0,'')</v>
      </c>
    </row>
    <row r="238" spans="37:50" ht="12.75" customHeight="1" x14ac:dyDescent="0.25">
      <c r="AK238" s="1" t="s">
        <v>109</v>
      </c>
      <c r="AM238" s="1" t="s">
        <v>177</v>
      </c>
      <c r="AN238" s="18" t="s">
        <v>485</v>
      </c>
      <c r="AO238" s="19">
        <v>229500</v>
      </c>
      <c r="AQ238" s="1">
        <v>1</v>
      </c>
      <c r="AR238" s="14" t="str">
        <f t="shared" ca="1" si="37"/>
        <v>20141126</v>
      </c>
      <c r="AS238" s="14" t="str">
        <f t="shared" ca="1" si="38"/>
        <v>093452</v>
      </c>
      <c r="AT238" s="6" t="s">
        <v>41</v>
      </c>
      <c r="AU238" s="3">
        <v>0</v>
      </c>
      <c r="AV238" s="3">
        <v>0</v>
      </c>
      <c r="AX238" s="1" t="str">
        <f t="shared" ca="1" si="39"/>
        <v>INSERT INTO SSP3 VALUES('DJB','','SSP-1212-00001','GMSTH3029QR07',229500,'',1,20141126,093452,'SQL',0,0,'')</v>
      </c>
    </row>
    <row r="239" spans="37:50" ht="12.75" customHeight="1" x14ac:dyDescent="0.25">
      <c r="AK239" s="1" t="s">
        <v>109</v>
      </c>
      <c r="AM239" s="1" t="s">
        <v>177</v>
      </c>
      <c r="AN239" s="18" t="s">
        <v>486</v>
      </c>
      <c r="AO239" s="19">
        <v>229500</v>
      </c>
      <c r="AQ239" s="1">
        <v>1</v>
      </c>
      <c r="AR239" s="14" t="str">
        <f t="shared" ca="1" si="37"/>
        <v>20141126</v>
      </c>
      <c r="AS239" s="14" t="str">
        <f t="shared" ca="1" si="38"/>
        <v>093452</v>
      </c>
      <c r="AT239" s="6" t="s">
        <v>41</v>
      </c>
      <c r="AU239" s="3">
        <v>0</v>
      </c>
      <c r="AV239" s="3">
        <v>0</v>
      </c>
      <c r="AX239" s="1" t="str">
        <f t="shared" ca="1" si="39"/>
        <v>INSERT INTO SSP3 VALUES('DJB','','SSP-1212-00001','GMSTH3029QR09',229500,'',1,20141126,093452,'SQL',0,0,'')</v>
      </c>
    </row>
    <row r="240" spans="37:50" ht="12.75" customHeight="1" x14ac:dyDescent="0.25">
      <c r="AK240" s="1" t="s">
        <v>109</v>
      </c>
      <c r="AM240" s="1" t="s">
        <v>177</v>
      </c>
      <c r="AN240" s="18" t="s">
        <v>487</v>
      </c>
      <c r="AO240" s="19">
        <v>229500</v>
      </c>
      <c r="AQ240" s="1">
        <v>1</v>
      </c>
      <c r="AR240" s="14" t="str">
        <f t="shared" ca="1" si="37"/>
        <v>20141126</v>
      </c>
      <c r="AS240" s="14" t="str">
        <f t="shared" ca="1" si="38"/>
        <v>093452</v>
      </c>
      <c r="AT240" s="6" t="s">
        <v>41</v>
      </c>
      <c r="AU240" s="3">
        <v>0</v>
      </c>
      <c r="AV240" s="3">
        <v>0</v>
      </c>
      <c r="AX240" s="1" t="str">
        <f t="shared" ca="1" si="39"/>
        <v>INSERT INTO SSP3 VALUES('DJB','','SSP-1212-00001','GMSTH3029QW01',229500,'',1,20141126,093452,'SQL',0,0,'')</v>
      </c>
    </row>
    <row r="241" spans="37:50" ht="12.75" customHeight="1" x14ac:dyDescent="0.25">
      <c r="AK241" s="1" t="s">
        <v>109</v>
      </c>
      <c r="AM241" s="1" t="s">
        <v>177</v>
      </c>
      <c r="AN241" s="18" t="s">
        <v>488</v>
      </c>
      <c r="AO241" s="19">
        <v>199900</v>
      </c>
      <c r="AQ241" s="1">
        <v>1</v>
      </c>
      <c r="AR241" s="14" t="str">
        <f t="shared" ca="1" si="37"/>
        <v>20141126</v>
      </c>
      <c r="AS241" s="14" t="str">
        <f t="shared" ca="1" si="38"/>
        <v>093452</v>
      </c>
      <c r="AT241" s="6" t="s">
        <v>41</v>
      </c>
      <c r="AU241" s="3">
        <v>0</v>
      </c>
      <c r="AV241" s="3">
        <v>0</v>
      </c>
      <c r="AX241" s="1" t="str">
        <f t="shared" ca="1" si="39"/>
        <v>INSERT INTO SSP3 VALUES('DJB','','SSP-1212-00001','GMSTH8026BG01',199900,'',1,20141126,093452,'SQL',0,0,'')</v>
      </c>
    </row>
    <row r="242" spans="37:50" ht="12.75" customHeight="1" x14ac:dyDescent="0.25">
      <c r="AK242" s="1" t="s">
        <v>109</v>
      </c>
      <c r="AM242" s="1" t="s">
        <v>177</v>
      </c>
      <c r="AN242" s="18" t="s">
        <v>489</v>
      </c>
      <c r="AO242" s="19">
        <v>199900</v>
      </c>
      <c r="AQ242" s="1">
        <v>1</v>
      </c>
      <c r="AR242" s="14" t="str">
        <f t="shared" ca="1" si="37"/>
        <v>20141126</v>
      </c>
      <c r="AS242" s="14" t="str">
        <f t="shared" ca="1" si="38"/>
        <v>093452</v>
      </c>
      <c r="AT242" s="6" t="s">
        <v>41</v>
      </c>
      <c r="AU242" s="3">
        <v>0</v>
      </c>
      <c r="AV242" s="3">
        <v>0</v>
      </c>
      <c r="AX242" s="1" t="str">
        <f t="shared" ca="1" si="39"/>
        <v>INSERT INTO SSP3 VALUES('DJB','','SSP-1212-00001','GMSTH8026BH04',199900,'',1,20141126,093452,'SQL',0,0,'')</v>
      </c>
    </row>
    <row r="243" spans="37:50" ht="12.75" customHeight="1" x14ac:dyDescent="0.25">
      <c r="AK243" s="1" t="s">
        <v>109</v>
      </c>
      <c r="AM243" s="1" t="s">
        <v>177</v>
      </c>
      <c r="AN243" s="18" t="s">
        <v>490</v>
      </c>
      <c r="AO243" s="19">
        <v>199900</v>
      </c>
      <c r="AQ243" s="1">
        <v>1</v>
      </c>
      <c r="AR243" s="14" t="str">
        <f t="shared" ca="1" si="37"/>
        <v>20141126</v>
      </c>
      <c r="AS243" s="14" t="str">
        <f t="shared" ca="1" si="38"/>
        <v>093452</v>
      </c>
      <c r="AT243" s="6" t="s">
        <v>41</v>
      </c>
      <c r="AU243" s="3">
        <v>0</v>
      </c>
      <c r="AV243" s="3">
        <v>0</v>
      </c>
      <c r="AX243" s="1" t="str">
        <f t="shared" ca="1" si="39"/>
        <v>INSERT INTO SSP3 VALUES('DJB','','SSP-1212-00001','GMSTH8026CG02',199900,'',1,20141126,093452,'SQL',0,0,'')</v>
      </c>
    </row>
    <row r="244" spans="37:50" ht="12.75" customHeight="1" x14ac:dyDescent="0.25">
      <c r="AK244" s="1" t="s">
        <v>109</v>
      </c>
      <c r="AM244" s="1" t="s">
        <v>177</v>
      </c>
      <c r="AN244" s="18" t="s">
        <v>491</v>
      </c>
      <c r="AO244" s="19">
        <v>199900</v>
      </c>
      <c r="AQ244" s="1">
        <v>1</v>
      </c>
      <c r="AR244" s="14" t="str">
        <f t="shared" ca="1" si="37"/>
        <v>20141126</v>
      </c>
      <c r="AS244" s="14" t="str">
        <f t="shared" ca="1" si="38"/>
        <v>093452</v>
      </c>
      <c r="AT244" s="6" t="s">
        <v>41</v>
      </c>
      <c r="AU244" s="3">
        <v>0</v>
      </c>
      <c r="AV244" s="3">
        <v>0</v>
      </c>
      <c r="AX244" s="1" t="str">
        <f t="shared" ca="1" si="39"/>
        <v>INSERT INTO SSP3 VALUES('DJB','','SSP-1212-00001','GMSTH8026HI05',199900,'',1,20141126,093452,'SQL',0,0,'')</v>
      </c>
    </row>
    <row r="245" spans="37:50" ht="12.75" customHeight="1" x14ac:dyDescent="0.25">
      <c r="AK245" s="1" t="s">
        <v>109</v>
      </c>
      <c r="AM245" s="1" t="s">
        <v>177</v>
      </c>
      <c r="AN245" s="18" t="s">
        <v>492</v>
      </c>
      <c r="AO245" s="19">
        <v>199900</v>
      </c>
      <c r="AQ245" s="1">
        <v>1</v>
      </c>
      <c r="AR245" s="14" t="str">
        <f t="shared" ca="1" si="37"/>
        <v>20141126</v>
      </c>
      <c r="AS245" s="14" t="str">
        <f t="shared" ca="1" si="38"/>
        <v>093452</v>
      </c>
      <c r="AT245" s="6" t="s">
        <v>41</v>
      </c>
      <c r="AU245" s="3">
        <v>0</v>
      </c>
      <c r="AV245" s="3">
        <v>0</v>
      </c>
      <c r="AX245" s="1" t="str">
        <f t="shared" ca="1" si="39"/>
        <v>INSERT INTO SSP3 VALUES('DJB','','SSP-1212-00001','GMSTH8026IC03',199900,'',1,20141126,093452,'SQL',0,0,'')</v>
      </c>
    </row>
    <row r="246" spans="37:50" ht="12.75" customHeight="1" x14ac:dyDescent="0.25">
      <c r="AK246" s="1" t="s">
        <v>109</v>
      </c>
      <c r="AM246" s="1" t="s">
        <v>177</v>
      </c>
      <c r="AN246" s="18" t="s">
        <v>493</v>
      </c>
      <c r="AO246" s="19">
        <v>249900</v>
      </c>
      <c r="AQ246" s="1">
        <v>1</v>
      </c>
      <c r="AR246" s="14" t="str">
        <f t="shared" ca="1" si="37"/>
        <v>20141126</v>
      </c>
      <c r="AS246" s="14" t="str">
        <f t="shared" ca="1" si="38"/>
        <v>093452</v>
      </c>
      <c r="AT246" s="6" t="s">
        <v>41</v>
      </c>
      <c r="AU246" s="3">
        <v>0</v>
      </c>
      <c r="AV246" s="3">
        <v>0</v>
      </c>
      <c r="AX246" s="1" t="str">
        <f t="shared" ca="1" si="39"/>
        <v>INSERT INTO SSP3 VALUES('DJB','','SSP-1212-00001','GMSTHA249QB01',249900,'',1,20141126,093452,'SQL',0,0,'')</v>
      </c>
    </row>
    <row r="247" spans="37:50" ht="12.75" customHeight="1" x14ac:dyDescent="0.25">
      <c r="AK247" s="1" t="s">
        <v>109</v>
      </c>
      <c r="AM247" s="1" t="s">
        <v>177</v>
      </c>
      <c r="AN247" s="18" t="s">
        <v>494</v>
      </c>
      <c r="AO247" s="19">
        <v>249900</v>
      </c>
      <c r="AQ247" s="1">
        <v>1</v>
      </c>
      <c r="AR247" s="14" t="str">
        <f t="shared" ca="1" si="37"/>
        <v>20141126</v>
      </c>
      <c r="AS247" s="14" t="str">
        <f t="shared" ca="1" si="38"/>
        <v>093452</v>
      </c>
      <c r="AT247" s="6" t="s">
        <v>41</v>
      </c>
      <c r="AU247" s="3">
        <v>0</v>
      </c>
      <c r="AV247" s="3">
        <v>0</v>
      </c>
      <c r="AX247" s="1" t="str">
        <f t="shared" ca="1" si="39"/>
        <v>INSERT INTO SSP3 VALUES('DJB','','SSP-1212-00001','GMSTHA249QB04',249900,'',1,20141126,093452,'SQL',0,0,'')</v>
      </c>
    </row>
    <row r="248" spans="37:50" ht="12.75" customHeight="1" x14ac:dyDescent="0.25">
      <c r="AK248" s="1" t="s">
        <v>109</v>
      </c>
      <c r="AM248" s="1" t="s">
        <v>177</v>
      </c>
      <c r="AN248" s="18" t="s">
        <v>495</v>
      </c>
      <c r="AO248" s="19">
        <v>249900</v>
      </c>
      <c r="AQ248" s="1">
        <v>1</v>
      </c>
      <c r="AR248" s="14" t="str">
        <f t="shared" ca="1" si="37"/>
        <v>20141126</v>
      </c>
      <c r="AS248" s="14" t="str">
        <f t="shared" ca="1" si="38"/>
        <v>093452</v>
      </c>
      <c r="AT248" s="6" t="s">
        <v>41</v>
      </c>
      <c r="AU248" s="3">
        <v>0</v>
      </c>
      <c r="AV248" s="3">
        <v>0</v>
      </c>
      <c r="AX248" s="1" t="str">
        <f t="shared" ca="1" si="39"/>
        <v>INSERT INTO SSP3 VALUES('DJB','','SSP-1212-00001','GMSTHA250QB01',249900,'',1,20141126,093452,'SQL',0,0,'')</v>
      </c>
    </row>
    <row r="249" spans="37:50" ht="12.75" customHeight="1" x14ac:dyDescent="0.25">
      <c r="AK249" s="1" t="s">
        <v>109</v>
      </c>
      <c r="AM249" s="1" t="s">
        <v>177</v>
      </c>
      <c r="AN249" s="18" t="s">
        <v>496</v>
      </c>
      <c r="AO249" s="19">
        <v>249900</v>
      </c>
      <c r="AQ249" s="1">
        <v>1</v>
      </c>
      <c r="AR249" s="14" t="str">
        <f t="shared" ca="1" si="37"/>
        <v>20141126</v>
      </c>
      <c r="AS249" s="14" t="str">
        <f t="shared" ca="1" si="38"/>
        <v>093452</v>
      </c>
      <c r="AT249" s="6" t="s">
        <v>41</v>
      </c>
      <c r="AU249" s="3">
        <v>0</v>
      </c>
      <c r="AV249" s="3">
        <v>0</v>
      </c>
      <c r="AX249" s="1" t="str">
        <f t="shared" ca="1" si="39"/>
        <v>INSERT INTO SSP3 VALUES('DJB','','SSP-1212-00001','GMSTHA250QW01',249900,'',1,20141126,093452,'SQL',0,0,'')</v>
      </c>
    </row>
    <row r="250" spans="37:50" ht="12.75" customHeight="1" x14ac:dyDescent="0.25">
      <c r="AK250" s="1" t="s">
        <v>109</v>
      </c>
      <c r="AM250" s="1" t="s">
        <v>177</v>
      </c>
      <c r="AN250" s="18" t="s">
        <v>497</v>
      </c>
      <c r="AO250" s="19">
        <v>0</v>
      </c>
      <c r="AQ250" s="1">
        <v>1</v>
      </c>
      <c r="AR250" s="14" t="str">
        <f t="shared" ca="1" si="37"/>
        <v>20141126</v>
      </c>
      <c r="AS250" s="14" t="str">
        <f t="shared" ca="1" si="38"/>
        <v>093452</v>
      </c>
      <c r="AT250" s="6" t="s">
        <v>41</v>
      </c>
      <c r="AU250" s="3">
        <v>0</v>
      </c>
      <c r="AV250" s="3">
        <v>0</v>
      </c>
      <c r="AX250" s="1" t="str">
        <f t="shared" ca="1" si="39"/>
        <v>INSERT INTO SSP3 VALUES('DJB','','SSP-1212-00001','GMSTP0173RN14',0,'',1,20141126,093452,'SQL',0,0,'')</v>
      </c>
    </row>
    <row r="251" spans="37:50" ht="12.75" customHeight="1" x14ac:dyDescent="0.25">
      <c r="AK251" s="1" t="s">
        <v>109</v>
      </c>
      <c r="AM251" s="1" t="s">
        <v>177</v>
      </c>
      <c r="AN251" s="18" t="s">
        <v>498</v>
      </c>
      <c r="AO251" s="19">
        <v>0</v>
      </c>
      <c r="AQ251" s="1">
        <v>1</v>
      </c>
      <c r="AR251" s="14" t="str">
        <f t="shared" ca="1" si="37"/>
        <v>20141126</v>
      </c>
      <c r="AS251" s="14" t="str">
        <f t="shared" ca="1" si="38"/>
        <v>093452</v>
      </c>
      <c r="AT251" s="6" t="s">
        <v>41</v>
      </c>
      <c r="AU251" s="3">
        <v>0</v>
      </c>
      <c r="AV251" s="3">
        <v>0</v>
      </c>
      <c r="AX251" s="1" t="str">
        <f t="shared" ca="1" si="39"/>
        <v>INSERT INTO SSP3 VALUES('DJB','','SSP-1212-00001','GMSTP2032CB19',0,'',1,20141126,093452,'SQL',0,0,'')</v>
      </c>
    </row>
    <row r="252" spans="37:50" ht="12.75" customHeight="1" x14ac:dyDescent="0.25">
      <c r="AK252" s="1" t="s">
        <v>109</v>
      </c>
      <c r="AM252" s="1" t="s">
        <v>177</v>
      </c>
      <c r="AN252" s="18" t="s">
        <v>499</v>
      </c>
      <c r="AO252" s="19">
        <v>50000</v>
      </c>
      <c r="AQ252" s="1">
        <v>1</v>
      </c>
      <c r="AR252" s="14" t="str">
        <f t="shared" ca="1" si="37"/>
        <v>20141126</v>
      </c>
      <c r="AS252" s="14" t="str">
        <f t="shared" ca="1" si="38"/>
        <v>093452</v>
      </c>
      <c r="AT252" s="6" t="s">
        <v>41</v>
      </c>
      <c r="AU252" s="3">
        <v>0</v>
      </c>
      <c r="AV252" s="3">
        <v>0</v>
      </c>
      <c r="AX252" s="1" t="str">
        <f t="shared" ca="1" si="39"/>
        <v>INSERT INTO SSP3 VALUES('DJB','','SSP-1212-00001','GMSTP6108QB01',50000,'',1,20141126,093452,'SQL',0,0,'')</v>
      </c>
    </row>
    <row r="253" spans="37:50" ht="12.75" customHeight="1" x14ac:dyDescent="0.25">
      <c r="AK253" s="1" t="s">
        <v>109</v>
      </c>
      <c r="AM253" s="1" t="s">
        <v>177</v>
      </c>
      <c r="AN253" s="18" t="s">
        <v>500</v>
      </c>
      <c r="AO253" s="19">
        <v>50000</v>
      </c>
      <c r="AQ253" s="1">
        <v>1</v>
      </c>
      <c r="AR253" s="14" t="str">
        <f t="shared" ca="1" si="37"/>
        <v>20141126</v>
      </c>
      <c r="AS253" s="14" t="str">
        <f t="shared" ca="1" si="38"/>
        <v>093452</v>
      </c>
      <c r="AT253" s="6" t="s">
        <v>41</v>
      </c>
      <c r="AU253" s="3">
        <v>0</v>
      </c>
      <c r="AV253" s="3">
        <v>0</v>
      </c>
      <c r="AX253" s="1" t="str">
        <f t="shared" ca="1" si="39"/>
        <v>INSERT INTO SSP3 VALUES('DJB','','SSP-1212-00001','GMSTP6108QB03',50000,'',1,20141126,093452,'SQL',0,0,'')</v>
      </c>
    </row>
    <row r="254" spans="37:50" ht="12.75" customHeight="1" x14ac:dyDescent="0.25">
      <c r="AK254" s="1" t="s">
        <v>109</v>
      </c>
      <c r="AM254" s="1" t="s">
        <v>177</v>
      </c>
      <c r="AN254" s="18" t="s">
        <v>501</v>
      </c>
      <c r="AO254" s="19">
        <v>50000</v>
      </c>
      <c r="AQ254" s="1">
        <v>1</v>
      </c>
      <c r="AR254" s="14" t="str">
        <f t="shared" ca="1" si="37"/>
        <v>20141126</v>
      </c>
      <c r="AS254" s="14" t="str">
        <f t="shared" ca="1" si="38"/>
        <v>093452</v>
      </c>
      <c r="AT254" s="6" t="s">
        <v>41</v>
      </c>
      <c r="AU254" s="3">
        <v>0</v>
      </c>
      <c r="AV254" s="3">
        <v>0</v>
      </c>
      <c r="AX254" s="1" t="str">
        <f t="shared" ca="1" si="39"/>
        <v>INSERT INTO SSP3 VALUES('DJB','','SSP-1212-00001','GMSTP6111QN02',50000,'',1,20141126,093452,'SQL',0,0,'')</v>
      </c>
    </row>
    <row r="255" spans="37:50" ht="12.75" customHeight="1" x14ac:dyDescent="0.25">
      <c r="AK255" s="1" t="s">
        <v>109</v>
      </c>
      <c r="AM255" s="1" t="s">
        <v>177</v>
      </c>
      <c r="AN255" s="18" t="s">
        <v>502</v>
      </c>
      <c r="AO255" s="19">
        <v>50000</v>
      </c>
      <c r="AQ255" s="1">
        <v>1</v>
      </c>
      <c r="AR255" s="14" t="str">
        <f t="shared" ca="1" si="37"/>
        <v>20141126</v>
      </c>
      <c r="AS255" s="14" t="str">
        <f t="shared" ca="1" si="38"/>
        <v>093452</v>
      </c>
      <c r="AT255" s="6" t="s">
        <v>41</v>
      </c>
      <c r="AU255" s="3">
        <v>0</v>
      </c>
      <c r="AV255" s="3">
        <v>0</v>
      </c>
      <c r="AX255" s="1" t="str">
        <f t="shared" ca="1" si="39"/>
        <v>INSERT INTO SSP3 VALUES('DJB','','SSP-1212-00001','GMSTP6112QW01',50000,'',1,20141126,093452,'SQL',0,0,'')</v>
      </c>
    </row>
    <row r="256" spans="37:50" ht="12.75" customHeight="1" x14ac:dyDescent="0.25">
      <c r="AK256" s="1" t="s">
        <v>109</v>
      </c>
      <c r="AM256" s="1" t="s">
        <v>177</v>
      </c>
      <c r="AN256" s="18" t="s">
        <v>503</v>
      </c>
      <c r="AO256" s="19">
        <v>50000</v>
      </c>
      <c r="AQ256" s="1">
        <v>1</v>
      </c>
      <c r="AR256" s="14" t="str">
        <f t="shared" ca="1" si="37"/>
        <v>20141126</v>
      </c>
      <c r="AS256" s="14" t="str">
        <f t="shared" ca="1" si="38"/>
        <v>093452</v>
      </c>
      <c r="AT256" s="6" t="s">
        <v>41</v>
      </c>
      <c r="AU256" s="3">
        <v>0</v>
      </c>
      <c r="AV256" s="3">
        <v>0</v>
      </c>
      <c r="AX256" s="1" t="str">
        <f t="shared" ca="1" si="39"/>
        <v>INSERT INTO SSP3 VALUES('DJB','','SSP-1212-00001','GMSTP6135QW01',50000,'',1,20141126,093452,'SQL',0,0,'')</v>
      </c>
    </row>
    <row r="257" spans="37:50" ht="12.75" customHeight="1" x14ac:dyDescent="0.25">
      <c r="AK257" s="1" t="s">
        <v>109</v>
      </c>
      <c r="AM257" s="1" t="s">
        <v>177</v>
      </c>
      <c r="AN257" s="18" t="s">
        <v>504</v>
      </c>
      <c r="AO257" s="19">
        <v>299500</v>
      </c>
      <c r="AQ257" s="1">
        <v>1</v>
      </c>
      <c r="AR257" s="14" t="str">
        <f t="shared" ca="1" si="37"/>
        <v>20141126</v>
      </c>
      <c r="AS257" s="14" t="str">
        <f t="shared" ca="1" si="38"/>
        <v>093452</v>
      </c>
      <c r="AT257" s="6" t="s">
        <v>41</v>
      </c>
      <c r="AU257" s="3">
        <v>0</v>
      </c>
      <c r="AV257" s="3">
        <v>0</v>
      </c>
      <c r="AX257" s="1" t="str">
        <f t="shared" ca="1" si="39"/>
        <v>INSERT INTO SSP3 VALUES('DJB','','SSP-1212-00001','GMSTP7029QB01',299500,'',1,20141126,093452,'SQL',0,0,'')</v>
      </c>
    </row>
    <row r="258" spans="37:50" ht="12.75" customHeight="1" x14ac:dyDescent="0.25">
      <c r="AK258" s="1" t="s">
        <v>109</v>
      </c>
      <c r="AM258" s="1" t="s">
        <v>177</v>
      </c>
      <c r="AN258" s="18" t="s">
        <v>505</v>
      </c>
      <c r="AO258" s="19">
        <v>329500</v>
      </c>
      <c r="AQ258" s="1">
        <v>1</v>
      </c>
      <c r="AR258" s="14" t="str">
        <f t="shared" ca="1" si="37"/>
        <v>20141126</v>
      </c>
      <c r="AS258" s="14" t="str">
        <f t="shared" ca="1" si="38"/>
        <v>093452</v>
      </c>
      <c r="AT258" s="6" t="s">
        <v>41</v>
      </c>
      <c r="AU258" s="3">
        <v>0</v>
      </c>
      <c r="AV258" s="3">
        <v>0</v>
      </c>
      <c r="AX258" s="1" t="str">
        <f t="shared" ca="1" si="39"/>
        <v>INSERT INTO SSP3 VALUES('DJB','','SSP-1212-00001','GMSTP7041QB01',329500,'',1,20141126,093452,'SQL',0,0,'')</v>
      </c>
    </row>
    <row r="259" spans="37:50" ht="12.75" customHeight="1" x14ac:dyDescent="0.25">
      <c r="AK259" s="1" t="s">
        <v>109</v>
      </c>
      <c r="AM259" s="1" t="s">
        <v>177</v>
      </c>
      <c r="AN259" s="18" t="s">
        <v>506</v>
      </c>
      <c r="AO259" s="19">
        <v>329500</v>
      </c>
      <c r="AQ259" s="1">
        <v>1</v>
      </c>
      <c r="AR259" s="14" t="str">
        <f t="shared" ca="1" si="37"/>
        <v>20141126</v>
      </c>
      <c r="AS259" s="14" t="str">
        <f t="shared" ca="1" si="38"/>
        <v>093452</v>
      </c>
      <c r="AT259" s="6" t="s">
        <v>41</v>
      </c>
      <c r="AU259" s="3">
        <v>0</v>
      </c>
      <c r="AV259" s="3">
        <v>0</v>
      </c>
      <c r="AX259" s="1" t="str">
        <f t="shared" ca="1" si="39"/>
        <v>INSERT INTO SSP3 VALUES('DJB','','SSP-1212-00001','GMSTP7041QW01',329500,'',1,20141126,093452,'SQL',0,0,'')</v>
      </c>
    </row>
    <row r="260" spans="37:50" ht="12.75" customHeight="1" x14ac:dyDescent="0.25">
      <c r="AK260" s="1" t="s">
        <v>109</v>
      </c>
      <c r="AM260" s="1" t="s">
        <v>177</v>
      </c>
      <c r="AN260" s="18" t="s">
        <v>507</v>
      </c>
      <c r="AO260" s="19">
        <v>279500</v>
      </c>
      <c r="AQ260" s="1">
        <v>1</v>
      </c>
      <c r="AR260" s="14" t="str">
        <f t="shared" ca="1" si="37"/>
        <v>20141126</v>
      </c>
      <c r="AS260" s="14" t="str">
        <f t="shared" ca="1" si="38"/>
        <v>093452</v>
      </c>
      <c r="AT260" s="6" t="s">
        <v>41</v>
      </c>
      <c r="AU260" s="3">
        <v>0</v>
      </c>
      <c r="AV260" s="3">
        <v>0</v>
      </c>
      <c r="AX260" s="1" t="str">
        <f t="shared" ca="1" si="39"/>
        <v>INSERT INTO SSP3 VALUES('DJB','','SSP-1212-00001','GMSTP7045QB01',279500,'',1,20141126,093452,'SQL',0,0,'')</v>
      </c>
    </row>
    <row r="261" spans="37:50" ht="12.75" customHeight="1" x14ac:dyDescent="0.25">
      <c r="AK261" s="1" t="s">
        <v>109</v>
      </c>
      <c r="AM261" s="1" t="s">
        <v>177</v>
      </c>
      <c r="AN261" s="18" t="s">
        <v>508</v>
      </c>
      <c r="AO261" s="19">
        <v>299500</v>
      </c>
      <c r="AQ261" s="1">
        <v>1</v>
      </c>
      <c r="AR261" s="14" t="str">
        <f t="shared" ca="1" si="37"/>
        <v>20141126</v>
      </c>
      <c r="AS261" s="14" t="str">
        <f t="shared" ca="1" si="38"/>
        <v>093452</v>
      </c>
      <c r="AT261" s="6" t="s">
        <v>41</v>
      </c>
      <c r="AU261" s="3">
        <v>0</v>
      </c>
      <c r="AV261" s="3">
        <v>0</v>
      </c>
      <c r="AX261" s="1" t="str">
        <f t="shared" ca="1" si="39"/>
        <v>INSERT INTO SSP3 VALUES('DJB','','SSP-1212-00001','GMSTP7053QB01',299500,'',1,20141126,093452,'SQL',0,0,'')</v>
      </c>
    </row>
    <row r="262" spans="37:50" ht="12.75" customHeight="1" x14ac:dyDescent="0.25">
      <c r="AK262" s="1" t="s">
        <v>109</v>
      </c>
      <c r="AM262" s="1" t="s">
        <v>177</v>
      </c>
      <c r="AN262" s="18" t="s">
        <v>509</v>
      </c>
      <c r="AO262" s="19">
        <v>299500</v>
      </c>
      <c r="AQ262" s="1">
        <v>1</v>
      </c>
      <c r="AR262" s="14" t="str">
        <f t="shared" ca="1" si="37"/>
        <v>20141126</v>
      </c>
      <c r="AS262" s="14" t="str">
        <f t="shared" ca="1" si="38"/>
        <v>093452</v>
      </c>
      <c r="AT262" s="6" t="s">
        <v>41</v>
      </c>
      <c r="AU262" s="3">
        <v>0</v>
      </c>
      <c r="AV262" s="3">
        <v>0</v>
      </c>
      <c r="AX262" s="1" t="str">
        <f t="shared" ca="1" si="39"/>
        <v>INSERT INTO SSP3 VALUES('DJB','','SSP-1212-00001','GMSTP7053QW01',299500,'',1,20141126,093452,'SQL',0,0,'')</v>
      </c>
    </row>
    <row r="263" spans="37:50" ht="12.75" customHeight="1" x14ac:dyDescent="0.25">
      <c r="AK263" s="1" t="s">
        <v>109</v>
      </c>
      <c r="AM263" s="1" t="s">
        <v>177</v>
      </c>
      <c r="AN263" s="18" t="s">
        <v>510</v>
      </c>
      <c r="AO263" s="19">
        <v>145500</v>
      </c>
      <c r="AQ263" s="1">
        <v>1</v>
      </c>
      <c r="AR263" s="14" t="str">
        <f t="shared" ref="AR263:AR326" ca="1" si="40">TEXT(NOW(),"yyyyMMdd")</f>
        <v>20141126</v>
      </c>
      <c r="AS263" s="14" t="str">
        <f t="shared" ref="AS263:AS326" ca="1" si="41">TEXT(NOW(),"hhmmss")</f>
        <v>093452</v>
      </c>
      <c r="AT263" s="6" t="s">
        <v>41</v>
      </c>
      <c r="AU263" s="3">
        <v>0</v>
      </c>
      <c r="AV263" s="3">
        <v>0</v>
      </c>
      <c r="AX263" s="1" t="str">
        <f t="shared" ref="AX263:AX326" ca="1" si="42">CONCATENATE("INSERT INTO ",$D$2," VALUES(","'",AK263,"'",",'",AL263,"'",",'",AM263,"'",",'",AN263,"'",",",AO263,,",'",AP263,"'",",",AQ263,,",",AR263,,",",AS263,,",'",AT263,"'",",",AU263,,",",AV263,,",'",AW263,"'",")")</f>
        <v>INSERT INTO SSP3 VALUES('DJB','','SSP-1212-00001','GMSTP9091CG14',145500,'',1,20141126,093452,'SQL',0,0,'')</v>
      </c>
    </row>
    <row r="264" spans="37:50" ht="12.75" customHeight="1" x14ac:dyDescent="0.25">
      <c r="AK264" s="1" t="s">
        <v>109</v>
      </c>
      <c r="AM264" s="1" t="s">
        <v>177</v>
      </c>
      <c r="AN264" s="18" t="s">
        <v>511</v>
      </c>
      <c r="AO264" s="19">
        <v>279900</v>
      </c>
      <c r="AQ264" s="1">
        <v>1</v>
      </c>
      <c r="AR264" s="14" t="str">
        <f t="shared" ca="1" si="40"/>
        <v>20141126</v>
      </c>
      <c r="AS264" s="14" t="str">
        <f t="shared" ca="1" si="41"/>
        <v>093452</v>
      </c>
      <c r="AT264" s="6" t="s">
        <v>41</v>
      </c>
      <c r="AU264" s="3">
        <v>0</v>
      </c>
      <c r="AV264" s="3">
        <v>0</v>
      </c>
      <c r="AX264" s="1" t="str">
        <f t="shared" ca="1" si="42"/>
        <v>INSERT INTO SSP3 VALUES('DJB','','SSP-1212-00001','GMSTPB021AR01',279900,'',1,20141126,093452,'SQL',0,0,'')</v>
      </c>
    </row>
    <row r="265" spans="37:50" ht="12.75" customHeight="1" x14ac:dyDescent="0.25">
      <c r="AK265" s="1" t="s">
        <v>109</v>
      </c>
      <c r="AM265" s="1" t="s">
        <v>177</v>
      </c>
      <c r="AN265" s="18" t="s">
        <v>512</v>
      </c>
      <c r="AO265" s="19">
        <v>279900</v>
      </c>
      <c r="AQ265" s="1">
        <v>1</v>
      </c>
      <c r="AR265" s="14" t="str">
        <f t="shared" ca="1" si="40"/>
        <v>20141126</v>
      </c>
      <c r="AS265" s="14" t="str">
        <f t="shared" ca="1" si="41"/>
        <v>093452</v>
      </c>
      <c r="AT265" s="6" t="s">
        <v>41</v>
      </c>
      <c r="AU265" s="3">
        <v>0</v>
      </c>
      <c r="AV265" s="3">
        <v>0</v>
      </c>
      <c r="AX265" s="1" t="str">
        <f t="shared" ca="1" si="42"/>
        <v>INSERT INTO SSP3 VALUES('DJB','','SSP-1212-00001','GMSTPB069W002',279900,'',1,20141126,093452,'SQL',0,0,'')</v>
      </c>
    </row>
    <row r="266" spans="37:50" ht="12.75" customHeight="1" x14ac:dyDescent="0.25">
      <c r="AK266" s="1" t="s">
        <v>109</v>
      </c>
      <c r="AM266" s="1" t="s">
        <v>177</v>
      </c>
      <c r="AN266" s="18" t="s">
        <v>513</v>
      </c>
      <c r="AO266" s="19">
        <v>299900</v>
      </c>
      <c r="AQ266" s="1">
        <v>1</v>
      </c>
      <c r="AR266" s="14" t="str">
        <f t="shared" ca="1" si="40"/>
        <v>20141126</v>
      </c>
      <c r="AS266" s="14" t="str">
        <f t="shared" ca="1" si="41"/>
        <v>093452</v>
      </c>
      <c r="AT266" s="6" t="s">
        <v>41</v>
      </c>
      <c r="AU266" s="3">
        <v>0</v>
      </c>
      <c r="AV266" s="3">
        <v>0</v>
      </c>
      <c r="AX266" s="1" t="str">
        <f t="shared" ca="1" si="42"/>
        <v>INSERT INTO SSP3 VALUES('DJB','','SSP-1212-00001','GMSTPB072B001',299900,'',1,20141126,093452,'SQL',0,0,'')</v>
      </c>
    </row>
    <row r="267" spans="37:50" ht="12.75" customHeight="1" x14ac:dyDescent="0.25">
      <c r="AK267" s="1" t="s">
        <v>109</v>
      </c>
      <c r="AM267" s="1" t="s">
        <v>177</v>
      </c>
      <c r="AN267" s="18" t="s">
        <v>514</v>
      </c>
      <c r="AO267" s="19">
        <v>299900</v>
      </c>
      <c r="AQ267" s="1">
        <v>1</v>
      </c>
      <c r="AR267" s="14" t="str">
        <f t="shared" ca="1" si="40"/>
        <v>20141126</v>
      </c>
      <c r="AS267" s="14" t="str">
        <f t="shared" ca="1" si="41"/>
        <v>093452</v>
      </c>
      <c r="AT267" s="6" t="s">
        <v>41</v>
      </c>
      <c r="AU267" s="3">
        <v>0</v>
      </c>
      <c r="AV267" s="3">
        <v>0</v>
      </c>
      <c r="AX267" s="1" t="str">
        <f t="shared" ca="1" si="42"/>
        <v>INSERT INTO SSP3 VALUES('DJB','','SSP-1212-00001','GMSTPB072R001',299900,'',1,20141126,093452,'SQL',0,0,'')</v>
      </c>
    </row>
    <row r="268" spans="37:50" ht="12.75" customHeight="1" x14ac:dyDescent="0.25">
      <c r="AK268" s="1" t="s">
        <v>109</v>
      </c>
      <c r="AM268" s="1" t="s">
        <v>177</v>
      </c>
      <c r="AN268" s="18" t="s">
        <v>515</v>
      </c>
      <c r="AO268" s="19">
        <v>299900</v>
      </c>
      <c r="AQ268" s="1">
        <v>1</v>
      </c>
      <c r="AR268" s="14" t="str">
        <f t="shared" ca="1" si="40"/>
        <v>20141126</v>
      </c>
      <c r="AS268" s="14" t="str">
        <f t="shared" ca="1" si="41"/>
        <v>093452</v>
      </c>
      <c r="AT268" s="6" t="s">
        <v>41</v>
      </c>
      <c r="AU268" s="3">
        <v>0</v>
      </c>
      <c r="AV268" s="3">
        <v>0</v>
      </c>
      <c r="AX268" s="1" t="str">
        <f t="shared" ca="1" si="42"/>
        <v>INSERT INTO SSP3 VALUES('DJB','','SSP-1212-00001','GMSTPB073B001',299900,'',1,20141126,093452,'SQL',0,0,'')</v>
      </c>
    </row>
    <row r="269" spans="37:50" ht="12.75" customHeight="1" x14ac:dyDescent="0.25">
      <c r="AK269" s="1" t="s">
        <v>109</v>
      </c>
      <c r="AM269" s="1" t="s">
        <v>177</v>
      </c>
      <c r="AN269" s="18" t="s">
        <v>516</v>
      </c>
      <c r="AO269" s="19">
        <v>299900</v>
      </c>
      <c r="AQ269" s="1">
        <v>1</v>
      </c>
      <c r="AR269" s="14" t="str">
        <f t="shared" ca="1" si="40"/>
        <v>20141126</v>
      </c>
      <c r="AS269" s="14" t="str">
        <f t="shared" ca="1" si="41"/>
        <v>093452</v>
      </c>
      <c r="AT269" s="6" t="s">
        <v>41</v>
      </c>
      <c r="AU269" s="3">
        <v>0</v>
      </c>
      <c r="AV269" s="3">
        <v>0</v>
      </c>
      <c r="AX269" s="1" t="str">
        <f t="shared" ca="1" si="42"/>
        <v>INSERT INTO SSP3 VALUES('DJB','','SSP-1212-00001','GMSTPB073W002',299900,'',1,20141126,093452,'SQL',0,0,'')</v>
      </c>
    </row>
    <row r="270" spans="37:50" ht="12.75" customHeight="1" x14ac:dyDescent="0.25">
      <c r="AK270" s="1" t="s">
        <v>109</v>
      </c>
      <c r="AM270" s="1" t="s">
        <v>177</v>
      </c>
      <c r="AN270" s="18" t="s">
        <v>517</v>
      </c>
      <c r="AO270" s="19">
        <v>299900</v>
      </c>
      <c r="AQ270" s="1">
        <v>1</v>
      </c>
      <c r="AR270" s="14" t="str">
        <f t="shared" ca="1" si="40"/>
        <v>20141126</v>
      </c>
      <c r="AS270" s="14" t="str">
        <f t="shared" ca="1" si="41"/>
        <v>093452</v>
      </c>
      <c r="AT270" s="6" t="s">
        <v>41</v>
      </c>
      <c r="AU270" s="3">
        <v>0</v>
      </c>
      <c r="AV270" s="3">
        <v>0</v>
      </c>
      <c r="AX270" s="1" t="str">
        <f t="shared" ca="1" si="42"/>
        <v>INSERT INTO SSP3 VALUES('DJB','','SSP-1212-00001','GMSTPB079B001',299900,'',1,20141126,093452,'SQL',0,0,'')</v>
      </c>
    </row>
    <row r="271" spans="37:50" ht="12.75" customHeight="1" x14ac:dyDescent="0.25">
      <c r="AK271" s="1" t="s">
        <v>109</v>
      </c>
      <c r="AM271" s="1" t="s">
        <v>177</v>
      </c>
      <c r="AN271" s="18" t="s">
        <v>518</v>
      </c>
      <c r="AO271" s="19">
        <v>279900</v>
      </c>
      <c r="AQ271" s="1">
        <v>1</v>
      </c>
      <c r="AR271" s="14" t="str">
        <f t="shared" ca="1" si="40"/>
        <v>20141126</v>
      </c>
      <c r="AS271" s="14" t="str">
        <f t="shared" ca="1" si="41"/>
        <v>093452</v>
      </c>
      <c r="AT271" s="6" t="s">
        <v>41</v>
      </c>
      <c r="AU271" s="3">
        <v>0</v>
      </c>
      <c r="AV271" s="3">
        <v>0</v>
      </c>
      <c r="AX271" s="1" t="str">
        <f t="shared" ca="1" si="42"/>
        <v>INSERT INTO SSP3 VALUES('DJB','','SSP-1212-00001','GMSTPB082N002',279900,'',1,20141126,093452,'SQL',0,0,'')</v>
      </c>
    </row>
    <row r="272" spans="37:50" ht="12.75" customHeight="1" x14ac:dyDescent="0.25">
      <c r="AK272" s="1" t="s">
        <v>109</v>
      </c>
      <c r="AM272" s="1" t="s">
        <v>177</v>
      </c>
      <c r="AN272" s="18" t="s">
        <v>519</v>
      </c>
      <c r="AO272" s="19">
        <v>249900</v>
      </c>
      <c r="AQ272" s="1">
        <v>1</v>
      </c>
      <c r="AR272" s="14" t="str">
        <f t="shared" ca="1" si="40"/>
        <v>20141126</v>
      </c>
      <c r="AS272" s="14" t="str">
        <f t="shared" ca="1" si="41"/>
        <v>093452</v>
      </c>
      <c r="AT272" s="6" t="s">
        <v>41</v>
      </c>
      <c r="AU272" s="3">
        <v>0</v>
      </c>
      <c r="AV272" s="3">
        <v>0</v>
      </c>
      <c r="AX272" s="1" t="str">
        <f t="shared" ca="1" si="42"/>
        <v>INSERT INTO SSP3 VALUES('DJB','','SSP-1212-00001','GMSTPB083O003',249900,'',1,20141126,093452,'SQL',0,0,'')</v>
      </c>
    </row>
    <row r="273" spans="37:50" ht="12.75" customHeight="1" x14ac:dyDescent="0.25">
      <c r="AK273" s="1" t="s">
        <v>109</v>
      </c>
      <c r="AM273" s="1" t="s">
        <v>177</v>
      </c>
      <c r="AN273" s="18" t="s">
        <v>520</v>
      </c>
      <c r="AO273" s="19">
        <v>249900</v>
      </c>
      <c r="AQ273" s="1">
        <v>1</v>
      </c>
      <c r="AR273" s="14" t="str">
        <f t="shared" ca="1" si="40"/>
        <v>20141126</v>
      </c>
      <c r="AS273" s="14" t="str">
        <f t="shared" ca="1" si="41"/>
        <v>093452</v>
      </c>
      <c r="AT273" s="6" t="s">
        <v>41</v>
      </c>
      <c r="AU273" s="3">
        <v>0</v>
      </c>
      <c r="AV273" s="3">
        <v>0</v>
      </c>
      <c r="AX273" s="1" t="str">
        <f t="shared" ca="1" si="42"/>
        <v>INSERT INTO SSP3 VALUES('DJB','','SSP-1212-00001','GMSTPB083R002',249900,'',1,20141126,093452,'SQL',0,0,'')</v>
      </c>
    </row>
    <row r="274" spans="37:50" ht="12.75" customHeight="1" x14ac:dyDescent="0.25">
      <c r="AK274" s="1" t="s">
        <v>109</v>
      </c>
      <c r="AM274" s="1" t="s">
        <v>177</v>
      </c>
      <c r="AN274" s="18" t="s">
        <v>521</v>
      </c>
      <c r="AO274" s="19">
        <v>279900</v>
      </c>
      <c r="AQ274" s="1">
        <v>1</v>
      </c>
      <c r="AR274" s="14" t="str">
        <f t="shared" ca="1" si="40"/>
        <v>20141126</v>
      </c>
      <c r="AS274" s="14" t="str">
        <f t="shared" ca="1" si="41"/>
        <v>093452</v>
      </c>
      <c r="AT274" s="6" t="s">
        <v>41</v>
      </c>
      <c r="AU274" s="3">
        <v>0</v>
      </c>
      <c r="AV274" s="3">
        <v>0</v>
      </c>
      <c r="AX274" s="1" t="str">
        <f t="shared" ca="1" si="42"/>
        <v>INSERT INTO SSP3 VALUES('DJB','','SSP-1212-00001','GMSTPB086W002',279900,'',1,20141126,093452,'SQL',0,0,'')</v>
      </c>
    </row>
    <row r="275" spans="37:50" ht="12.75" customHeight="1" x14ac:dyDescent="0.25">
      <c r="AK275" s="1" t="s">
        <v>109</v>
      </c>
      <c r="AM275" s="1" t="s">
        <v>177</v>
      </c>
      <c r="AN275" s="18" t="s">
        <v>522</v>
      </c>
      <c r="AO275" s="19">
        <v>329900</v>
      </c>
      <c r="AQ275" s="1">
        <v>1</v>
      </c>
      <c r="AR275" s="14" t="str">
        <f t="shared" ca="1" si="40"/>
        <v>20141126</v>
      </c>
      <c r="AS275" s="14" t="str">
        <f t="shared" ca="1" si="41"/>
        <v>093452</v>
      </c>
      <c r="AT275" s="6" t="s">
        <v>41</v>
      </c>
      <c r="AU275" s="3">
        <v>0</v>
      </c>
      <c r="AV275" s="3">
        <v>0</v>
      </c>
      <c r="AX275" s="1" t="str">
        <f t="shared" ca="1" si="42"/>
        <v>INSERT INTO SSP3 VALUES('DJB','','SSP-1212-00001','GMSTPB087G005',329900,'',1,20141126,093452,'SQL',0,0,'')</v>
      </c>
    </row>
    <row r="276" spans="37:50" ht="12.75" customHeight="1" x14ac:dyDescent="0.25">
      <c r="AK276" s="1" t="s">
        <v>109</v>
      </c>
      <c r="AM276" s="1" t="s">
        <v>177</v>
      </c>
      <c r="AN276" s="18" t="s">
        <v>523</v>
      </c>
      <c r="AO276" s="19">
        <v>329900</v>
      </c>
      <c r="AQ276" s="1">
        <v>1</v>
      </c>
      <c r="AR276" s="14" t="str">
        <f t="shared" ca="1" si="40"/>
        <v>20141126</v>
      </c>
      <c r="AS276" s="14" t="str">
        <f t="shared" ca="1" si="41"/>
        <v>093452</v>
      </c>
      <c r="AT276" s="6" t="s">
        <v>41</v>
      </c>
      <c r="AU276" s="3">
        <v>0</v>
      </c>
      <c r="AV276" s="3">
        <v>0</v>
      </c>
      <c r="AX276" s="1" t="str">
        <f t="shared" ca="1" si="42"/>
        <v>INSERT INTO SSP3 VALUES('DJB','','SSP-1212-00001','GMSTPB087R002',329900,'',1,20141126,093452,'SQL',0,0,'')</v>
      </c>
    </row>
    <row r="277" spans="37:50" ht="12.75" customHeight="1" x14ac:dyDescent="0.25">
      <c r="AK277" s="1" t="s">
        <v>109</v>
      </c>
      <c r="AM277" s="1" t="s">
        <v>177</v>
      </c>
      <c r="AN277" s="18" t="s">
        <v>524</v>
      </c>
      <c r="AO277" s="19">
        <v>299900</v>
      </c>
      <c r="AQ277" s="1">
        <v>1</v>
      </c>
      <c r="AR277" s="14" t="str">
        <f t="shared" ca="1" si="40"/>
        <v>20141126</v>
      </c>
      <c r="AS277" s="14" t="str">
        <f t="shared" ca="1" si="41"/>
        <v>093452</v>
      </c>
      <c r="AT277" s="6" t="s">
        <v>41</v>
      </c>
      <c r="AU277" s="3">
        <v>0</v>
      </c>
      <c r="AV277" s="3">
        <v>0</v>
      </c>
      <c r="AX277" s="1" t="str">
        <f t="shared" ca="1" si="42"/>
        <v>INSERT INTO SSP3 VALUES('DJB','','SSP-1212-00001','GMSTPB088G006',299900,'',1,20141126,093452,'SQL',0,0,'')</v>
      </c>
    </row>
    <row r="278" spans="37:50" ht="12.75" customHeight="1" x14ac:dyDescent="0.25">
      <c r="AK278" s="1" t="s">
        <v>109</v>
      </c>
      <c r="AM278" s="1" t="s">
        <v>177</v>
      </c>
      <c r="AN278" s="18" t="s">
        <v>525</v>
      </c>
      <c r="AO278" s="19">
        <v>299900</v>
      </c>
      <c r="AQ278" s="1">
        <v>1</v>
      </c>
      <c r="AR278" s="14" t="str">
        <f t="shared" ca="1" si="40"/>
        <v>20141126</v>
      </c>
      <c r="AS278" s="14" t="str">
        <f t="shared" ca="1" si="41"/>
        <v>093452</v>
      </c>
      <c r="AT278" s="6" t="s">
        <v>41</v>
      </c>
      <c r="AU278" s="3">
        <v>0</v>
      </c>
      <c r="AV278" s="3">
        <v>0</v>
      </c>
      <c r="AX278" s="1" t="str">
        <f t="shared" ca="1" si="42"/>
        <v>INSERT INTO SSP3 VALUES('DJB','','SSP-1212-00001','GMSTPB092B001',299900,'',1,20141126,093452,'SQL',0,0,'')</v>
      </c>
    </row>
    <row r="279" spans="37:50" ht="12.75" customHeight="1" x14ac:dyDescent="0.25">
      <c r="AK279" s="1" t="s">
        <v>109</v>
      </c>
      <c r="AM279" s="1" t="s">
        <v>177</v>
      </c>
      <c r="AN279" s="18" t="s">
        <v>526</v>
      </c>
      <c r="AO279" s="19">
        <v>299900</v>
      </c>
      <c r="AQ279" s="1">
        <v>1</v>
      </c>
      <c r="AR279" s="14" t="str">
        <f t="shared" ca="1" si="40"/>
        <v>20141126</v>
      </c>
      <c r="AS279" s="14" t="str">
        <f t="shared" ca="1" si="41"/>
        <v>093452</v>
      </c>
      <c r="AT279" s="6" t="s">
        <v>41</v>
      </c>
      <c r="AU279" s="3">
        <v>0</v>
      </c>
      <c r="AV279" s="3">
        <v>0</v>
      </c>
      <c r="AX279" s="1" t="str">
        <f t="shared" ca="1" si="42"/>
        <v>INSERT INTO SSP3 VALUES('DJB','','SSP-1212-00001','GMSTPB092W002',299900,'',1,20141126,093452,'SQL',0,0,'')</v>
      </c>
    </row>
    <row r="280" spans="37:50" ht="12.75" customHeight="1" x14ac:dyDescent="0.25">
      <c r="AK280" s="1" t="s">
        <v>109</v>
      </c>
      <c r="AM280" s="1" t="s">
        <v>177</v>
      </c>
      <c r="AN280" s="18" t="s">
        <v>527</v>
      </c>
      <c r="AO280" s="19">
        <v>299900</v>
      </c>
      <c r="AQ280" s="1">
        <v>1</v>
      </c>
      <c r="AR280" s="14" t="str">
        <f t="shared" ca="1" si="40"/>
        <v>20141126</v>
      </c>
      <c r="AS280" s="14" t="str">
        <f t="shared" ca="1" si="41"/>
        <v>093452</v>
      </c>
      <c r="AT280" s="6" t="s">
        <v>41</v>
      </c>
      <c r="AU280" s="3">
        <v>0</v>
      </c>
      <c r="AV280" s="3">
        <v>0</v>
      </c>
      <c r="AX280" s="1" t="str">
        <f t="shared" ca="1" si="42"/>
        <v>INSERT INTO SSP3 VALUES('DJB','','SSP-1212-00001','GMSTPB093N002',299900,'',1,20141126,093452,'SQL',0,0,'')</v>
      </c>
    </row>
    <row r="281" spans="37:50" ht="12.75" customHeight="1" x14ac:dyDescent="0.25">
      <c r="AK281" s="1" t="s">
        <v>109</v>
      </c>
      <c r="AM281" s="1" t="s">
        <v>177</v>
      </c>
      <c r="AN281" s="18" t="s">
        <v>528</v>
      </c>
      <c r="AO281" s="19">
        <v>299900</v>
      </c>
      <c r="AQ281" s="1">
        <v>1</v>
      </c>
      <c r="AR281" s="14" t="str">
        <f t="shared" ca="1" si="40"/>
        <v>20141126</v>
      </c>
      <c r="AS281" s="14" t="str">
        <f t="shared" ca="1" si="41"/>
        <v>093452</v>
      </c>
      <c r="AT281" s="6" t="s">
        <v>41</v>
      </c>
      <c r="AU281" s="3">
        <v>0</v>
      </c>
      <c r="AV281" s="3">
        <v>0</v>
      </c>
      <c r="AX281" s="1" t="str">
        <f t="shared" ca="1" si="42"/>
        <v>INSERT INTO SSP3 VALUES('DJB','','SSP-1212-00001','GMSTPB094B004',299900,'',1,20141126,093452,'SQL',0,0,'')</v>
      </c>
    </row>
    <row r="282" spans="37:50" ht="12.75" customHeight="1" x14ac:dyDescent="0.25">
      <c r="AK282" s="1" t="s">
        <v>109</v>
      </c>
      <c r="AM282" s="1" t="s">
        <v>177</v>
      </c>
      <c r="AN282" s="18" t="s">
        <v>529</v>
      </c>
      <c r="AO282" s="19">
        <v>199900</v>
      </c>
      <c r="AQ282" s="1">
        <v>1</v>
      </c>
      <c r="AR282" s="14" t="str">
        <f t="shared" ca="1" si="40"/>
        <v>20141126</v>
      </c>
      <c r="AS282" s="14" t="str">
        <f t="shared" ca="1" si="41"/>
        <v>093452</v>
      </c>
      <c r="AT282" s="6" t="s">
        <v>41</v>
      </c>
      <c r="AU282" s="3">
        <v>0</v>
      </c>
      <c r="AV282" s="3">
        <v>0</v>
      </c>
      <c r="AX282" s="1" t="str">
        <f t="shared" ca="1" si="42"/>
        <v>INSERT INTO SSP3 VALUES('DJB','','SSP-1212-00001','GMSTPB095G005',199900,'',1,20141126,093452,'SQL',0,0,'')</v>
      </c>
    </row>
    <row r="283" spans="37:50" ht="12.75" customHeight="1" x14ac:dyDescent="0.25">
      <c r="AK283" s="1" t="s">
        <v>109</v>
      </c>
      <c r="AM283" s="1" t="s">
        <v>177</v>
      </c>
      <c r="AN283" s="18" t="s">
        <v>530</v>
      </c>
      <c r="AO283" s="19">
        <v>299900</v>
      </c>
      <c r="AQ283" s="1">
        <v>1</v>
      </c>
      <c r="AR283" s="14" t="str">
        <f t="shared" ca="1" si="40"/>
        <v>20141126</v>
      </c>
      <c r="AS283" s="14" t="str">
        <f t="shared" ca="1" si="41"/>
        <v>093452</v>
      </c>
      <c r="AT283" s="6" t="s">
        <v>41</v>
      </c>
      <c r="AU283" s="3">
        <v>0</v>
      </c>
      <c r="AV283" s="3">
        <v>0</v>
      </c>
      <c r="AX283" s="1" t="str">
        <f t="shared" ca="1" si="42"/>
        <v>INSERT INTO SSP3 VALUES('DJB','','SSP-1212-00001','GMSTPB098R002',299900,'',1,20141126,093452,'SQL',0,0,'')</v>
      </c>
    </row>
    <row r="284" spans="37:50" ht="12.75" customHeight="1" x14ac:dyDescent="0.25">
      <c r="AK284" s="1" t="s">
        <v>109</v>
      </c>
      <c r="AM284" s="1" t="s">
        <v>177</v>
      </c>
      <c r="AN284" s="18" t="s">
        <v>531</v>
      </c>
      <c r="AO284" s="19">
        <v>279900</v>
      </c>
      <c r="AQ284" s="1">
        <v>1</v>
      </c>
      <c r="AR284" s="14" t="str">
        <f t="shared" ca="1" si="40"/>
        <v>20141126</v>
      </c>
      <c r="AS284" s="14" t="str">
        <f t="shared" ca="1" si="41"/>
        <v>093452</v>
      </c>
      <c r="AT284" s="6" t="s">
        <v>41</v>
      </c>
      <c r="AU284" s="3">
        <v>0</v>
      </c>
      <c r="AV284" s="3">
        <v>0</v>
      </c>
      <c r="AX284" s="1" t="str">
        <f t="shared" ca="1" si="42"/>
        <v>INSERT INTO SSP3 VALUES('DJB','','SSP-1212-00001','GMSTPB099G005',279900,'',1,20141126,093452,'SQL',0,0,'')</v>
      </c>
    </row>
    <row r="285" spans="37:50" ht="12.75" customHeight="1" x14ac:dyDescent="0.25">
      <c r="AK285" s="1" t="s">
        <v>109</v>
      </c>
      <c r="AM285" s="1" t="s">
        <v>177</v>
      </c>
      <c r="AN285" s="18" t="s">
        <v>532</v>
      </c>
      <c r="AO285" s="19">
        <v>249900</v>
      </c>
      <c r="AQ285" s="1">
        <v>1</v>
      </c>
      <c r="AR285" s="14" t="str">
        <f t="shared" ca="1" si="40"/>
        <v>20141126</v>
      </c>
      <c r="AS285" s="14" t="str">
        <f t="shared" ca="1" si="41"/>
        <v>093452</v>
      </c>
      <c r="AT285" s="6" t="s">
        <v>41</v>
      </c>
      <c r="AU285" s="3">
        <v>0</v>
      </c>
      <c r="AV285" s="3">
        <v>0</v>
      </c>
      <c r="AX285" s="1" t="str">
        <f t="shared" ca="1" si="42"/>
        <v>INSERT INTO SSP3 VALUES('DJB','','SSP-1212-00001','GMSTPB100N002',249900,'',1,20141126,093452,'SQL',0,0,'')</v>
      </c>
    </row>
    <row r="286" spans="37:50" ht="12.75" customHeight="1" x14ac:dyDescent="0.25">
      <c r="AK286" s="1" t="s">
        <v>109</v>
      </c>
      <c r="AM286" s="1" t="s">
        <v>177</v>
      </c>
      <c r="AN286" s="18" t="s">
        <v>533</v>
      </c>
      <c r="AO286" s="19">
        <v>279900</v>
      </c>
      <c r="AQ286" s="1">
        <v>1</v>
      </c>
      <c r="AR286" s="14" t="str">
        <f t="shared" ca="1" si="40"/>
        <v>20141126</v>
      </c>
      <c r="AS286" s="14" t="str">
        <f t="shared" ca="1" si="41"/>
        <v>093452</v>
      </c>
      <c r="AT286" s="6" t="s">
        <v>41</v>
      </c>
      <c r="AU286" s="3">
        <v>0</v>
      </c>
      <c r="AV286" s="3">
        <v>0</v>
      </c>
      <c r="AX286" s="1" t="str">
        <f t="shared" ca="1" si="42"/>
        <v>INSERT INTO SSP3 VALUES('DJB','','SSP-1212-00001','GMSTPB101B002',279900,'',1,20141126,093452,'SQL',0,0,'')</v>
      </c>
    </row>
    <row r="287" spans="37:50" ht="12.75" customHeight="1" x14ac:dyDescent="0.25">
      <c r="AK287" s="1" t="s">
        <v>109</v>
      </c>
      <c r="AM287" s="1" t="s">
        <v>177</v>
      </c>
      <c r="AN287" s="18" t="s">
        <v>534</v>
      </c>
      <c r="AO287" s="19">
        <v>279900</v>
      </c>
      <c r="AQ287" s="1">
        <v>1</v>
      </c>
      <c r="AR287" s="14" t="str">
        <f t="shared" ca="1" si="40"/>
        <v>20141126</v>
      </c>
      <c r="AS287" s="14" t="str">
        <f t="shared" ca="1" si="41"/>
        <v>093452</v>
      </c>
      <c r="AT287" s="6" t="s">
        <v>41</v>
      </c>
      <c r="AU287" s="3">
        <v>0</v>
      </c>
      <c r="AV287" s="3">
        <v>0</v>
      </c>
      <c r="AX287" s="1" t="str">
        <f t="shared" ca="1" si="42"/>
        <v>INSERT INTO SSP3 VALUES('DJB','','SSP-1212-00001','GMSTPB101O003',279900,'',1,20141126,093452,'SQL',0,0,'')</v>
      </c>
    </row>
    <row r="288" spans="37:50" ht="12.75" customHeight="1" x14ac:dyDescent="0.25">
      <c r="AK288" s="1" t="s">
        <v>109</v>
      </c>
      <c r="AM288" s="1" t="s">
        <v>177</v>
      </c>
      <c r="AN288" s="18" t="s">
        <v>535</v>
      </c>
      <c r="AO288" s="19">
        <v>279900</v>
      </c>
      <c r="AQ288" s="1">
        <v>1</v>
      </c>
      <c r="AR288" s="14" t="str">
        <f t="shared" ca="1" si="40"/>
        <v>20141126</v>
      </c>
      <c r="AS288" s="14" t="str">
        <f t="shared" ca="1" si="41"/>
        <v>093452</v>
      </c>
      <c r="AT288" s="6" t="s">
        <v>41</v>
      </c>
      <c r="AU288" s="3">
        <v>0</v>
      </c>
      <c r="AV288" s="3">
        <v>0</v>
      </c>
      <c r="AX288" s="1" t="str">
        <f t="shared" ca="1" si="42"/>
        <v>INSERT INTO SSP3 VALUES('DJB','','SSP-1212-00001','GMSTPB122B006',279900,'',1,20141126,093452,'SQL',0,0,'')</v>
      </c>
    </row>
    <row r="289" spans="37:50" ht="12.75" customHeight="1" x14ac:dyDescent="0.25">
      <c r="AK289" s="1" t="s">
        <v>109</v>
      </c>
      <c r="AM289" s="1" t="s">
        <v>177</v>
      </c>
      <c r="AN289" s="18" t="s">
        <v>536</v>
      </c>
      <c r="AO289" s="19">
        <v>145500</v>
      </c>
      <c r="AQ289" s="1">
        <v>1</v>
      </c>
      <c r="AR289" s="14" t="str">
        <f t="shared" ca="1" si="40"/>
        <v>20141126</v>
      </c>
      <c r="AS289" s="14" t="str">
        <f t="shared" ca="1" si="41"/>
        <v>093452</v>
      </c>
      <c r="AT289" s="6" t="s">
        <v>41</v>
      </c>
      <c r="AU289" s="3">
        <v>0</v>
      </c>
      <c r="AV289" s="3">
        <v>0</v>
      </c>
      <c r="AX289" s="1" t="str">
        <f t="shared" ca="1" si="42"/>
        <v>INSERT INTO SSP3 VALUES('DJB','','SSP-1212-00001','GMSTS0124CB10',145500,'',1,20141126,093452,'SQL',0,0,'')</v>
      </c>
    </row>
    <row r="290" spans="37:50" ht="12.75" customHeight="1" x14ac:dyDescent="0.25">
      <c r="AK290" s="1" t="s">
        <v>109</v>
      </c>
      <c r="AM290" s="1" t="s">
        <v>177</v>
      </c>
      <c r="AN290" s="18" t="s">
        <v>537</v>
      </c>
      <c r="AO290" s="19">
        <v>145500</v>
      </c>
      <c r="AQ290" s="1">
        <v>1</v>
      </c>
      <c r="AR290" s="14" t="str">
        <f t="shared" ca="1" si="40"/>
        <v>20141126</v>
      </c>
      <c r="AS290" s="14" t="str">
        <f t="shared" ca="1" si="41"/>
        <v>093452</v>
      </c>
      <c r="AT290" s="6" t="s">
        <v>41</v>
      </c>
      <c r="AU290" s="3">
        <v>0</v>
      </c>
      <c r="AV290" s="3">
        <v>0</v>
      </c>
      <c r="AX290" s="1" t="str">
        <f t="shared" ca="1" si="42"/>
        <v>INSERT INTO SSP3 VALUES('DJB','','SSP-1212-00001','GMSTS0124QN01',145500,'',1,20141126,093452,'SQL',0,0,'')</v>
      </c>
    </row>
    <row r="291" spans="37:50" ht="12.75" customHeight="1" x14ac:dyDescent="0.25">
      <c r="AK291" s="1" t="s">
        <v>109</v>
      </c>
      <c r="AM291" s="1" t="s">
        <v>177</v>
      </c>
      <c r="AN291" s="18" t="s">
        <v>538</v>
      </c>
      <c r="AO291" s="19">
        <v>145500</v>
      </c>
      <c r="AQ291" s="1">
        <v>1</v>
      </c>
      <c r="AR291" s="14" t="str">
        <f t="shared" ca="1" si="40"/>
        <v>20141126</v>
      </c>
      <c r="AS291" s="14" t="str">
        <f t="shared" ca="1" si="41"/>
        <v>093452</v>
      </c>
      <c r="AT291" s="6" t="s">
        <v>41</v>
      </c>
      <c r="AU291" s="3">
        <v>0</v>
      </c>
      <c r="AV291" s="3">
        <v>0</v>
      </c>
      <c r="AX291" s="1" t="str">
        <f t="shared" ca="1" si="42"/>
        <v>INSERT INTO SSP3 VALUES('DJB','','SSP-1212-00001','GMSTS0214CB10',145500,'',1,20141126,093452,'SQL',0,0,'')</v>
      </c>
    </row>
    <row r="292" spans="37:50" ht="12.75" customHeight="1" x14ac:dyDescent="0.25">
      <c r="AK292" s="1" t="s">
        <v>109</v>
      </c>
      <c r="AM292" s="1" t="s">
        <v>177</v>
      </c>
      <c r="AN292" s="18" t="s">
        <v>539</v>
      </c>
      <c r="AO292" s="19">
        <v>145500</v>
      </c>
      <c r="AQ292" s="1">
        <v>1</v>
      </c>
      <c r="AR292" s="14" t="str">
        <f t="shared" ca="1" si="40"/>
        <v>20141126</v>
      </c>
      <c r="AS292" s="14" t="str">
        <f t="shared" ca="1" si="41"/>
        <v>093452</v>
      </c>
      <c r="AT292" s="6" t="s">
        <v>41</v>
      </c>
      <c r="AU292" s="3">
        <v>0</v>
      </c>
      <c r="AV292" s="3">
        <v>0</v>
      </c>
      <c r="AX292" s="1" t="str">
        <f t="shared" ca="1" si="42"/>
        <v>INSERT INTO SSP3 VALUES('DJB','','SSP-1212-00001','GMSTS0214QN01',145500,'',1,20141126,093452,'SQL',0,0,'')</v>
      </c>
    </row>
    <row r="293" spans="37:50" ht="12.75" customHeight="1" x14ac:dyDescent="0.25">
      <c r="AK293" s="1" t="s">
        <v>109</v>
      </c>
      <c r="AM293" s="1" t="s">
        <v>177</v>
      </c>
      <c r="AN293" s="18" t="s">
        <v>540</v>
      </c>
      <c r="AO293" s="19">
        <v>145500</v>
      </c>
      <c r="AQ293" s="1">
        <v>1</v>
      </c>
      <c r="AR293" s="14" t="str">
        <f t="shared" ca="1" si="40"/>
        <v>20141126</v>
      </c>
      <c r="AS293" s="14" t="str">
        <f t="shared" ca="1" si="41"/>
        <v>093452</v>
      </c>
      <c r="AT293" s="6" t="s">
        <v>41</v>
      </c>
      <c r="AU293" s="3">
        <v>0</v>
      </c>
      <c r="AV293" s="3">
        <v>0</v>
      </c>
      <c r="AX293" s="1" t="str">
        <f t="shared" ca="1" si="42"/>
        <v>INSERT INTO SSP3 VALUES('DJB','','SSP-1212-00001','GMSTS0214QR16',145500,'',1,20141126,093452,'SQL',0,0,'')</v>
      </c>
    </row>
    <row r="294" spans="37:50" ht="12.75" customHeight="1" x14ac:dyDescent="0.25">
      <c r="AK294" s="1" t="s">
        <v>109</v>
      </c>
      <c r="AM294" s="1" t="s">
        <v>177</v>
      </c>
      <c r="AN294" s="18" t="s">
        <v>541</v>
      </c>
      <c r="AO294" s="19">
        <v>189500</v>
      </c>
      <c r="AQ294" s="1">
        <v>1</v>
      </c>
      <c r="AR294" s="14" t="str">
        <f t="shared" ca="1" si="40"/>
        <v>20141126</v>
      </c>
      <c r="AS294" s="14" t="str">
        <f t="shared" ca="1" si="41"/>
        <v>093452</v>
      </c>
      <c r="AT294" s="6" t="s">
        <v>41</v>
      </c>
      <c r="AU294" s="3">
        <v>0</v>
      </c>
      <c r="AV294" s="3">
        <v>0</v>
      </c>
      <c r="AX294" s="1" t="str">
        <f t="shared" ca="1" si="42"/>
        <v>INSERT INTO SSP3 VALUES('DJB','','SSP-1212-00001','GMSTS1028QB01',189500,'',1,20141126,093452,'SQL',0,0,'')</v>
      </c>
    </row>
    <row r="295" spans="37:50" ht="12.75" customHeight="1" x14ac:dyDescent="0.25">
      <c r="AK295" s="1" t="s">
        <v>109</v>
      </c>
      <c r="AM295" s="1" t="s">
        <v>177</v>
      </c>
      <c r="AN295" s="18" t="s">
        <v>542</v>
      </c>
      <c r="AO295" s="19">
        <v>0</v>
      </c>
      <c r="AQ295" s="1">
        <v>1</v>
      </c>
      <c r="AR295" s="14" t="str">
        <f t="shared" ca="1" si="40"/>
        <v>20141126</v>
      </c>
      <c r="AS295" s="14" t="str">
        <f t="shared" ca="1" si="41"/>
        <v>093452</v>
      </c>
      <c r="AT295" s="6" t="s">
        <v>41</v>
      </c>
      <c r="AU295" s="3">
        <v>0</v>
      </c>
      <c r="AV295" s="3">
        <v>0</v>
      </c>
      <c r="AX295" s="1" t="str">
        <f t="shared" ca="1" si="42"/>
        <v>INSERT INTO SSP3 VALUES('DJB','','SSP-1212-00001','GMSTS1058CW02',0,'',1,20141126,093452,'SQL',0,0,'')</v>
      </c>
    </row>
    <row r="296" spans="37:50" ht="12.75" customHeight="1" x14ac:dyDescent="0.25">
      <c r="AK296" s="1" t="s">
        <v>109</v>
      </c>
      <c r="AM296" s="1" t="s">
        <v>177</v>
      </c>
      <c r="AN296" s="18" t="s">
        <v>543</v>
      </c>
      <c r="AO296" s="19">
        <v>0</v>
      </c>
      <c r="AQ296" s="1">
        <v>1</v>
      </c>
      <c r="AR296" s="14" t="str">
        <f t="shared" ca="1" si="40"/>
        <v>20141126</v>
      </c>
      <c r="AS296" s="14" t="str">
        <f t="shared" ca="1" si="41"/>
        <v>093452</v>
      </c>
      <c r="AT296" s="6" t="s">
        <v>41</v>
      </c>
      <c r="AU296" s="3">
        <v>0</v>
      </c>
      <c r="AV296" s="3">
        <v>0</v>
      </c>
      <c r="AX296" s="1" t="str">
        <f t="shared" ca="1" si="42"/>
        <v>INSERT INTO SSP3 VALUES('DJB','','SSP-1212-00001','GMSTS1059CC05',0,'',1,20141126,093452,'SQL',0,0,'')</v>
      </c>
    </row>
    <row r="297" spans="37:50" ht="12.75" customHeight="1" x14ac:dyDescent="0.25">
      <c r="AK297" s="1" t="s">
        <v>109</v>
      </c>
      <c r="AM297" s="1" t="s">
        <v>177</v>
      </c>
      <c r="AN297" s="18" t="s">
        <v>544</v>
      </c>
      <c r="AO297" s="19">
        <v>0</v>
      </c>
      <c r="AQ297" s="1">
        <v>1</v>
      </c>
      <c r="AR297" s="14" t="str">
        <f t="shared" ca="1" si="40"/>
        <v>20141126</v>
      </c>
      <c r="AS297" s="14" t="str">
        <f t="shared" ca="1" si="41"/>
        <v>093452</v>
      </c>
      <c r="AT297" s="6" t="s">
        <v>41</v>
      </c>
      <c r="AU297" s="3">
        <v>0</v>
      </c>
      <c r="AV297" s="3">
        <v>0</v>
      </c>
      <c r="AX297" s="1" t="str">
        <f t="shared" ca="1" si="42"/>
        <v>INSERT INTO SSP3 VALUES('DJB','','SSP-1212-00001','GMSTS1068CW05',0,'',1,20141126,093452,'SQL',0,0,'')</v>
      </c>
    </row>
    <row r="298" spans="37:50" ht="12.75" customHeight="1" x14ac:dyDescent="0.25">
      <c r="AK298" s="1" t="s">
        <v>109</v>
      </c>
      <c r="AM298" s="1" t="s">
        <v>177</v>
      </c>
      <c r="AN298" s="18" t="s">
        <v>545</v>
      </c>
      <c r="AO298" s="19">
        <v>215500</v>
      </c>
      <c r="AQ298" s="1">
        <v>1</v>
      </c>
      <c r="AR298" s="14" t="str">
        <f t="shared" ca="1" si="40"/>
        <v>20141126</v>
      </c>
      <c r="AS298" s="14" t="str">
        <f t="shared" ca="1" si="41"/>
        <v>093452</v>
      </c>
      <c r="AT298" s="6" t="s">
        <v>41</v>
      </c>
      <c r="AU298" s="3">
        <v>0</v>
      </c>
      <c r="AV298" s="3">
        <v>0</v>
      </c>
      <c r="AX298" s="1" t="str">
        <f t="shared" ca="1" si="42"/>
        <v>INSERT INTO SSP3 VALUES('DJB','','SSP-1212-00001','GMSTS2011CM39',215500,'',1,20141126,093452,'SQL',0,0,'')</v>
      </c>
    </row>
    <row r="299" spans="37:50" ht="12.75" customHeight="1" x14ac:dyDescent="0.25">
      <c r="AK299" s="1" t="s">
        <v>109</v>
      </c>
      <c r="AM299" s="1" t="s">
        <v>177</v>
      </c>
      <c r="AN299" s="18" t="s">
        <v>546</v>
      </c>
      <c r="AO299" s="19">
        <v>215500</v>
      </c>
      <c r="AQ299" s="1">
        <v>1</v>
      </c>
      <c r="AR299" s="14" t="str">
        <f t="shared" ca="1" si="40"/>
        <v>20141126</v>
      </c>
      <c r="AS299" s="14" t="str">
        <f t="shared" ca="1" si="41"/>
        <v>093452</v>
      </c>
      <c r="AT299" s="6" t="s">
        <v>41</v>
      </c>
      <c r="AU299" s="3">
        <v>0</v>
      </c>
      <c r="AV299" s="3">
        <v>0</v>
      </c>
      <c r="AX299" s="1" t="str">
        <f t="shared" ca="1" si="42"/>
        <v>INSERT INTO SSP3 VALUES('DJB','','SSP-1212-00001','GMSTS2011CN39',215500,'',1,20141126,093452,'SQL',0,0,'')</v>
      </c>
    </row>
    <row r="300" spans="37:50" ht="12.75" customHeight="1" x14ac:dyDescent="0.25">
      <c r="AK300" s="1" t="s">
        <v>109</v>
      </c>
      <c r="AM300" s="1" t="s">
        <v>177</v>
      </c>
      <c r="AN300" s="18" t="s">
        <v>547</v>
      </c>
      <c r="AO300" s="19">
        <v>0</v>
      </c>
      <c r="AQ300" s="1">
        <v>1</v>
      </c>
      <c r="AR300" s="14" t="str">
        <f t="shared" ca="1" si="40"/>
        <v>20141126</v>
      </c>
      <c r="AS300" s="14" t="str">
        <f t="shared" ca="1" si="41"/>
        <v>093452</v>
      </c>
      <c r="AT300" s="6" t="s">
        <v>41</v>
      </c>
      <c r="AU300" s="3">
        <v>0</v>
      </c>
      <c r="AV300" s="3">
        <v>0</v>
      </c>
      <c r="AX300" s="1" t="str">
        <f t="shared" ca="1" si="42"/>
        <v>INSERT INTO SSP3 VALUES('DJB','','SSP-1212-00001','GMSTS2055B001',0,'',1,20141126,093452,'SQL',0,0,'')</v>
      </c>
    </row>
    <row r="301" spans="37:50" ht="12.75" customHeight="1" x14ac:dyDescent="0.25">
      <c r="AK301" s="1" t="s">
        <v>109</v>
      </c>
      <c r="AM301" s="1" t="s">
        <v>177</v>
      </c>
      <c r="AN301" s="18" t="s">
        <v>548</v>
      </c>
      <c r="AO301" s="19">
        <v>0</v>
      </c>
      <c r="AQ301" s="1">
        <v>1</v>
      </c>
      <c r="AR301" s="14" t="str">
        <f t="shared" ca="1" si="40"/>
        <v>20141126</v>
      </c>
      <c r="AS301" s="14" t="str">
        <f t="shared" ca="1" si="41"/>
        <v>093452</v>
      </c>
      <c r="AT301" s="6" t="s">
        <v>41</v>
      </c>
      <c r="AU301" s="3">
        <v>0</v>
      </c>
      <c r="AV301" s="3">
        <v>0</v>
      </c>
      <c r="AX301" s="1" t="str">
        <f t="shared" ca="1" si="42"/>
        <v>INSERT INTO SSP3 VALUES('DJB','','SSP-1212-00001','GMSTS2055CB13',0,'',1,20141126,093452,'SQL',0,0,'')</v>
      </c>
    </row>
    <row r="302" spans="37:50" ht="12.75" customHeight="1" x14ac:dyDescent="0.25">
      <c r="AK302" s="1" t="s">
        <v>109</v>
      </c>
      <c r="AM302" s="1" t="s">
        <v>177</v>
      </c>
      <c r="AN302" s="18" t="s">
        <v>549</v>
      </c>
      <c r="AO302" s="19">
        <v>0</v>
      </c>
      <c r="AQ302" s="1">
        <v>1</v>
      </c>
      <c r="AR302" s="14" t="str">
        <f t="shared" ca="1" si="40"/>
        <v>20141126</v>
      </c>
      <c r="AS302" s="14" t="str">
        <f t="shared" ca="1" si="41"/>
        <v>093452</v>
      </c>
      <c r="AT302" s="6" t="s">
        <v>41</v>
      </c>
      <c r="AU302" s="3">
        <v>0</v>
      </c>
      <c r="AV302" s="3">
        <v>0</v>
      </c>
      <c r="AX302" s="1" t="str">
        <f t="shared" ca="1" si="42"/>
        <v>INSERT INTO SSP3 VALUES('DJB','','SSP-1212-00001','GMSTS2055CN17',0,'',1,20141126,093452,'SQL',0,0,'')</v>
      </c>
    </row>
    <row r="303" spans="37:50" ht="12.75" customHeight="1" x14ac:dyDescent="0.25">
      <c r="AK303" s="1" t="s">
        <v>109</v>
      </c>
      <c r="AM303" s="1" t="s">
        <v>177</v>
      </c>
      <c r="AN303" s="18" t="s">
        <v>550</v>
      </c>
      <c r="AO303" s="19">
        <v>0</v>
      </c>
      <c r="AQ303" s="1">
        <v>1</v>
      </c>
      <c r="AR303" s="14" t="str">
        <f t="shared" ca="1" si="40"/>
        <v>20141126</v>
      </c>
      <c r="AS303" s="14" t="str">
        <f t="shared" ca="1" si="41"/>
        <v>093452</v>
      </c>
      <c r="AT303" s="6" t="s">
        <v>41</v>
      </c>
      <c r="AU303" s="3">
        <v>0</v>
      </c>
      <c r="AV303" s="3">
        <v>0</v>
      </c>
      <c r="AX303" s="1" t="str">
        <f t="shared" ca="1" si="42"/>
        <v>INSERT INTO SSP3 VALUES('DJB','','SSP-1212-00001','GMSTS2060FB02',0,'',1,20141126,093452,'SQL',0,0,'')</v>
      </c>
    </row>
    <row r="304" spans="37:50" ht="12.75" customHeight="1" x14ac:dyDescent="0.25">
      <c r="AK304" s="1" t="s">
        <v>109</v>
      </c>
      <c r="AM304" s="1" t="s">
        <v>177</v>
      </c>
      <c r="AN304" s="18" t="s">
        <v>551</v>
      </c>
      <c r="AO304" s="19">
        <v>0</v>
      </c>
      <c r="AQ304" s="1">
        <v>1</v>
      </c>
      <c r="AR304" s="14" t="str">
        <f t="shared" ca="1" si="40"/>
        <v>20141126</v>
      </c>
      <c r="AS304" s="14" t="str">
        <f t="shared" ca="1" si="41"/>
        <v>093452</v>
      </c>
      <c r="AT304" s="6" t="s">
        <v>41</v>
      </c>
      <c r="AU304" s="3">
        <v>0</v>
      </c>
      <c r="AV304" s="3">
        <v>0</v>
      </c>
      <c r="AX304" s="1" t="str">
        <f t="shared" ca="1" si="42"/>
        <v>INSERT INTO SSP3 VALUES('DJB','','SSP-1212-00001','GMSTS2060QF02',0,'',1,20141126,093452,'SQL',0,0,'')</v>
      </c>
    </row>
    <row r="305" spans="37:50" ht="12.75" customHeight="1" x14ac:dyDescent="0.25">
      <c r="AK305" s="1" t="s">
        <v>109</v>
      </c>
      <c r="AM305" s="1" t="s">
        <v>177</v>
      </c>
      <c r="AN305" s="18" t="s">
        <v>552</v>
      </c>
      <c r="AO305" s="19">
        <v>0</v>
      </c>
      <c r="AQ305" s="1">
        <v>1</v>
      </c>
      <c r="AR305" s="14" t="str">
        <f t="shared" ca="1" si="40"/>
        <v>20141126</v>
      </c>
      <c r="AS305" s="14" t="str">
        <f t="shared" ca="1" si="41"/>
        <v>093452</v>
      </c>
      <c r="AT305" s="6" t="s">
        <v>41</v>
      </c>
      <c r="AU305" s="3">
        <v>0</v>
      </c>
      <c r="AV305" s="3">
        <v>0</v>
      </c>
      <c r="AX305" s="1" t="str">
        <f t="shared" ca="1" si="42"/>
        <v>INSERT INTO SSP3 VALUES('DJB','','SSP-1212-00001','GMSTS2060T001',0,'',1,20141126,093452,'SQL',0,0,'')</v>
      </c>
    </row>
    <row r="306" spans="37:50" ht="12.75" customHeight="1" x14ac:dyDescent="0.25">
      <c r="AK306" s="1" t="s">
        <v>109</v>
      </c>
      <c r="AM306" s="1" t="s">
        <v>177</v>
      </c>
      <c r="AN306" s="18" t="s">
        <v>553</v>
      </c>
      <c r="AO306" s="19">
        <v>0</v>
      </c>
      <c r="AQ306" s="1">
        <v>1</v>
      </c>
      <c r="AR306" s="14" t="str">
        <f t="shared" ca="1" si="40"/>
        <v>20141126</v>
      </c>
      <c r="AS306" s="14" t="str">
        <f t="shared" ca="1" si="41"/>
        <v>093452</v>
      </c>
      <c r="AT306" s="6" t="s">
        <v>41</v>
      </c>
      <c r="AU306" s="3">
        <v>0</v>
      </c>
      <c r="AV306" s="3">
        <v>0</v>
      </c>
      <c r="AX306" s="1" t="str">
        <f t="shared" ca="1" si="42"/>
        <v>INSERT INTO SSP3 VALUES('DJB','','SSP-1212-00001','GMSTS2060TB01',0,'',1,20141126,093452,'SQL',0,0,'')</v>
      </c>
    </row>
    <row r="307" spans="37:50" ht="12.75" customHeight="1" x14ac:dyDescent="0.25">
      <c r="AK307" s="1" t="s">
        <v>109</v>
      </c>
      <c r="AM307" s="1" t="s">
        <v>177</v>
      </c>
      <c r="AN307" s="18" t="s">
        <v>554</v>
      </c>
      <c r="AO307" s="19">
        <v>249500</v>
      </c>
      <c r="AQ307" s="1">
        <v>1</v>
      </c>
      <c r="AR307" s="14" t="str">
        <f t="shared" ca="1" si="40"/>
        <v>20141126</v>
      </c>
      <c r="AS307" s="14" t="str">
        <f t="shared" ca="1" si="41"/>
        <v>093452</v>
      </c>
      <c r="AT307" s="6" t="s">
        <v>41</v>
      </c>
      <c r="AU307" s="3">
        <v>0</v>
      </c>
      <c r="AV307" s="3">
        <v>0</v>
      </c>
      <c r="AX307" s="1" t="str">
        <f t="shared" ca="1" si="42"/>
        <v>INSERT INTO SSP3 VALUES('DJB','','SSP-1212-00001','GMSTS3021QB01',249500,'',1,20141126,093452,'SQL',0,0,'')</v>
      </c>
    </row>
    <row r="308" spans="37:50" ht="12.75" customHeight="1" x14ac:dyDescent="0.25">
      <c r="AK308" s="1" t="s">
        <v>109</v>
      </c>
      <c r="AM308" s="1" t="s">
        <v>177</v>
      </c>
      <c r="AN308" s="18" t="s">
        <v>555</v>
      </c>
      <c r="AO308" s="19">
        <v>0</v>
      </c>
      <c r="AQ308" s="1">
        <v>1</v>
      </c>
      <c r="AR308" s="14" t="str">
        <f t="shared" ca="1" si="40"/>
        <v>20141126</v>
      </c>
      <c r="AS308" s="14" t="str">
        <f t="shared" ca="1" si="41"/>
        <v>093452</v>
      </c>
      <c r="AT308" s="6" t="s">
        <v>41</v>
      </c>
      <c r="AU308" s="3">
        <v>0</v>
      </c>
      <c r="AV308" s="3">
        <v>0</v>
      </c>
      <c r="AX308" s="1" t="str">
        <f t="shared" ca="1" si="42"/>
        <v>INSERT INTO SSP3 VALUES('DJB','','SSP-1212-00001','GMSTS3040QC07',0,'',1,20141126,093452,'SQL',0,0,'')</v>
      </c>
    </row>
    <row r="309" spans="37:50" ht="12.75" customHeight="1" x14ac:dyDescent="0.25">
      <c r="AK309" s="1" t="s">
        <v>109</v>
      </c>
      <c r="AM309" s="1" t="s">
        <v>177</v>
      </c>
      <c r="AN309" s="18" t="s">
        <v>556</v>
      </c>
      <c r="AO309" s="19">
        <v>209500</v>
      </c>
      <c r="AQ309" s="1">
        <v>1</v>
      </c>
      <c r="AR309" s="14" t="str">
        <f t="shared" ca="1" si="40"/>
        <v>20141126</v>
      </c>
      <c r="AS309" s="14" t="str">
        <f t="shared" ca="1" si="41"/>
        <v>093452</v>
      </c>
      <c r="AT309" s="6" t="s">
        <v>41</v>
      </c>
      <c r="AU309" s="3">
        <v>0</v>
      </c>
      <c r="AV309" s="3">
        <v>0</v>
      </c>
      <c r="AX309" s="1" t="str">
        <f t="shared" ca="1" si="42"/>
        <v>INSERT INTO SSP3 VALUES('DJB','','SSP-1212-00001','GMSTS3063QN02',209500,'',1,20141126,093452,'SQL',0,0,'')</v>
      </c>
    </row>
    <row r="310" spans="37:50" ht="12.75" customHeight="1" x14ac:dyDescent="0.25">
      <c r="AK310" s="1" t="s">
        <v>109</v>
      </c>
      <c r="AM310" s="1" t="s">
        <v>177</v>
      </c>
      <c r="AN310" s="18" t="s">
        <v>557</v>
      </c>
      <c r="AO310" s="19">
        <v>229500</v>
      </c>
      <c r="AQ310" s="1">
        <v>1</v>
      </c>
      <c r="AR310" s="14" t="str">
        <f t="shared" ca="1" si="40"/>
        <v>20141126</v>
      </c>
      <c r="AS310" s="14" t="str">
        <f t="shared" ca="1" si="41"/>
        <v>093452</v>
      </c>
      <c r="AT310" s="6" t="s">
        <v>41</v>
      </c>
      <c r="AU310" s="3">
        <v>0</v>
      </c>
      <c r="AV310" s="3">
        <v>0</v>
      </c>
      <c r="AX310" s="1" t="str">
        <f t="shared" ca="1" si="42"/>
        <v>INSERT INTO SSP3 VALUES('DJB','','SSP-1212-00001','GMSTS4066QW01',229500,'',1,20141126,093452,'SQL',0,0,'')</v>
      </c>
    </row>
    <row r="311" spans="37:50" ht="12.75" customHeight="1" x14ac:dyDescent="0.25">
      <c r="AK311" s="1" t="s">
        <v>109</v>
      </c>
      <c r="AM311" s="1" t="s">
        <v>177</v>
      </c>
      <c r="AN311" s="18" t="s">
        <v>558</v>
      </c>
      <c r="AO311" s="19">
        <v>0</v>
      </c>
      <c r="AQ311" s="1">
        <v>1</v>
      </c>
      <c r="AR311" s="14" t="str">
        <f t="shared" ca="1" si="40"/>
        <v>20141126</v>
      </c>
      <c r="AS311" s="14" t="str">
        <f t="shared" ca="1" si="41"/>
        <v>093452</v>
      </c>
      <c r="AT311" s="6" t="s">
        <v>41</v>
      </c>
      <c r="AU311" s="3">
        <v>0</v>
      </c>
      <c r="AV311" s="3">
        <v>0</v>
      </c>
      <c r="AX311" s="1" t="str">
        <f t="shared" ca="1" si="42"/>
        <v>INSERT INTO SSP3 VALUES('DJB','','SSP-1212-00001','GMSTS4089QC01',0,'',1,20141126,093452,'SQL',0,0,'')</v>
      </c>
    </row>
    <row r="312" spans="37:50" ht="12.75" customHeight="1" x14ac:dyDescent="0.25">
      <c r="AK312" s="1" t="s">
        <v>109</v>
      </c>
      <c r="AM312" s="1" t="s">
        <v>177</v>
      </c>
      <c r="AN312" s="18" t="s">
        <v>559</v>
      </c>
      <c r="AO312" s="19">
        <v>0</v>
      </c>
      <c r="AQ312" s="1">
        <v>1</v>
      </c>
      <c r="AR312" s="14" t="str">
        <f t="shared" ca="1" si="40"/>
        <v>20141126</v>
      </c>
      <c r="AS312" s="14" t="str">
        <f t="shared" ca="1" si="41"/>
        <v>093452</v>
      </c>
      <c r="AT312" s="6" t="s">
        <v>41</v>
      </c>
      <c r="AU312" s="3">
        <v>0</v>
      </c>
      <c r="AV312" s="3">
        <v>0</v>
      </c>
      <c r="AX312" s="1" t="str">
        <f t="shared" ca="1" si="42"/>
        <v>INSERT INTO SSP3 VALUES('DJB','','SSP-1212-00001','GMSTS4089QW01',0,'',1,20141126,093452,'SQL',0,0,'')</v>
      </c>
    </row>
    <row r="313" spans="37:50" ht="12.75" customHeight="1" x14ac:dyDescent="0.25">
      <c r="AK313" s="1" t="s">
        <v>109</v>
      </c>
      <c r="AM313" s="1" t="s">
        <v>177</v>
      </c>
      <c r="AN313" s="18" t="s">
        <v>560</v>
      </c>
      <c r="AO313" s="19">
        <v>0</v>
      </c>
      <c r="AQ313" s="1">
        <v>1</v>
      </c>
      <c r="AR313" s="14" t="str">
        <f t="shared" ca="1" si="40"/>
        <v>20141126</v>
      </c>
      <c r="AS313" s="14" t="str">
        <f t="shared" ca="1" si="41"/>
        <v>093452</v>
      </c>
      <c r="AT313" s="6" t="s">
        <v>41</v>
      </c>
      <c r="AU313" s="3">
        <v>0</v>
      </c>
      <c r="AV313" s="3">
        <v>0</v>
      </c>
      <c r="AX313" s="1" t="str">
        <f t="shared" ca="1" si="42"/>
        <v>INSERT INTO SSP3 VALUES('DJB','','SSP-1212-00001','GMSTS4102QB01',0,'',1,20141126,093452,'SQL',0,0,'')</v>
      </c>
    </row>
    <row r="314" spans="37:50" ht="12.75" customHeight="1" x14ac:dyDescent="0.25">
      <c r="AK314" s="1" t="s">
        <v>109</v>
      </c>
      <c r="AM314" s="1" t="s">
        <v>177</v>
      </c>
      <c r="AN314" s="18" t="s">
        <v>561</v>
      </c>
      <c r="AO314" s="19">
        <v>0</v>
      </c>
      <c r="AQ314" s="1">
        <v>1</v>
      </c>
      <c r="AR314" s="14" t="str">
        <f t="shared" ca="1" si="40"/>
        <v>20141126</v>
      </c>
      <c r="AS314" s="14" t="str">
        <f t="shared" ca="1" si="41"/>
        <v>093452</v>
      </c>
      <c r="AT314" s="6" t="s">
        <v>41</v>
      </c>
      <c r="AU314" s="3">
        <v>0</v>
      </c>
      <c r="AV314" s="3">
        <v>0</v>
      </c>
      <c r="AX314" s="1" t="str">
        <f t="shared" ca="1" si="42"/>
        <v>INSERT INTO SSP3 VALUES('DJB','','SSP-1212-00001','GMSTS4102QW02',0,'',1,20141126,093452,'SQL',0,0,'')</v>
      </c>
    </row>
    <row r="315" spans="37:50" ht="12.75" customHeight="1" x14ac:dyDescent="0.25">
      <c r="AK315" s="1" t="s">
        <v>109</v>
      </c>
      <c r="AM315" s="1" t="s">
        <v>177</v>
      </c>
      <c r="AN315" s="18" t="s">
        <v>562</v>
      </c>
      <c r="AO315" s="19">
        <v>229500</v>
      </c>
      <c r="AQ315" s="1">
        <v>1</v>
      </c>
      <c r="AR315" s="14" t="str">
        <f t="shared" ca="1" si="40"/>
        <v>20141126</v>
      </c>
      <c r="AS315" s="14" t="str">
        <f t="shared" ca="1" si="41"/>
        <v>093452</v>
      </c>
      <c r="AT315" s="6" t="s">
        <v>41</v>
      </c>
      <c r="AU315" s="3">
        <v>0</v>
      </c>
      <c r="AV315" s="3">
        <v>0</v>
      </c>
      <c r="AX315" s="1" t="str">
        <f t="shared" ca="1" si="42"/>
        <v>INSERT INTO SSP3 VALUES('DJB','','SSP-1212-00001','GMSTS5016QW01',229500,'',1,20141126,093452,'SQL',0,0,'')</v>
      </c>
    </row>
    <row r="316" spans="37:50" ht="12.75" customHeight="1" x14ac:dyDescent="0.25">
      <c r="AK316" s="1" t="s">
        <v>109</v>
      </c>
      <c r="AM316" s="1" t="s">
        <v>177</v>
      </c>
      <c r="AN316" s="18" t="s">
        <v>563</v>
      </c>
      <c r="AO316" s="19">
        <v>229500</v>
      </c>
      <c r="AQ316" s="1">
        <v>1</v>
      </c>
      <c r="AR316" s="14" t="str">
        <f t="shared" ca="1" si="40"/>
        <v>20141126</v>
      </c>
      <c r="AS316" s="14" t="str">
        <f t="shared" ca="1" si="41"/>
        <v>093452</v>
      </c>
      <c r="AT316" s="6" t="s">
        <v>41</v>
      </c>
      <c r="AU316" s="3">
        <v>0</v>
      </c>
      <c r="AV316" s="3">
        <v>0</v>
      </c>
      <c r="AX316" s="1" t="str">
        <f t="shared" ca="1" si="42"/>
        <v>INSERT INTO SSP3 VALUES('DJB','','SSP-1212-00001','GMSTS5040QC15',229500,'',1,20141126,093452,'SQL',0,0,'')</v>
      </c>
    </row>
    <row r="317" spans="37:50" ht="12.75" customHeight="1" x14ac:dyDescent="0.25">
      <c r="AK317" s="1" t="s">
        <v>109</v>
      </c>
      <c r="AM317" s="1" t="s">
        <v>177</v>
      </c>
      <c r="AN317" s="18" t="s">
        <v>564</v>
      </c>
      <c r="AO317" s="19">
        <v>0</v>
      </c>
      <c r="AQ317" s="1">
        <v>1</v>
      </c>
      <c r="AR317" s="14" t="str">
        <f t="shared" ca="1" si="40"/>
        <v>20141126</v>
      </c>
      <c r="AS317" s="14" t="str">
        <f t="shared" ca="1" si="41"/>
        <v>093452</v>
      </c>
      <c r="AT317" s="6" t="s">
        <v>41</v>
      </c>
      <c r="AU317" s="3">
        <v>0</v>
      </c>
      <c r="AV317" s="3">
        <v>0</v>
      </c>
      <c r="AX317" s="1" t="str">
        <f t="shared" ca="1" si="42"/>
        <v>INSERT INTO SSP3 VALUES('DJB','','SSP-1212-00001','GMSTS5111QC13',0,'',1,20141126,093452,'SQL',0,0,'')</v>
      </c>
    </row>
    <row r="318" spans="37:50" ht="12.75" customHeight="1" x14ac:dyDescent="0.25">
      <c r="AK318" s="1" t="s">
        <v>109</v>
      </c>
      <c r="AM318" s="1" t="s">
        <v>177</v>
      </c>
      <c r="AN318" s="18" t="s">
        <v>565</v>
      </c>
      <c r="AO318" s="19">
        <v>249500</v>
      </c>
      <c r="AQ318" s="1">
        <v>1</v>
      </c>
      <c r="AR318" s="14" t="str">
        <f t="shared" ca="1" si="40"/>
        <v>20141126</v>
      </c>
      <c r="AS318" s="14" t="str">
        <f t="shared" ca="1" si="41"/>
        <v>093452</v>
      </c>
      <c r="AT318" s="6" t="s">
        <v>41</v>
      </c>
      <c r="AU318" s="3">
        <v>0</v>
      </c>
      <c r="AV318" s="3">
        <v>0</v>
      </c>
      <c r="AX318" s="1" t="str">
        <f t="shared" ca="1" si="42"/>
        <v>INSERT INTO SSP3 VALUES('DJB','','SSP-1212-00001','GMSTS5115QC13',249500,'',1,20141126,093452,'SQL',0,0,'')</v>
      </c>
    </row>
    <row r="319" spans="37:50" ht="12.75" customHeight="1" x14ac:dyDescent="0.25">
      <c r="AK319" s="1" t="s">
        <v>109</v>
      </c>
      <c r="AM319" s="1" t="s">
        <v>177</v>
      </c>
      <c r="AN319" s="18" t="s">
        <v>566</v>
      </c>
      <c r="AO319" s="19">
        <v>50000</v>
      </c>
      <c r="AQ319" s="1">
        <v>1</v>
      </c>
      <c r="AR319" s="14" t="str">
        <f t="shared" ca="1" si="40"/>
        <v>20141126</v>
      </c>
      <c r="AS319" s="14" t="str">
        <f t="shared" ca="1" si="41"/>
        <v>093452</v>
      </c>
      <c r="AT319" s="6" t="s">
        <v>41</v>
      </c>
      <c r="AU319" s="3">
        <v>0</v>
      </c>
      <c r="AV319" s="3">
        <v>0</v>
      </c>
      <c r="AX319" s="1" t="str">
        <f t="shared" ca="1" si="42"/>
        <v>INSERT INTO SSP3 VALUES('DJB','','SSP-1212-00001','GMSTS6011QN02',50000,'',1,20141126,093452,'SQL',0,0,'')</v>
      </c>
    </row>
    <row r="320" spans="37:50" ht="12.75" customHeight="1" x14ac:dyDescent="0.25">
      <c r="AK320" s="1" t="s">
        <v>109</v>
      </c>
      <c r="AM320" s="1" t="s">
        <v>177</v>
      </c>
      <c r="AN320" s="18" t="s">
        <v>567</v>
      </c>
      <c r="AO320" s="19">
        <v>50000</v>
      </c>
      <c r="AQ320" s="1">
        <v>1</v>
      </c>
      <c r="AR320" s="14" t="str">
        <f t="shared" ca="1" si="40"/>
        <v>20141126</v>
      </c>
      <c r="AS320" s="14" t="str">
        <f t="shared" ca="1" si="41"/>
        <v>093452</v>
      </c>
      <c r="AT320" s="6" t="s">
        <v>41</v>
      </c>
      <c r="AU320" s="3">
        <v>0</v>
      </c>
      <c r="AV320" s="3">
        <v>0</v>
      </c>
      <c r="AX320" s="1" t="str">
        <f t="shared" ca="1" si="42"/>
        <v>INSERT INTO SSP3 VALUES('DJB','','SSP-1212-00001','GMSTS6034QN01',50000,'',1,20141126,093452,'SQL',0,0,'')</v>
      </c>
    </row>
    <row r="321" spans="37:50" ht="12.75" customHeight="1" x14ac:dyDescent="0.25">
      <c r="AK321" s="1" t="s">
        <v>109</v>
      </c>
      <c r="AM321" s="1" t="s">
        <v>177</v>
      </c>
      <c r="AN321" s="18" t="s">
        <v>568</v>
      </c>
      <c r="AO321" s="19">
        <v>50000</v>
      </c>
      <c r="AQ321" s="1">
        <v>1</v>
      </c>
      <c r="AR321" s="14" t="str">
        <f t="shared" ca="1" si="40"/>
        <v>20141126</v>
      </c>
      <c r="AS321" s="14" t="str">
        <f t="shared" ca="1" si="41"/>
        <v>093452</v>
      </c>
      <c r="AT321" s="6" t="s">
        <v>41</v>
      </c>
      <c r="AU321" s="3">
        <v>0</v>
      </c>
      <c r="AV321" s="3">
        <v>0</v>
      </c>
      <c r="AX321" s="1" t="str">
        <f t="shared" ca="1" si="42"/>
        <v>INSERT INTO SSP3 VALUES('DJB','','SSP-1212-00001','GMSTS6039QW01',50000,'',1,20141126,093452,'SQL',0,0,'')</v>
      </c>
    </row>
    <row r="322" spans="37:50" ht="12.75" customHeight="1" x14ac:dyDescent="0.25">
      <c r="AK322" s="1" t="s">
        <v>109</v>
      </c>
      <c r="AM322" s="1" t="s">
        <v>177</v>
      </c>
      <c r="AN322" s="18" t="s">
        <v>569</v>
      </c>
      <c r="AO322" s="19">
        <v>50000</v>
      </c>
      <c r="AQ322" s="1">
        <v>1</v>
      </c>
      <c r="AR322" s="14" t="str">
        <f t="shared" ca="1" si="40"/>
        <v>20141126</v>
      </c>
      <c r="AS322" s="14" t="str">
        <f t="shared" ca="1" si="41"/>
        <v>093452</v>
      </c>
      <c r="AT322" s="6" t="s">
        <v>41</v>
      </c>
      <c r="AU322" s="3">
        <v>0</v>
      </c>
      <c r="AV322" s="3">
        <v>0</v>
      </c>
      <c r="AX322" s="1" t="str">
        <f t="shared" ca="1" si="42"/>
        <v>INSERT INTO SSP3 VALUES('DJB','','SSP-1212-00001','GMSTS6062QW01',50000,'',1,20141126,093452,'SQL',0,0,'')</v>
      </c>
    </row>
    <row r="323" spans="37:50" ht="12.75" customHeight="1" x14ac:dyDescent="0.25">
      <c r="AK323" s="1" t="s">
        <v>109</v>
      </c>
      <c r="AM323" s="1" t="s">
        <v>177</v>
      </c>
      <c r="AN323" s="18" t="s">
        <v>570</v>
      </c>
      <c r="AO323" s="19">
        <v>50000</v>
      </c>
      <c r="AQ323" s="1">
        <v>1</v>
      </c>
      <c r="AR323" s="14" t="str">
        <f t="shared" ca="1" si="40"/>
        <v>20141126</v>
      </c>
      <c r="AS323" s="14" t="str">
        <f t="shared" ca="1" si="41"/>
        <v>093452</v>
      </c>
      <c r="AT323" s="6" t="s">
        <v>41</v>
      </c>
      <c r="AU323" s="3">
        <v>0</v>
      </c>
      <c r="AV323" s="3">
        <v>0</v>
      </c>
      <c r="AX323" s="1" t="str">
        <f t="shared" ca="1" si="42"/>
        <v>INSERT INTO SSP3 VALUES('DJB','','SSP-1212-00001','GMSTS6071QB01',50000,'',1,20141126,093452,'SQL',0,0,'')</v>
      </c>
    </row>
    <row r="324" spans="37:50" ht="12.75" customHeight="1" x14ac:dyDescent="0.25">
      <c r="AK324" s="1" t="s">
        <v>109</v>
      </c>
      <c r="AM324" s="1" t="s">
        <v>177</v>
      </c>
      <c r="AN324" s="18" t="s">
        <v>571</v>
      </c>
      <c r="AO324" s="19">
        <v>50000</v>
      </c>
      <c r="AQ324" s="1">
        <v>1</v>
      </c>
      <c r="AR324" s="14" t="str">
        <f t="shared" ca="1" si="40"/>
        <v>20141126</v>
      </c>
      <c r="AS324" s="14" t="str">
        <f t="shared" ca="1" si="41"/>
        <v>093452</v>
      </c>
      <c r="AT324" s="6" t="s">
        <v>41</v>
      </c>
      <c r="AU324" s="3">
        <v>0</v>
      </c>
      <c r="AV324" s="3">
        <v>0</v>
      </c>
      <c r="AX324" s="1" t="str">
        <f t="shared" ca="1" si="42"/>
        <v>INSERT INTO SSP3 VALUES('DJB','','SSP-1212-00001','GMSTS6071QN01',50000,'',1,20141126,093452,'SQL',0,0,'')</v>
      </c>
    </row>
    <row r="325" spans="37:50" ht="12.75" customHeight="1" x14ac:dyDescent="0.25">
      <c r="AK325" s="1" t="s">
        <v>109</v>
      </c>
      <c r="AM325" s="1" t="s">
        <v>177</v>
      </c>
      <c r="AN325" s="18" t="s">
        <v>572</v>
      </c>
      <c r="AO325" s="19">
        <v>50000</v>
      </c>
      <c r="AQ325" s="1">
        <v>1</v>
      </c>
      <c r="AR325" s="14" t="str">
        <f t="shared" ca="1" si="40"/>
        <v>20141126</v>
      </c>
      <c r="AS325" s="14" t="str">
        <f t="shared" ca="1" si="41"/>
        <v>093452</v>
      </c>
      <c r="AT325" s="6" t="s">
        <v>41</v>
      </c>
      <c r="AU325" s="3">
        <v>0</v>
      </c>
      <c r="AV325" s="3">
        <v>0</v>
      </c>
      <c r="AX325" s="1" t="str">
        <f t="shared" ca="1" si="42"/>
        <v>INSERT INTO SSP3 VALUES('DJB','','SSP-1212-00001','GMSTS6093C001',50000,'',1,20141126,093452,'SQL',0,0,'')</v>
      </c>
    </row>
    <row r="326" spans="37:50" ht="12.75" customHeight="1" x14ac:dyDescent="0.25">
      <c r="AK326" s="1" t="s">
        <v>109</v>
      </c>
      <c r="AM326" s="1" t="s">
        <v>177</v>
      </c>
      <c r="AN326" s="18" t="s">
        <v>573</v>
      </c>
      <c r="AO326" s="19">
        <v>50000</v>
      </c>
      <c r="AQ326" s="1">
        <v>1</v>
      </c>
      <c r="AR326" s="14" t="str">
        <f t="shared" ca="1" si="40"/>
        <v>20141126</v>
      </c>
      <c r="AS326" s="14" t="str">
        <f t="shared" ca="1" si="41"/>
        <v>093452</v>
      </c>
      <c r="AT326" s="6" t="s">
        <v>41</v>
      </c>
      <c r="AU326" s="3">
        <v>0</v>
      </c>
      <c r="AV326" s="3">
        <v>0</v>
      </c>
      <c r="AX326" s="1" t="str">
        <f t="shared" ca="1" si="42"/>
        <v>INSERT INTO SSP3 VALUES('DJB','','SSP-1212-00001','GMSTS6094QB01',50000,'',1,20141126,093452,'SQL',0,0,'')</v>
      </c>
    </row>
    <row r="327" spans="37:50" ht="12.75" customHeight="1" x14ac:dyDescent="0.25">
      <c r="AK327" s="1" t="s">
        <v>109</v>
      </c>
      <c r="AM327" s="1" t="s">
        <v>177</v>
      </c>
      <c r="AN327" s="18" t="s">
        <v>574</v>
      </c>
      <c r="AO327" s="19">
        <v>50000</v>
      </c>
      <c r="AQ327" s="1">
        <v>1</v>
      </c>
      <c r="AR327" s="14" t="str">
        <f t="shared" ref="AR327:AR390" ca="1" si="43">TEXT(NOW(),"yyyyMMdd")</f>
        <v>20141126</v>
      </c>
      <c r="AS327" s="14" t="str">
        <f t="shared" ref="AS327:AS390" ca="1" si="44">TEXT(NOW(),"hhmmss")</f>
        <v>093452</v>
      </c>
      <c r="AT327" s="6" t="s">
        <v>41</v>
      </c>
      <c r="AU327" s="3">
        <v>0</v>
      </c>
      <c r="AV327" s="3">
        <v>0</v>
      </c>
      <c r="AX327" s="1" t="str">
        <f t="shared" ref="AX327:AX390" ca="1" si="45">CONCATENATE("INSERT INTO ",$D$2," VALUES(","'",AK327,"'",",'",AL327,"'",",'",AM327,"'",",'",AN327,"'",",",AO327,,",'",AP327,"'",",",AQ327,,",",AR327,,",",AS327,,",'",AT327,"'",",",AU327,,",",AV327,,",'",AW327,"'",")")</f>
        <v>INSERT INTO SSP3 VALUES('DJB','','SSP-1212-00001','GMSTS6094QW02',50000,'',1,20141126,093452,'SQL',0,0,'')</v>
      </c>
    </row>
    <row r="328" spans="37:50" ht="12.75" customHeight="1" x14ac:dyDescent="0.25">
      <c r="AK328" s="1" t="s">
        <v>109</v>
      </c>
      <c r="AM328" s="1" t="s">
        <v>177</v>
      </c>
      <c r="AN328" s="18" t="s">
        <v>575</v>
      </c>
      <c r="AO328" s="19">
        <v>50000</v>
      </c>
      <c r="AQ328" s="1">
        <v>1</v>
      </c>
      <c r="AR328" s="14" t="str">
        <f t="shared" ca="1" si="43"/>
        <v>20141126</v>
      </c>
      <c r="AS328" s="14" t="str">
        <f t="shared" ca="1" si="44"/>
        <v>093452</v>
      </c>
      <c r="AT328" s="6" t="s">
        <v>41</v>
      </c>
      <c r="AU328" s="3">
        <v>0</v>
      </c>
      <c r="AV328" s="3">
        <v>0</v>
      </c>
      <c r="AX328" s="1" t="str">
        <f t="shared" ca="1" si="45"/>
        <v>INSERT INTO SSP3 VALUES('DJB','','SSP-1212-00001','GMSTS6115QG02',50000,'',1,20141126,093452,'SQL',0,0,'')</v>
      </c>
    </row>
    <row r="329" spans="37:50" ht="12.75" customHeight="1" x14ac:dyDescent="0.25">
      <c r="AK329" s="1" t="s">
        <v>109</v>
      </c>
      <c r="AM329" s="1" t="s">
        <v>177</v>
      </c>
      <c r="AN329" s="18" t="s">
        <v>576</v>
      </c>
      <c r="AO329" s="19">
        <v>50000</v>
      </c>
      <c r="AQ329" s="1">
        <v>1</v>
      </c>
      <c r="AR329" s="14" t="str">
        <f t="shared" ca="1" si="43"/>
        <v>20141126</v>
      </c>
      <c r="AS329" s="14" t="str">
        <f t="shared" ca="1" si="44"/>
        <v>093452</v>
      </c>
      <c r="AT329" s="6" t="s">
        <v>41</v>
      </c>
      <c r="AU329" s="3">
        <v>0</v>
      </c>
      <c r="AV329" s="3">
        <v>0</v>
      </c>
      <c r="AX329" s="1" t="str">
        <f t="shared" ca="1" si="45"/>
        <v>INSERT INTO SSP3 VALUES('DJB','','SSP-1212-00001','GMSTS6190QY02',50000,'',1,20141126,093452,'SQL',0,0,'')</v>
      </c>
    </row>
    <row r="330" spans="37:50" ht="12.75" customHeight="1" x14ac:dyDescent="0.25">
      <c r="AK330" s="1" t="s">
        <v>109</v>
      </c>
      <c r="AM330" s="1" t="s">
        <v>177</v>
      </c>
      <c r="AN330" s="18" t="s">
        <v>577</v>
      </c>
      <c r="AO330" s="19">
        <v>50000</v>
      </c>
      <c r="AQ330" s="1">
        <v>1</v>
      </c>
      <c r="AR330" s="14" t="str">
        <f t="shared" ca="1" si="43"/>
        <v>20141126</v>
      </c>
      <c r="AS330" s="14" t="str">
        <f t="shared" ca="1" si="44"/>
        <v>093452</v>
      </c>
      <c r="AT330" s="6" t="s">
        <v>41</v>
      </c>
      <c r="AU330" s="3">
        <v>0</v>
      </c>
      <c r="AV330" s="3">
        <v>0</v>
      </c>
      <c r="AX330" s="1" t="str">
        <f t="shared" ca="1" si="45"/>
        <v>INSERT INTO SSP3 VALUES('DJB','','SSP-1212-00001','GMSTS6222QC01',50000,'',1,20141126,093452,'SQL',0,0,'')</v>
      </c>
    </row>
    <row r="331" spans="37:50" ht="12.75" customHeight="1" x14ac:dyDescent="0.25">
      <c r="AK331" s="1" t="s">
        <v>109</v>
      </c>
      <c r="AM331" s="1" t="s">
        <v>177</v>
      </c>
      <c r="AN331" s="18" t="s">
        <v>578</v>
      </c>
      <c r="AO331" s="19">
        <v>329500</v>
      </c>
      <c r="AQ331" s="1">
        <v>1</v>
      </c>
      <c r="AR331" s="14" t="str">
        <f t="shared" ca="1" si="43"/>
        <v>20141126</v>
      </c>
      <c r="AS331" s="14" t="str">
        <f t="shared" ca="1" si="44"/>
        <v>093452</v>
      </c>
      <c r="AT331" s="6" t="s">
        <v>41</v>
      </c>
      <c r="AU331" s="3">
        <v>0</v>
      </c>
      <c r="AV331" s="3">
        <v>0</v>
      </c>
      <c r="AX331" s="1" t="str">
        <f t="shared" ca="1" si="45"/>
        <v>INSERT INTO SSP3 VALUES('DJB','','SSP-1212-00001','GMSTS7074QC01',329500,'',1,20141126,093452,'SQL',0,0,'')</v>
      </c>
    </row>
    <row r="332" spans="37:50" ht="12.75" customHeight="1" x14ac:dyDescent="0.25">
      <c r="AK332" s="1" t="s">
        <v>109</v>
      </c>
      <c r="AM332" s="1" t="s">
        <v>177</v>
      </c>
      <c r="AN332" s="18" t="s">
        <v>579</v>
      </c>
      <c r="AO332" s="19">
        <v>0</v>
      </c>
      <c r="AQ332" s="1">
        <v>1</v>
      </c>
      <c r="AR332" s="14" t="str">
        <f t="shared" ca="1" si="43"/>
        <v>20141126</v>
      </c>
      <c r="AS332" s="14" t="str">
        <f t="shared" ca="1" si="44"/>
        <v>093452</v>
      </c>
      <c r="AT332" s="6" t="s">
        <v>41</v>
      </c>
      <c r="AU332" s="3">
        <v>0</v>
      </c>
      <c r="AV332" s="3">
        <v>0</v>
      </c>
      <c r="AX332" s="1" t="str">
        <f t="shared" ca="1" si="45"/>
        <v>INSERT INTO SSP3 VALUES('DJB','','SSP-1212-00001','GMSTTH3003QN0',0,'',1,20141126,093452,'SQL',0,0,'')</v>
      </c>
    </row>
    <row r="333" spans="37:50" ht="12.75" customHeight="1" x14ac:dyDescent="0.25">
      <c r="AK333" s="1" t="s">
        <v>109</v>
      </c>
      <c r="AM333" s="1" t="s">
        <v>177</v>
      </c>
      <c r="AN333" s="18" t="s">
        <v>580</v>
      </c>
      <c r="AO333" s="19">
        <v>129900</v>
      </c>
      <c r="AQ333" s="1">
        <v>1</v>
      </c>
      <c r="AR333" s="14" t="str">
        <f t="shared" ca="1" si="43"/>
        <v>20141126</v>
      </c>
      <c r="AS333" s="14" t="str">
        <f t="shared" ca="1" si="44"/>
        <v>093452</v>
      </c>
      <c r="AT333" s="6" t="s">
        <v>41</v>
      </c>
      <c r="AU333" s="3">
        <v>0</v>
      </c>
      <c r="AV333" s="3">
        <v>0</v>
      </c>
      <c r="AX333" s="1" t="str">
        <f t="shared" ca="1" si="45"/>
        <v>INSERT INTO SSP3 VALUES('DJB','','SSP-1212-00001','GMSYHA231QC02',129900,'',1,20141126,093452,'SQL',0,0,'')</v>
      </c>
    </row>
    <row r="334" spans="37:50" ht="12.75" customHeight="1" x14ac:dyDescent="0.25">
      <c r="AK334" s="1" t="s">
        <v>109</v>
      </c>
      <c r="AM334" s="1" t="s">
        <v>177</v>
      </c>
      <c r="AN334" s="18" t="s">
        <v>581</v>
      </c>
      <c r="AO334" s="19">
        <v>129900</v>
      </c>
      <c r="AQ334" s="1">
        <v>1</v>
      </c>
      <c r="AR334" s="14" t="str">
        <f t="shared" ca="1" si="43"/>
        <v>20141126</v>
      </c>
      <c r="AS334" s="14" t="str">
        <f t="shared" ca="1" si="44"/>
        <v>093452</v>
      </c>
      <c r="AT334" s="6" t="s">
        <v>41</v>
      </c>
      <c r="AU334" s="3">
        <v>0</v>
      </c>
      <c r="AV334" s="3">
        <v>0</v>
      </c>
      <c r="AX334" s="1" t="str">
        <f t="shared" ca="1" si="45"/>
        <v>INSERT INTO SSP3 VALUES('DJB','','SSP-1212-00001','GMSYHA231QW01',129900,'',1,20141126,093452,'SQL',0,0,'')</v>
      </c>
    </row>
    <row r="335" spans="37:50" ht="12.75" customHeight="1" x14ac:dyDescent="0.25">
      <c r="AK335" s="1" t="s">
        <v>109</v>
      </c>
      <c r="AM335" s="1" t="s">
        <v>177</v>
      </c>
      <c r="AN335" s="18" t="s">
        <v>582</v>
      </c>
      <c r="AO335" s="19">
        <v>215500</v>
      </c>
      <c r="AQ335" s="1">
        <v>1</v>
      </c>
      <c r="AR335" s="14" t="str">
        <f t="shared" ca="1" si="43"/>
        <v>20141126</v>
      </c>
      <c r="AS335" s="14" t="str">
        <f t="shared" ca="1" si="44"/>
        <v>093452</v>
      </c>
      <c r="AT335" s="6" t="s">
        <v>41</v>
      </c>
      <c r="AU335" s="3">
        <v>0</v>
      </c>
      <c r="AV335" s="3">
        <v>0</v>
      </c>
      <c r="AX335" s="1" t="str">
        <f t="shared" ca="1" si="45"/>
        <v>INSERT INTO SSP3 VALUES('DJB','','SSP-1212-00001','GMTWH4027C001',215500,'',1,20141126,093452,'SQL',0,0,'')</v>
      </c>
    </row>
    <row r="336" spans="37:50" ht="12.75" customHeight="1" x14ac:dyDescent="0.25">
      <c r="AK336" s="1" t="s">
        <v>109</v>
      </c>
      <c r="AM336" s="1" t="s">
        <v>177</v>
      </c>
      <c r="AN336" s="18" t="s">
        <v>583</v>
      </c>
      <c r="AO336" s="19">
        <v>215500</v>
      </c>
      <c r="AQ336" s="1">
        <v>1</v>
      </c>
      <c r="AR336" s="14" t="str">
        <f t="shared" ca="1" si="43"/>
        <v>20141126</v>
      </c>
      <c r="AS336" s="14" t="str">
        <f t="shared" ca="1" si="44"/>
        <v>093452</v>
      </c>
      <c r="AT336" s="6" t="s">
        <v>41</v>
      </c>
      <c r="AU336" s="3">
        <v>0</v>
      </c>
      <c r="AV336" s="3">
        <v>0</v>
      </c>
      <c r="AX336" s="1" t="str">
        <f t="shared" ca="1" si="45"/>
        <v>INSERT INTO SSP3 VALUES('DJB','','SSP-1212-00001','GMTWH4027N001',215500,'',1,20141126,093452,'SQL',0,0,'')</v>
      </c>
    </row>
    <row r="337" spans="37:50" ht="12.75" customHeight="1" x14ac:dyDescent="0.25">
      <c r="AK337" s="1" t="s">
        <v>109</v>
      </c>
      <c r="AM337" s="1" t="s">
        <v>177</v>
      </c>
      <c r="AN337" s="18" t="s">
        <v>584</v>
      </c>
      <c r="AO337" s="19">
        <v>349900</v>
      </c>
      <c r="AQ337" s="1">
        <v>1</v>
      </c>
      <c r="AR337" s="14" t="str">
        <f t="shared" ca="1" si="43"/>
        <v>20141126</v>
      </c>
      <c r="AS337" s="14" t="str">
        <f t="shared" ca="1" si="44"/>
        <v>093452</v>
      </c>
      <c r="AT337" s="6" t="s">
        <v>41</v>
      </c>
      <c r="AU337" s="3">
        <v>0</v>
      </c>
      <c r="AV337" s="3">
        <v>0</v>
      </c>
      <c r="AX337" s="1" t="str">
        <f t="shared" ca="1" si="45"/>
        <v>INSERT INTO SSP3 VALUES('DJB','','SSP-1212-00001','GMWB12020N014',349900,'',1,20141126,093452,'SQL',0,0,'')</v>
      </c>
    </row>
    <row r="338" spans="37:50" ht="12.75" customHeight="1" x14ac:dyDescent="0.25">
      <c r="AK338" s="1" t="s">
        <v>109</v>
      </c>
      <c r="AM338" s="1" t="s">
        <v>177</v>
      </c>
      <c r="AN338" s="18" t="s">
        <v>585</v>
      </c>
      <c r="AO338" s="19">
        <v>329900</v>
      </c>
      <c r="AQ338" s="1">
        <v>1</v>
      </c>
      <c r="AR338" s="14" t="str">
        <f t="shared" ca="1" si="43"/>
        <v>20141126</v>
      </c>
      <c r="AS338" s="14" t="str">
        <f t="shared" ca="1" si="44"/>
        <v>093452</v>
      </c>
      <c r="AT338" s="6" t="s">
        <v>41</v>
      </c>
      <c r="AU338" s="3">
        <v>0</v>
      </c>
      <c r="AV338" s="3">
        <v>0</v>
      </c>
      <c r="AX338" s="1" t="str">
        <f t="shared" ca="1" si="45"/>
        <v>INSERT INTO SSP3 VALUES('DJB','','SSP-1212-00001','GMWB12035B010',329900,'',1,20141126,093452,'SQL',0,0,'')</v>
      </c>
    </row>
    <row r="339" spans="37:50" ht="12.75" customHeight="1" x14ac:dyDescent="0.25">
      <c r="AK339" s="1" t="s">
        <v>109</v>
      </c>
      <c r="AM339" s="1" t="s">
        <v>177</v>
      </c>
      <c r="AN339" s="18" t="s">
        <v>586</v>
      </c>
      <c r="AO339" s="19">
        <v>349900</v>
      </c>
      <c r="AQ339" s="1">
        <v>1</v>
      </c>
      <c r="AR339" s="14" t="str">
        <f t="shared" ca="1" si="43"/>
        <v>20141126</v>
      </c>
      <c r="AS339" s="14" t="str">
        <f t="shared" ca="1" si="44"/>
        <v>093452</v>
      </c>
      <c r="AT339" s="6" t="s">
        <v>41</v>
      </c>
      <c r="AU339" s="3">
        <v>0</v>
      </c>
      <c r="AV339" s="3">
        <v>0</v>
      </c>
      <c r="AX339" s="1" t="str">
        <f t="shared" ca="1" si="45"/>
        <v>INSERT INTO SSP3 VALUES('DJB','','SSP-1212-00001','GMWB12103B010',349900,'',1,20141126,093452,'SQL',0,0,'')</v>
      </c>
    </row>
    <row r="340" spans="37:50" ht="12.75" customHeight="1" x14ac:dyDescent="0.25">
      <c r="AK340" s="1" t="s">
        <v>109</v>
      </c>
      <c r="AM340" s="1" t="s">
        <v>177</v>
      </c>
      <c r="AN340" s="18" t="s">
        <v>587</v>
      </c>
      <c r="AO340" s="19">
        <v>349900</v>
      </c>
      <c r="AQ340" s="1">
        <v>1</v>
      </c>
      <c r="AR340" s="14" t="str">
        <f t="shared" ca="1" si="43"/>
        <v>20141126</v>
      </c>
      <c r="AS340" s="14" t="str">
        <f t="shared" ca="1" si="44"/>
        <v>093452</v>
      </c>
      <c r="AT340" s="6" t="s">
        <v>41</v>
      </c>
      <c r="AU340" s="3">
        <v>0</v>
      </c>
      <c r="AV340" s="3">
        <v>0</v>
      </c>
      <c r="AX340" s="1" t="str">
        <f t="shared" ca="1" si="45"/>
        <v>INSERT INTO SSP3 VALUES('DJB','','SSP-1212-00001','GMWB12103N014',349900,'',1,20141126,093452,'SQL',0,0,'')</v>
      </c>
    </row>
    <row r="341" spans="37:50" ht="12.75" customHeight="1" x14ac:dyDescent="0.25">
      <c r="AK341" s="1" t="s">
        <v>109</v>
      </c>
      <c r="AM341" s="1" t="s">
        <v>177</v>
      </c>
      <c r="AN341" s="18" t="s">
        <v>588</v>
      </c>
      <c r="AO341" s="19">
        <v>349900</v>
      </c>
      <c r="AQ341" s="1">
        <v>1</v>
      </c>
      <c r="AR341" s="14" t="str">
        <f t="shared" ca="1" si="43"/>
        <v>20141126</v>
      </c>
      <c r="AS341" s="14" t="str">
        <f t="shared" ca="1" si="44"/>
        <v>093452</v>
      </c>
      <c r="AT341" s="6" t="s">
        <v>41</v>
      </c>
      <c r="AU341" s="3">
        <v>0</v>
      </c>
      <c r="AV341" s="3">
        <v>0</v>
      </c>
      <c r="AX341" s="1" t="str">
        <f t="shared" ca="1" si="45"/>
        <v>INSERT INTO SSP3 VALUES('DJB','','SSP-1212-00001','GMWB12125B010',349900,'',1,20141126,093452,'SQL',0,0,'')</v>
      </c>
    </row>
    <row r="342" spans="37:50" ht="12.75" customHeight="1" x14ac:dyDescent="0.25">
      <c r="AK342" s="1" t="s">
        <v>109</v>
      </c>
      <c r="AM342" s="1" t="s">
        <v>177</v>
      </c>
      <c r="AN342" s="18" t="s">
        <v>589</v>
      </c>
      <c r="AO342" s="19">
        <v>249900</v>
      </c>
      <c r="AQ342" s="1">
        <v>1</v>
      </c>
      <c r="AR342" s="14" t="str">
        <f t="shared" ca="1" si="43"/>
        <v>20141126</v>
      </c>
      <c r="AS342" s="14" t="str">
        <f t="shared" ca="1" si="44"/>
        <v>093452</v>
      </c>
      <c r="AT342" s="6" t="s">
        <v>41</v>
      </c>
      <c r="AU342" s="3">
        <v>0</v>
      </c>
      <c r="AV342" s="3">
        <v>0</v>
      </c>
      <c r="AX342" s="1" t="str">
        <f t="shared" ca="1" si="45"/>
        <v>INSERT INTO SSP3 VALUES('DJB','','SSP-1212-00001','GMWB12126B002',249900,'',1,20141126,093452,'SQL',0,0,'')</v>
      </c>
    </row>
    <row r="343" spans="37:50" ht="12.75" customHeight="1" x14ac:dyDescent="0.25">
      <c r="AK343" s="1" t="s">
        <v>109</v>
      </c>
      <c r="AM343" s="1" t="s">
        <v>177</v>
      </c>
      <c r="AN343" s="18" t="s">
        <v>590</v>
      </c>
      <c r="AO343" s="19">
        <v>199900</v>
      </c>
      <c r="AQ343" s="1">
        <v>1</v>
      </c>
      <c r="AR343" s="14" t="str">
        <f t="shared" ca="1" si="43"/>
        <v>20141126</v>
      </c>
      <c r="AS343" s="14" t="str">
        <f t="shared" ca="1" si="44"/>
        <v>093452</v>
      </c>
      <c r="AT343" s="6" t="s">
        <v>41</v>
      </c>
      <c r="AU343" s="3">
        <v>0</v>
      </c>
      <c r="AV343" s="3">
        <v>0</v>
      </c>
      <c r="AX343" s="1" t="str">
        <f t="shared" ca="1" si="45"/>
        <v>INSERT INTO SSP3 VALUES('DJB','','SSP-1212-00001','GMWB12139W002',199900,'',1,20141126,093452,'SQL',0,0,'')</v>
      </c>
    </row>
    <row r="344" spans="37:50" ht="12.75" customHeight="1" x14ac:dyDescent="0.25">
      <c r="AK344" s="1" t="s">
        <v>109</v>
      </c>
      <c r="AM344" s="1" t="s">
        <v>177</v>
      </c>
      <c r="AN344" s="18" t="s">
        <v>591</v>
      </c>
      <c r="AO344" s="19">
        <v>199900</v>
      </c>
      <c r="AQ344" s="1">
        <v>1</v>
      </c>
      <c r="AR344" s="14" t="str">
        <f t="shared" ca="1" si="43"/>
        <v>20141126</v>
      </c>
      <c r="AS344" s="14" t="str">
        <f t="shared" ca="1" si="44"/>
        <v>093452</v>
      </c>
      <c r="AT344" s="6" t="s">
        <v>41</v>
      </c>
      <c r="AU344" s="3">
        <v>0</v>
      </c>
      <c r="AV344" s="3">
        <v>0</v>
      </c>
      <c r="AX344" s="1" t="str">
        <f t="shared" ca="1" si="45"/>
        <v>INSERT INTO SSP3 VALUES('DJB','','SSP-1212-00001','GMWB12140W002',199900,'',1,20141126,093452,'SQL',0,0,'')</v>
      </c>
    </row>
    <row r="345" spans="37:50" ht="12.75" customHeight="1" x14ac:dyDescent="0.25">
      <c r="AK345" s="1" t="s">
        <v>109</v>
      </c>
      <c r="AM345" s="1" t="s">
        <v>177</v>
      </c>
      <c r="AN345" s="18" t="s">
        <v>592</v>
      </c>
      <c r="AO345" s="19">
        <v>199900</v>
      </c>
      <c r="AQ345" s="1">
        <v>1</v>
      </c>
      <c r="AR345" s="14" t="str">
        <f t="shared" ca="1" si="43"/>
        <v>20141126</v>
      </c>
      <c r="AS345" s="14" t="str">
        <f t="shared" ca="1" si="44"/>
        <v>093452</v>
      </c>
      <c r="AT345" s="6" t="s">
        <v>41</v>
      </c>
      <c r="AU345" s="3">
        <v>0</v>
      </c>
      <c r="AV345" s="3">
        <v>0</v>
      </c>
      <c r="AX345" s="1" t="str">
        <f t="shared" ca="1" si="45"/>
        <v>INSERT INTO SSP3 VALUES('DJB','','SSP-1212-00001','GMWB12141W001',199900,'',1,20141126,093452,'SQL',0,0,'')</v>
      </c>
    </row>
    <row r="346" spans="37:50" ht="12.75" customHeight="1" x14ac:dyDescent="0.25">
      <c r="AK346" s="1" t="s">
        <v>109</v>
      </c>
      <c r="AM346" s="1" t="s">
        <v>177</v>
      </c>
      <c r="AN346" s="18" t="s">
        <v>593</v>
      </c>
      <c r="AO346" s="19">
        <v>199900</v>
      </c>
      <c r="AQ346" s="1">
        <v>1</v>
      </c>
      <c r="AR346" s="14" t="str">
        <f t="shared" ca="1" si="43"/>
        <v>20141126</v>
      </c>
      <c r="AS346" s="14" t="str">
        <f t="shared" ca="1" si="44"/>
        <v>093452</v>
      </c>
      <c r="AT346" s="6" t="s">
        <v>41</v>
      </c>
      <c r="AU346" s="3">
        <v>0</v>
      </c>
      <c r="AV346" s="3">
        <v>0</v>
      </c>
      <c r="AX346" s="1" t="str">
        <f t="shared" ca="1" si="45"/>
        <v>INSERT INTO SSP3 VALUES('DJB','','SSP-1212-00001','GMWB12142W001',199900,'',1,20141126,093452,'SQL',0,0,'')</v>
      </c>
    </row>
    <row r="347" spans="37:50" ht="12.75" customHeight="1" x14ac:dyDescent="0.25">
      <c r="AK347" s="1" t="s">
        <v>109</v>
      </c>
      <c r="AM347" s="1" t="s">
        <v>177</v>
      </c>
      <c r="AN347" s="18" t="s">
        <v>594</v>
      </c>
      <c r="AO347" s="19">
        <v>199900</v>
      </c>
      <c r="AQ347" s="1">
        <v>1</v>
      </c>
      <c r="AR347" s="14" t="str">
        <f t="shared" ca="1" si="43"/>
        <v>20141126</v>
      </c>
      <c r="AS347" s="14" t="str">
        <f t="shared" ca="1" si="44"/>
        <v>093452</v>
      </c>
      <c r="AT347" s="6" t="s">
        <v>41</v>
      </c>
      <c r="AU347" s="3">
        <v>0</v>
      </c>
      <c r="AV347" s="3">
        <v>0</v>
      </c>
      <c r="AX347" s="1" t="str">
        <f t="shared" ca="1" si="45"/>
        <v>INSERT INTO SSP3 VALUES('DJB','','SSP-1212-00001','GMWB12143W002',199900,'',1,20141126,093452,'SQL',0,0,'')</v>
      </c>
    </row>
    <row r="348" spans="37:50" ht="12.75" customHeight="1" x14ac:dyDescent="0.25">
      <c r="AK348" s="1" t="s">
        <v>109</v>
      </c>
      <c r="AM348" s="1" t="s">
        <v>177</v>
      </c>
      <c r="AN348" s="18" t="s">
        <v>595</v>
      </c>
      <c r="AO348" s="19">
        <v>199900</v>
      </c>
      <c r="AQ348" s="1">
        <v>1</v>
      </c>
      <c r="AR348" s="14" t="str">
        <f t="shared" ca="1" si="43"/>
        <v>20141126</v>
      </c>
      <c r="AS348" s="14" t="str">
        <f t="shared" ca="1" si="44"/>
        <v>093452</v>
      </c>
      <c r="AT348" s="6" t="s">
        <v>41</v>
      </c>
      <c r="AU348" s="3">
        <v>0</v>
      </c>
      <c r="AV348" s="3">
        <v>0</v>
      </c>
      <c r="AX348" s="1" t="str">
        <f t="shared" ca="1" si="45"/>
        <v>INSERT INTO SSP3 VALUES('DJB','','SSP-1212-00001','GMWB12144W001',199900,'',1,20141126,093452,'SQL',0,0,'')</v>
      </c>
    </row>
    <row r="349" spans="37:50" ht="12.75" customHeight="1" x14ac:dyDescent="0.25">
      <c r="AK349" s="1" t="s">
        <v>109</v>
      </c>
      <c r="AM349" s="1" t="s">
        <v>177</v>
      </c>
      <c r="AN349" s="18" t="s">
        <v>596</v>
      </c>
      <c r="AO349" s="19">
        <v>199900</v>
      </c>
      <c r="AQ349" s="1">
        <v>1</v>
      </c>
      <c r="AR349" s="14" t="str">
        <f t="shared" ca="1" si="43"/>
        <v>20141126</v>
      </c>
      <c r="AS349" s="14" t="str">
        <f t="shared" ca="1" si="44"/>
        <v>093452</v>
      </c>
      <c r="AT349" s="6" t="s">
        <v>41</v>
      </c>
      <c r="AU349" s="3">
        <v>0</v>
      </c>
      <c r="AV349" s="3">
        <v>0</v>
      </c>
      <c r="AX349" s="1" t="str">
        <f t="shared" ca="1" si="45"/>
        <v>INSERT INTO SSP3 VALUES('DJB','','SSP-1212-00001','GMWB12145W001',199900,'',1,20141126,093452,'SQL',0,0,'')</v>
      </c>
    </row>
    <row r="350" spans="37:50" ht="12.75" customHeight="1" x14ac:dyDescent="0.25">
      <c r="AK350" s="1" t="s">
        <v>109</v>
      </c>
      <c r="AM350" s="1" t="s">
        <v>177</v>
      </c>
      <c r="AN350" s="18" t="s">
        <v>597</v>
      </c>
      <c r="AO350" s="19">
        <v>199900</v>
      </c>
      <c r="AQ350" s="1">
        <v>1</v>
      </c>
      <c r="AR350" s="14" t="str">
        <f t="shared" ca="1" si="43"/>
        <v>20141126</v>
      </c>
      <c r="AS350" s="14" t="str">
        <f t="shared" ca="1" si="44"/>
        <v>093452</v>
      </c>
      <c r="AT350" s="6" t="s">
        <v>41</v>
      </c>
      <c r="AU350" s="3">
        <v>0</v>
      </c>
      <c r="AV350" s="3">
        <v>0</v>
      </c>
      <c r="AX350" s="1" t="str">
        <f t="shared" ca="1" si="45"/>
        <v>INSERT INTO SSP3 VALUES('DJB','','SSP-1212-00001','GMWB12146W001',199900,'',1,20141126,093452,'SQL',0,0,'')</v>
      </c>
    </row>
    <row r="351" spans="37:50" ht="12.75" customHeight="1" x14ac:dyDescent="0.25">
      <c r="AK351" s="1" t="s">
        <v>109</v>
      </c>
      <c r="AM351" s="1" t="s">
        <v>177</v>
      </c>
      <c r="AN351" s="18" t="s">
        <v>598</v>
      </c>
      <c r="AO351" s="19">
        <v>199900</v>
      </c>
      <c r="AQ351" s="1">
        <v>1</v>
      </c>
      <c r="AR351" s="14" t="str">
        <f t="shared" ca="1" si="43"/>
        <v>20141126</v>
      </c>
      <c r="AS351" s="14" t="str">
        <f t="shared" ca="1" si="44"/>
        <v>093452</v>
      </c>
      <c r="AT351" s="6" t="s">
        <v>41</v>
      </c>
      <c r="AU351" s="3">
        <v>0</v>
      </c>
      <c r="AV351" s="3">
        <v>0</v>
      </c>
      <c r="AX351" s="1" t="str">
        <f t="shared" ca="1" si="45"/>
        <v>INSERT INTO SSP3 VALUES('DJB','','SSP-1212-00001','GMWB12147B001',199900,'',1,20141126,093452,'SQL',0,0,'')</v>
      </c>
    </row>
    <row r="352" spans="37:50" ht="12.75" customHeight="1" x14ac:dyDescent="0.25">
      <c r="AK352" s="1" t="s">
        <v>109</v>
      </c>
      <c r="AM352" s="1" t="s">
        <v>177</v>
      </c>
      <c r="AN352" s="18" t="s">
        <v>599</v>
      </c>
      <c r="AO352" s="19">
        <v>199900</v>
      </c>
      <c r="AQ352" s="1">
        <v>1</v>
      </c>
      <c r="AR352" s="14" t="str">
        <f t="shared" ca="1" si="43"/>
        <v>20141126</v>
      </c>
      <c r="AS352" s="14" t="str">
        <f t="shared" ca="1" si="44"/>
        <v>093452</v>
      </c>
      <c r="AT352" s="6" t="s">
        <v>41</v>
      </c>
      <c r="AU352" s="3">
        <v>0</v>
      </c>
      <c r="AV352" s="3">
        <v>0</v>
      </c>
      <c r="AX352" s="1" t="str">
        <f t="shared" ca="1" si="45"/>
        <v>INSERT INTO SSP3 VALUES('DJB','','SSP-1212-00001','GMWB12148W001',199900,'',1,20141126,093452,'SQL',0,0,'')</v>
      </c>
    </row>
    <row r="353" spans="37:50" ht="12.75" customHeight="1" x14ac:dyDescent="0.25">
      <c r="AK353" s="1" t="s">
        <v>109</v>
      </c>
      <c r="AM353" s="1" t="s">
        <v>177</v>
      </c>
      <c r="AN353" s="18" t="s">
        <v>600</v>
      </c>
      <c r="AO353" s="19">
        <v>199900</v>
      </c>
      <c r="AQ353" s="1">
        <v>1</v>
      </c>
      <c r="AR353" s="14" t="str">
        <f t="shared" ca="1" si="43"/>
        <v>20141126</v>
      </c>
      <c r="AS353" s="14" t="str">
        <f t="shared" ca="1" si="44"/>
        <v>093452</v>
      </c>
      <c r="AT353" s="6" t="s">
        <v>41</v>
      </c>
      <c r="AU353" s="3">
        <v>0</v>
      </c>
      <c r="AV353" s="3">
        <v>0</v>
      </c>
      <c r="AX353" s="1" t="str">
        <f t="shared" ca="1" si="45"/>
        <v>INSERT INTO SSP3 VALUES('DJB','','SSP-1212-00001','GMWB12149W002',199900,'',1,20141126,093452,'SQL',0,0,'')</v>
      </c>
    </row>
    <row r="354" spans="37:50" ht="12.75" customHeight="1" x14ac:dyDescent="0.25">
      <c r="AK354" s="1" t="s">
        <v>109</v>
      </c>
      <c r="AM354" s="1" t="s">
        <v>177</v>
      </c>
      <c r="AN354" s="18" t="s">
        <v>601</v>
      </c>
      <c r="AO354" s="19">
        <v>199900</v>
      </c>
      <c r="AQ354" s="1">
        <v>1</v>
      </c>
      <c r="AR354" s="14" t="str">
        <f t="shared" ca="1" si="43"/>
        <v>20141126</v>
      </c>
      <c r="AS354" s="14" t="str">
        <f t="shared" ca="1" si="44"/>
        <v>093452</v>
      </c>
      <c r="AT354" s="6" t="s">
        <v>41</v>
      </c>
      <c r="AU354" s="3">
        <v>0</v>
      </c>
      <c r="AV354" s="3">
        <v>0</v>
      </c>
      <c r="AX354" s="1" t="str">
        <f t="shared" ca="1" si="45"/>
        <v>INSERT INTO SSP3 VALUES('DJB','','SSP-1212-00001','GMWB12150W002',199900,'',1,20141126,093452,'SQL',0,0,'')</v>
      </c>
    </row>
    <row r="355" spans="37:50" ht="12.75" customHeight="1" x14ac:dyDescent="0.25">
      <c r="AK355" s="1" t="s">
        <v>109</v>
      </c>
      <c r="AM355" s="1" t="s">
        <v>177</v>
      </c>
      <c r="AN355" s="18" t="s">
        <v>602</v>
      </c>
      <c r="AO355" s="19">
        <v>199900</v>
      </c>
      <c r="AQ355" s="1">
        <v>1</v>
      </c>
      <c r="AR355" s="14" t="str">
        <f t="shared" ca="1" si="43"/>
        <v>20141126</v>
      </c>
      <c r="AS355" s="14" t="str">
        <f t="shared" ca="1" si="44"/>
        <v>093452</v>
      </c>
      <c r="AT355" s="6" t="s">
        <v>41</v>
      </c>
      <c r="AU355" s="3">
        <v>0</v>
      </c>
      <c r="AV355" s="3">
        <v>0</v>
      </c>
      <c r="AX355" s="1" t="str">
        <f t="shared" ca="1" si="45"/>
        <v>INSERT INTO SSP3 VALUES('DJB','','SSP-1212-00001','GMWB12151W002',199900,'',1,20141126,093452,'SQL',0,0,'')</v>
      </c>
    </row>
    <row r="356" spans="37:50" ht="12.75" customHeight="1" x14ac:dyDescent="0.25">
      <c r="AK356" s="1" t="s">
        <v>109</v>
      </c>
      <c r="AM356" s="1" t="s">
        <v>177</v>
      </c>
      <c r="AN356" s="18" t="s">
        <v>603</v>
      </c>
      <c r="AO356" s="19">
        <v>190000</v>
      </c>
      <c r="AQ356" s="1">
        <v>1</v>
      </c>
      <c r="AR356" s="14" t="str">
        <f t="shared" ca="1" si="43"/>
        <v>20141126</v>
      </c>
      <c r="AS356" s="14" t="str">
        <f t="shared" ca="1" si="44"/>
        <v>093452</v>
      </c>
      <c r="AT356" s="6" t="s">
        <v>41</v>
      </c>
      <c r="AU356" s="3">
        <v>0</v>
      </c>
      <c r="AV356" s="3">
        <v>0</v>
      </c>
      <c r="AX356" s="1" t="str">
        <f t="shared" ca="1" si="45"/>
        <v>INSERT INTO SSP3 VALUES('DJB','','SSP-1212-00001','GMWB12152B010',190000,'',1,20141126,093452,'SQL',0,0,'')</v>
      </c>
    </row>
    <row r="357" spans="37:50" ht="12.75" customHeight="1" x14ac:dyDescent="0.25">
      <c r="AK357" s="1" t="s">
        <v>109</v>
      </c>
      <c r="AM357" s="1" t="s">
        <v>177</v>
      </c>
      <c r="AN357" s="18" t="s">
        <v>604</v>
      </c>
      <c r="AO357" s="19">
        <v>176000</v>
      </c>
      <c r="AQ357" s="1">
        <v>1</v>
      </c>
      <c r="AR357" s="14" t="str">
        <f t="shared" ca="1" si="43"/>
        <v>20141126</v>
      </c>
      <c r="AS357" s="14" t="str">
        <f t="shared" ca="1" si="44"/>
        <v>093452</v>
      </c>
      <c r="AT357" s="6" t="s">
        <v>41</v>
      </c>
      <c r="AU357" s="3">
        <v>0</v>
      </c>
      <c r="AV357" s="3">
        <v>0</v>
      </c>
      <c r="AX357" s="1" t="str">
        <f t="shared" ca="1" si="45"/>
        <v>INSERT INTO SSP3 VALUES('DJB','','SSP-1212-00001','GMWB12152C001',176000,'',1,20141126,093452,'SQL',0,0,'')</v>
      </c>
    </row>
    <row r="358" spans="37:50" ht="12.75" customHeight="1" x14ac:dyDescent="0.25">
      <c r="AK358" s="1" t="s">
        <v>109</v>
      </c>
      <c r="AM358" s="1" t="s">
        <v>177</v>
      </c>
      <c r="AN358" s="18" t="s">
        <v>605</v>
      </c>
      <c r="AO358" s="19">
        <v>176000</v>
      </c>
      <c r="AQ358" s="1">
        <v>1</v>
      </c>
      <c r="AR358" s="14" t="str">
        <f t="shared" ca="1" si="43"/>
        <v>20141126</v>
      </c>
      <c r="AS358" s="14" t="str">
        <f t="shared" ca="1" si="44"/>
        <v>093452</v>
      </c>
      <c r="AT358" s="6" t="s">
        <v>41</v>
      </c>
      <c r="AU358" s="3">
        <v>0</v>
      </c>
      <c r="AV358" s="3">
        <v>0</v>
      </c>
      <c r="AX358" s="1" t="str">
        <f t="shared" ca="1" si="45"/>
        <v>INSERT INTO SSP3 VALUES('DJB','','SSP-1212-00001','GMWB12152C007',176000,'',1,20141126,093452,'SQL',0,0,'')</v>
      </c>
    </row>
    <row r="359" spans="37:50" ht="12.75" customHeight="1" x14ac:dyDescent="0.25">
      <c r="AK359" s="1" t="s">
        <v>109</v>
      </c>
      <c r="AM359" s="1" t="s">
        <v>177</v>
      </c>
      <c r="AN359" s="18" t="s">
        <v>606</v>
      </c>
      <c r="AO359" s="19">
        <v>176000</v>
      </c>
      <c r="AQ359" s="1">
        <v>1</v>
      </c>
      <c r="AR359" s="14" t="str">
        <f t="shared" ca="1" si="43"/>
        <v>20141126</v>
      </c>
      <c r="AS359" s="14" t="str">
        <f t="shared" ca="1" si="44"/>
        <v>093452</v>
      </c>
      <c r="AT359" s="6" t="s">
        <v>41</v>
      </c>
      <c r="AU359" s="3">
        <v>0</v>
      </c>
      <c r="AV359" s="3">
        <v>0</v>
      </c>
      <c r="AX359" s="1" t="str">
        <f t="shared" ca="1" si="45"/>
        <v>INSERT INTO SSP3 VALUES('DJB','','SSP-1212-00001','GMWB12152W004',176000,'',1,20141126,093452,'SQL',0,0,'')</v>
      </c>
    </row>
    <row r="360" spans="37:50" ht="12.75" customHeight="1" x14ac:dyDescent="0.25">
      <c r="AK360" s="1" t="s">
        <v>109</v>
      </c>
      <c r="AM360" s="1" t="s">
        <v>177</v>
      </c>
      <c r="AN360" s="18" t="s">
        <v>607</v>
      </c>
      <c r="AO360" s="19">
        <v>199500</v>
      </c>
      <c r="AQ360" s="1">
        <v>1</v>
      </c>
      <c r="AR360" s="14" t="str">
        <f t="shared" ca="1" si="43"/>
        <v>20141126</v>
      </c>
      <c r="AS360" s="14" t="str">
        <f t="shared" ca="1" si="44"/>
        <v>093452</v>
      </c>
      <c r="AT360" s="6" t="s">
        <v>41</v>
      </c>
      <c r="AU360" s="3">
        <v>0</v>
      </c>
      <c r="AV360" s="3">
        <v>0</v>
      </c>
      <c r="AX360" s="1" t="str">
        <f t="shared" ca="1" si="45"/>
        <v>INSERT INTO SSP3 VALUES('DJB','','SSP-1212-00001','GMWBH3008B001',199500,'',1,20141126,093452,'SQL',0,0,'')</v>
      </c>
    </row>
    <row r="361" spans="37:50" ht="12.75" customHeight="1" x14ac:dyDescent="0.25">
      <c r="AK361" s="1" t="s">
        <v>109</v>
      </c>
      <c r="AM361" s="1" t="s">
        <v>177</v>
      </c>
      <c r="AN361" s="18" t="s">
        <v>608</v>
      </c>
      <c r="AO361" s="19">
        <v>199500</v>
      </c>
      <c r="AQ361" s="1">
        <v>1</v>
      </c>
      <c r="AR361" s="14" t="str">
        <f t="shared" ca="1" si="43"/>
        <v>20141126</v>
      </c>
      <c r="AS361" s="14" t="str">
        <f t="shared" ca="1" si="44"/>
        <v>093452</v>
      </c>
      <c r="AT361" s="6" t="s">
        <v>41</v>
      </c>
      <c r="AU361" s="3">
        <v>0</v>
      </c>
      <c r="AV361" s="3">
        <v>0</v>
      </c>
      <c r="AX361" s="1" t="str">
        <f t="shared" ca="1" si="45"/>
        <v>INSERT INTO SSP3 VALUES('DJB','','SSP-1212-00001','GMWBH3008C001',199500,'',1,20141126,093452,'SQL',0,0,'')</v>
      </c>
    </row>
    <row r="362" spans="37:50" ht="12.75" customHeight="1" x14ac:dyDescent="0.25">
      <c r="AK362" s="1" t="s">
        <v>109</v>
      </c>
      <c r="AM362" s="1" t="s">
        <v>177</v>
      </c>
      <c r="AN362" s="18" t="s">
        <v>609</v>
      </c>
      <c r="AO362" s="19">
        <v>199500</v>
      </c>
      <c r="AQ362" s="1">
        <v>1</v>
      </c>
      <c r="AR362" s="14" t="str">
        <f t="shared" ca="1" si="43"/>
        <v>20141126</v>
      </c>
      <c r="AS362" s="14" t="str">
        <f t="shared" ca="1" si="44"/>
        <v>093452</v>
      </c>
      <c r="AT362" s="6" t="s">
        <v>41</v>
      </c>
      <c r="AU362" s="3">
        <v>0</v>
      </c>
      <c r="AV362" s="3">
        <v>0</v>
      </c>
      <c r="AX362" s="1" t="str">
        <f t="shared" ca="1" si="45"/>
        <v>INSERT INTO SSP3 VALUES('DJB','','SSP-1212-00001','GMWBH3008C002',199500,'',1,20141126,093452,'SQL',0,0,'')</v>
      </c>
    </row>
    <row r="363" spans="37:50" ht="12.75" customHeight="1" x14ac:dyDescent="0.25">
      <c r="AK363" s="1" t="s">
        <v>109</v>
      </c>
      <c r="AM363" s="1" t="s">
        <v>177</v>
      </c>
      <c r="AN363" s="18" t="s">
        <v>610</v>
      </c>
      <c r="AO363" s="19">
        <v>299500</v>
      </c>
      <c r="AQ363" s="1">
        <v>1</v>
      </c>
      <c r="AR363" s="14" t="str">
        <f t="shared" ca="1" si="43"/>
        <v>20141126</v>
      </c>
      <c r="AS363" s="14" t="str">
        <f t="shared" ca="1" si="44"/>
        <v>093452</v>
      </c>
      <c r="AT363" s="6" t="s">
        <v>41</v>
      </c>
      <c r="AU363" s="3">
        <v>0</v>
      </c>
      <c r="AV363" s="3">
        <v>0</v>
      </c>
      <c r="AX363" s="1" t="str">
        <f t="shared" ca="1" si="45"/>
        <v>INSERT INTO SSP3 VALUES('DJB','','SSP-1212-00001','GMWBH5055N001',299500,'',1,20141126,093452,'SQL',0,0,'')</v>
      </c>
    </row>
    <row r="364" spans="37:50" ht="12.75" customHeight="1" x14ac:dyDescent="0.25">
      <c r="AK364" s="1" t="s">
        <v>109</v>
      </c>
      <c r="AM364" s="1" t="s">
        <v>177</v>
      </c>
      <c r="AN364" s="18" t="s">
        <v>611</v>
      </c>
      <c r="AO364" s="19">
        <v>179500</v>
      </c>
      <c r="AQ364" s="1">
        <v>1</v>
      </c>
      <c r="AR364" s="14" t="str">
        <f t="shared" ca="1" si="43"/>
        <v>20141126</v>
      </c>
      <c r="AS364" s="14" t="str">
        <f t="shared" ca="1" si="44"/>
        <v>093452</v>
      </c>
      <c r="AT364" s="6" t="s">
        <v>41</v>
      </c>
      <c r="AU364" s="3">
        <v>0</v>
      </c>
      <c r="AV364" s="3">
        <v>0</v>
      </c>
      <c r="AX364" s="1" t="str">
        <f t="shared" ca="1" si="45"/>
        <v>INSERT INTO SSP3 VALUES('DJB','','SSP-1212-00001','GMWBH6011N001',179500,'',1,20141126,093452,'SQL',0,0,'')</v>
      </c>
    </row>
    <row r="365" spans="37:50" ht="12.75" customHeight="1" x14ac:dyDescent="0.25">
      <c r="AK365" s="1" t="s">
        <v>109</v>
      </c>
      <c r="AM365" s="1" t="s">
        <v>177</v>
      </c>
      <c r="AN365" s="18" t="s">
        <v>612</v>
      </c>
      <c r="AO365" s="19">
        <v>299900</v>
      </c>
      <c r="AQ365" s="1">
        <v>1</v>
      </c>
      <c r="AR365" s="14" t="str">
        <f t="shared" ca="1" si="43"/>
        <v>20141126</v>
      </c>
      <c r="AS365" s="14" t="str">
        <f t="shared" ca="1" si="44"/>
        <v>093452</v>
      </c>
      <c r="AT365" s="6" t="s">
        <v>41</v>
      </c>
      <c r="AU365" s="3">
        <v>0</v>
      </c>
      <c r="AV365" s="3">
        <v>0</v>
      </c>
      <c r="AX365" s="1" t="str">
        <f t="shared" ca="1" si="45"/>
        <v>INSERT INTO SSP3 VALUES('DJB','','SSP-1212-00001','GMWBH8036B002',299900,'',1,20141126,093452,'SQL',0,0,'')</v>
      </c>
    </row>
    <row r="366" spans="37:50" ht="12.75" customHeight="1" x14ac:dyDescent="0.25">
      <c r="AK366" s="1" t="s">
        <v>109</v>
      </c>
      <c r="AM366" s="1" t="s">
        <v>177</v>
      </c>
      <c r="AN366" s="18" t="s">
        <v>613</v>
      </c>
      <c r="AO366" s="19">
        <v>329900</v>
      </c>
      <c r="AQ366" s="1">
        <v>1</v>
      </c>
      <c r="AR366" s="14" t="str">
        <f t="shared" ca="1" si="43"/>
        <v>20141126</v>
      </c>
      <c r="AS366" s="14" t="str">
        <f t="shared" ca="1" si="44"/>
        <v>093452</v>
      </c>
      <c r="AT366" s="6" t="s">
        <v>41</v>
      </c>
      <c r="AU366" s="3">
        <v>0</v>
      </c>
      <c r="AV366" s="3">
        <v>0</v>
      </c>
      <c r="AX366" s="1" t="str">
        <f t="shared" ca="1" si="45"/>
        <v>INSERT INTO SSP3 VALUES('DJB','','SSP-1212-00001','GMWBH9087B001',329900,'',1,20141126,093452,'SQL',0,0,'')</v>
      </c>
    </row>
    <row r="367" spans="37:50" ht="12.75" customHeight="1" x14ac:dyDescent="0.25">
      <c r="AK367" s="1" t="s">
        <v>109</v>
      </c>
      <c r="AM367" s="1" t="s">
        <v>177</v>
      </c>
      <c r="AN367" s="18" t="s">
        <v>614</v>
      </c>
      <c r="AO367" s="19">
        <v>329900</v>
      </c>
      <c r="AQ367" s="1">
        <v>1</v>
      </c>
      <c r="AR367" s="14" t="str">
        <f t="shared" ca="1" si="43"/>
        <v>20141126</v>
      </c>
      <c r="AS367" s="14" t="str">
        <f t="shared" ca="1" si="44"/>
        <v>093452</v>
      </c>
      <c r="AT367" s="6" t="s">
        <v>41</v>
      </c>
      <c r="AU367" s="3">
        <v>0</v>
      </c>
      <c r="AV367" s="3">
        <v>0</v>
      </c>
      <c r="AX367" s="1" t="str">
        <f t="shared" ca="1" si="45"/>
        <v>INSERT INTO SSP3 VALUES('DJB','','SSP-1212-00001','GMWBH9087N001',329900,'',1,20141126,093452,'SQL',0,0,'')</v>
      </c>
    </row>
    <row r="368" spans="37:50" ht="12.75" customHeight="1" x14ac:dyDescent="0.25">
      <c r="AK368" s="1" t="s">
        <v>109</v>
      </c>
      <c r="AM368" s="1" t="s">
        <v>177</v>
      </c>
      <c r="AN368" s="18" t="s">
        <v>615</v>
      </c>
      <c r="AO368" s="19">
        <v>299900</v>
      </c>
      <c r="AQ368" s="1">
        <v>1</v>
      </c>
      <c r="AR368" s="14" t="str">
        <f t="shared" ca="1" si="43"/>
        <v>20141126</v>
      </c>
      <c r="AS368" s="14" t="str">
        <f t="shared" ca="1" si="44"/>
        <v>093452</v>
      </c>
      <c r="AT368" s="6" t="s">
        <v>41</v>
      </c>
      <c r="AU368" s="3">
        <v>0</v>
      </c>
      <c r="AV368" s="3">
        <v>0</v>
      </c>
      <c r="AX368" s="1" t="str">
        <f t="shared" ca="1" si="45"/>
        <v>INSERT INTO SSP3 VALUES('DJB','','SSP-1212-00001','GMWBHA239N001',299900,'',1,20141126,093452,'SQL',0,0,'')</v>
      </c>
    </row>
    <row r="369" spans="37:50" ht="12.75" customHeight="1" x14ac:dyDescent="0.25">
      <c r="AK369" s="1" t="s">
        <v>109</v>
      </c>
      <c r="AM369" s="1" t="s">
        <v>177</v>
      </c>
      <c r="AN369" s="18" t="s">
        <v>616</v>
      </c>
      <c r="AO369" s="19">
        <v>299900</v>
      </c>
      <c r="AQ369" s="1">
        <v>1</v>
      </c>
      <c r="AR369" s="14" t="str">
        <f t="shared" ca="1" si="43"/>
        <v>20141126</v>
      </c>
      <c r="AS369" s="14" t="str">
        <f t="shared" ca="1" si="44"/>
        <v>093452</v>
      </c>
      <c r="AT369" s="6" t="s">
        <v>41</v>
      </c>
      <c r="AU369" s="3">
        <v>0</v>
      </c>
      <c r="AV369" s="3">
        <v>0</v>
      </c>
      <c r="AX369" s="1" t="str">
        <f t="shared" ca="1" si="45"/>
        <v>INSERT INTO SSP3 VALUES('DJB','','SSP-1212-00001','GMWBHA240B001',299900,'',1,20141126,093452,'SQL',0,0,'')</v>
      </c>
    </row>
    <row r="370" spans="37:50" ht="12.75" customHeight="1" x14ac:dyDescent="0.25">
      <c r="AK370" s="1" t="s">
        <v>109</v>
      </c>
      <c r="AM370" s="1" t="s">
        <v>177</v>
      </c>
      <c r="AN370" s="18" t="s">
        <v>617</v>
      </c>
      <c r="AO370" s="19">
        <v>225500</v>
      </c>
      <c r="AQ370" s="1">
        <v>1</v>
      </c>
      <c r="AR370" s="14" t="str">
        <f t="shared" ca="1" si="43"/>
        <v>20141126</v>
      </c>
      <c r="AS370" s="14" t="str">
        <f t="shared" ca="1" si="44"/>
        <v>093452</v>
      </c>
      <c r="AT370" s="6" t="s">
        <v>41</v>
      </c>
      <c r="AU370" s="3">
        <v>0</v>
      </c>
      <c r="AV370" s="3">
        <v>0</v>
      </c>
      <c r="AX370" s="1" t="str">
        <f t="shared" ca="1" si="45"/>
        <v>INSERT INTO SSP3 VALUES('DJB','','SSP-1212-00001','GMWBP2003W001',225500,'',1,20141126,093452,'SQL',0,0,'')</v>
      </c>
    </row>
    <row r="371" spans="37:50" ht="12.75" customHeight="1" x14ac:dyDescent="0.25">
      <c r="AK371" s="1" t="s">
        <v>109</v>
      </c>
      <c r="AM371" s="1" t="s">
        <v>177</v>
      </c>
      <c r="AN371" s="18" t="s">
        <v>618</v>
      </c>
      <c r="AO371" s="19">
        <v>199500</v>
      </c>
      <c r="AQ371" s="1">
        <v>1</v>
      </c>
      <c r="AR371" s="14" t="str">
        <f t="shared" ca="1" si="43"/>
        <v>20141126</v>
      </c>
      <c r="AS371" s="14" t="str">
        <f t="shared" ca="1" si="44"/>
        <v>093452</v>
      </c>
      <c r="AT371" s="6" t="s">
        <v>41</v>
      </c>
      <c r="AU371" s="3">
        <v>0</v>
      </c>
      <c r="AV371" s="3">
        <v>0</v>
      </c>
      <c r="AX371" s="1" t="str">
        <f t="shared" ca="1" si="45"/>
        <v>INSERT INTO SSP3 VALUES('DJB','','SSP-1212-00001','GMWBP3033c001',199500,'',1,20141126,093452,'SQL',0,0,'')</v>
      </c>
    </row>
    <row r="372" spans="37:50" ht="12.75" customHeight="1" x14ac:dyDescent="0.25">
      <c r="AK372" s="1" t="s">
        <v>109</v>
      </c>
      <c r="AM372" s="1" t="s">
        <v>177</v>
      </c>
      <c r="AN372" s="18" t="s">
        <v>619</v>
      </c>
      <c r="AO372" s="19">
        <v>449500</v>
      </c>
      <c r="AQ372" s="1">
        <v>1</v>
      </c>
      <c r="AR372" s="14" t="str">
        <f t="shared" ca="1" si="43"/>
        <v>20141126</v>
      </c>
      <c r="AS372" s="14" t="str">
        <f t="shared" ca="1" si="44"/>
        <v>093452</v>
      </c>
      <c r="AT372" s="6" t="s">
        <v>41</v>
      </c>
      <c r="AU372" s="3">
        <v>0</v>
      </c>
      <c r="AV372" s="3">
        <v>0</v>
      </c>
      <c r="AX372" s="1" t="str">
        <f t="shared" ca="1" si="45"/>
        <v>INSERT INTO SSP3 VALUES('DJB','','SSP-1212-00001','GMWBP3034B001',449500,'',1,20141126,093452,'SQL',0,0,'')</v>
      </c>
    </row>
    <row r="373" spans="37:50" ht="12.75" customHeight="1" x14ac:dyDescent="0.25">
      <c r="AK373" s="1" t="s">
        <v>109</v>
      </c>
      <c r="AM373" s="1" t="s">
        <v>177</v>
      </c>
      <c r="AN373" s="18" t="s">
        <v>620</v>
      </c>
      <c r="AO373" s="19">
        <v>399500</v>
      </c>
      <c r="AQ373" s="1">
        <v>1</v>
      </c>
      <c r="AR373" s="14" t="str">
        <f t="shared" ca="1" si="43"/>
        <v>20141126</v>
      </c>
      <c r="AS373" s="14" t="str">
        <f t="shared" ca="1" si="44"/>
        <v>093452</v>
      </c>
      <c r="AT373" s="6" t="s">
        <v>41</v>
      </c>
      <c r="AU373" s="3">
        <v>0</v>
      </c>
      <c r="AV373" s="3">
        <v>0</v>
      </c>
      <c r="AX373" s="1" t="str">
        <f t="shared" ca="1" si="45"/>
        <v>INSERT INTO SSP3 VALUES('DJB','','SSP-1212-00001','GMWBP6015N001',399500,'',1,20141126,093452,'SQL',0,0,'')</v>
      </c>
    </row>
    <row r="374" spans="37:50" ht="12.75" customHeight="1" x14ac:dyDescent="0.25">
      <c r="AK374" s="1" t="s">
        <v>109</v>
      </c>
      <c r="AM374" s="1" t="s">
        <v>177</v>
      </c>
      <c r="AN374" s="18" t="s">
        <v>621</v>
      </c>
      <c r="AO374" s="19">
        <v>279500</v>
      </c>
      <c r="AQ374" s="1">
        <v>1</v>
      </c>
      <c r="AR374" s="14" t="str">
        <f t="shared" ca="1" si="43"/>
        <v>20141126</v>
      </c>
      <c r="AS374" s="14" t="str">
        <f t="shared" ca="1" si="44"/>
        <v>093452</v>
      </c>
      <c r="AT374" s="6" t="s">
        <v>41</v>
      </c>
      <c r="AU374" s="3">
        <v>0</v>
      </c>
      <c r="AV374" s="3">
        <v>0</v>
      </c>
      <c r="AX374" s="1" t="str">
        <f t="shared" ca="1" si="45"/>
        <v>INSERT INTO SSP3 VALUES('DJB','','SSP-1212-00001','GMWBP6046N001',279500,'',1,20141126,093452,'SQL',0,0,'')</v>
      </c>
    </row>
    <row r="375" spans="37:50" ht="12.75" customHeight="1" x14ac:dyDescent="0.25">
      <c r="AK375" s="1" t="s">
        <v>109</v>
      </c>
      <c r="AM375" s="1" t="s">
        <v>177</v>
      </c>
      <c r="AN375" s="18" t="s">
        <v>622</v>
      </c>
      <c r="AO375" s="19">
        <v>279500</v>
      </c>
      <c r="AQ375" s="1">
        <v>1</v>
      </c>
      <c r="AR375" s="14" t="str">
        <f t="shared" ca="1" si="43"/>
        <v>20141126</v>
      </c>
      <c r="AS375" s="14" t="str">
        <f t="shared" ca="1" si="44"/>
        <v>093452</v>
      </c>
      <c r="AT375" s="6" t="s">
        <v>41</v>
      </c>
      <c r="AU375" s="3">
        <v>0</v>
      </c>
      <c r="AV375" s="3">
        <v>0</v>
      </c>
      <c r="AX375" s="1" t="str">
        <f t="shared" ca="1" si="45"/>
        <v>INSERT INTO SSP3 VALUES('DJB','','SSP-1212-00001','GMWBP6047N001',279500,'',1,20141126,093452,'SQL',0,0,'')</v>
      </c>
    </row>
    <row r="376" spans="37:50" ht="12.75" customHeight="1" x14ac:dyDescent="0.25">
      <c r="AK376" s="1" t="s">
        <v>109</v>
      </c>
      <c r="AM376" s="1" t="s">
        <v>177</v>
      </c>
      <c r="AN376" s="18" t="s">
        <v>623</v>
      </c>
      <c r="AO376" s="19">
        <v>329500</v>
      </c>
      <c r="AQ376" s="1">
        <v>1</v>
      </c>
      <c r="AR376" s="14" t="str">
        <f t="shared" ca="1" si="43"/>
        <v>20141126</v>
      </c>
      <c r="AS376" s="14" t="str">
        <f t="shared" ca="1" si="44"/>
        <v>093452</v>
      </c>
      <c r="AT376" s="6" t="s">
        <v>41</v>
      </c>
      <c r="AU376" s="3">
        <v>0</v>
      </c>
      <c r="AV376" s="3">
        <v>0</v>
      </c>
      <c r="AX376" s="1" t="str">
        <f t="shared" ca="1" si="45"/>
        <v>INSERT INTO SSP3 VALUES('DJB','','SSP-1212-00001','GMWBP6080B001',329500,'',1,20141126,093452,'SQL',0,0,'')</v>
      </c>
    </row>
    <row r="377" spans="37:50" ht="12.75" customHeight="1" x14ac:dyDescent="0.25">
      <c r="AK377" s="1" t="s">
        <v>109</v>
      </c>
      <c r="AM377" s="1" t="s">
        <v>177</v>
      </c>
      <c r="AN377" s="18" t="s">
        <v>624</v>
      </c>
      <c r="AO377" s="19">
        <v>299900</v>
      </c>
      <c r="AQ377" s="1">
        <v>1</v>
      </c>
      <c r="AR377" s="14" t="str">
        <f t="shared" ca="1" si="43"/>
        <v>20141126</v>
      </c>
      <c r="AS377" s="14" t="str">
        <f t="shared" ca="1" si="44"/>
        <v>093452</v>
      </c>
      <c r="AT377" s="6" t="s">
        <v>41</v>
      </c>
      <c r="AU377" s="3">
        <v>0</v>
      </c>
      <c r="AV377" s="3">
        <v>0</v>
      </c>
      <c r="AX377" s="1" t="str">
        <f t="shared" ca="1" si="45"/>
        <v>INSERT INTO SSP3 VALUES('DJB','','SSP-1212-00001','GMWBP8138C001',299900,'',1,20141126,093452,'SQL',0,0,'')</v>
      </c>
    </row>
    <row r="378" spans="37:50" ht="12.75" customHeight="1" x14ac:dyDescent="0.25">
      <c r="AK378" s="1" t="s">
        <v>109</v>
      </c>
      <c r="AM378" s="1" t="s">
        <v>177</v>
      </c>
      <c r="AN378" s="18" t="s">
        <v>625</v>
      </c>
      <c r="AO378" s="19">
        <v>249900</v>
      </c>
      <c r="AQ378" s="1">
        <v>1</v>
      </c>
      <c r="AR378" s="14" t="str">
        <f t="shared" ca="1" si="43"/>
        <v>20141126</v>
      </c>
      <c r="AS378" s="14" t="str">
        <f t="shared" ca="1" si="44"/>
        <v>093452</v>
      </c>
      <c r="AT378" s="6" t="s">
        <v>41</v>
      </c>
      <c r="AU378" s="3">
        <v>0</v>
      </c>
      <c r="AV378" s="3">
        <v>0</v>
      </c>
      <c r="AX378" s="1" t="str">
        <f t="shared" ca="1" si="45"/>
        <v>INSERT INTO SSP3 VALUES('DJB','','SSP-1212-00001','GMWBP8205C001',249900,'',1,20141126,093452,'SQL',0,0,'')</v>
      </c>
    </row>
    <row r="379" spans="37:50" ht="12.75" customHeight="1" x14ac:dyDescent="0.25">
      <c r="AK379" s="1" t="s">
        <v>109</v>
      </c>
      <c r="AM379" s="1" t="s">
        <v>177</v>
      </c>
      <c r="AN379" s="18" t="s">
        <v>626</v>
      </c>
      <c r="AO379" s="19">
        <v>299900</v>
      </c>
      <c r="AQ379" s="1">
        <v>1</v>
      </c>
      <c r="AR379" s="14" t="str">
        <f t="shared" ca="1" si="43"/>
        <v>20141126</v>
      </c>
      <c r="AS379" s="14" t="str">
        <f t="shared" ca="1" si="44"/>
        <v>093452</v>
      </c>
      <c r="AT379" s="6" t="s">
        <v>41</v>
      </c>
      <c r="AU379" s="3">
        <v>0</v>
      </c>
      <c r="AV379" s="3">
        <v>0</v>
      </c>
      <c r="AX379" s="1" t="str">
        <f t="shared" ca="1" si="45"/>
        <v>INSERT INTO SSP3 VALUES('DJB','','SSP-1212-00001','GMWBPB109N008',299900,'',1,20141126,093452,'SQL',0,0,'')</v>
      </c>
    </row>
    <row r="380" spans="37:50" ht="12.75" customHeight="1" x14ac:dyDescent="0.25">
      <c r="AK380" s="1" t="s">
        <v>109</v>
      </c>
      <c r="AM380" s="1" t="s">
        <v>177</v>
      </c>
      <c r="AN380" s="18" t="s">
        <v>627</v>
      </c>
      <c r="AO380" s="19">
        <v>299900</v>
      </c>
      <c r="AQ380" s="1">
        <v>1</v>
      </c>
      <c r="AR380" s="14" t="str">
        <f t="shared" ca="1" si="43"/>
        <v>20141126</v>
      </c>
      <c r="AS380" s="14" t="str">
        <f t="shared" ca="1" si="44"/>
        <v>093452</v>
      </c>
      <c r="AT380" s="6" t="s">
        <v>41</v>
      </c>
      <c r="AU380" s="3">
        <v>0</v>
      </c>
      <c r="AV380" s="3">
        <v>0</v>
      </c>
      <c r="AX380" s="1" t="str">
        <f t="shared" ca="1" si="45"/>
        <v>INSERT INTO SSP3 VALUES('DJB','','SSP-1212-00001','GMWBPB110C006',299900,'',1,20141126,093452,'SQL',0,0,'')</v>
      </c>
    </row>
    <row r="381" spans="37:50" ht="12.75" customHeight="1" x14ac:dyDescent="0.25">
      <c r="AK381" s="1" t="s">
        <v>109</v>
      </c>
      <c r="AM381" s="1" t="s">
        <v>177</v>
      </c>
      <c r="AN381" s="18" t="s">
        <v>628</v>
      </c>
      <c r="AO381" s="19">
        <v>299900</v>
      </c>
      <c r="AQ381" s="1">
        <v>1</v>
      </c>
      <c r="AR381" s="14" t="str">
        <f t="shared" ca="1" si="43"/>
        <v>20141126</v>
      </c>
      <c r="AS381" s="14" t="str">
        <f t="shared" ca="1" si="44"/>
        <v>093452</v>
      </c>
      <c r="AT381" s="6" t="s">
        <v>41</v>
      </c>
      <c r="AU381" s="3">
        <v>0</v>
      </c>
      <c r="AV381" s="3">
        <v>0</v>
      </c>
      <c r="AX381" s="1" t="str">
        <f t="shared" ca="1" si="45"/>
        <v>INSERT INTO SSP3 VALUES('DJB','','SSP-1212-00001','GMWBPB110W004',299900,'',1,20141126,093452,'SQL',0,0,'')</v>
      </c>
    </row>
    <row r="382" spans="37:50" ht="12.75" customHeight="1" x14ac:dyDescent="0.25">
      <c r="AK382" s="1" t="s">
        <v>109</v>
      </c>
      <c r="AM382" s="1" t="s">
        <v>177</v>
      </c>
      <c r="AN382" s="18" t="s">
        <v>629</v>
      </c>
      <c r="AO382" s="19">
        <v>299900</v>
      </c>
      <c r="AQ382" s="1">
        <v>1</v>
      </c>
      <c r="AR382" s="14" t="str">
        <f t="shared" ca="1" si="43"/>
        <v>20141126</v>
      </c>
      <c r="AS382" s="14" t="str">
        <f t="shared" ca="1" si="44"/>
        <v>093452</v>
      </c>
      <c r="AT382" s="6" t="s">
        <v>41</v>
      </c>
      <c r="AU382" s="3">
        <v>0</v>
      </c>
      <c r="AV382" s="3">
        <v>0</v>
      </c>
      <c r="AX382" s="1" t="str">
        <f t="shared" ca="1" si="45"/>
        <v>INSERT INTO SSP3 VALUES('DJB','','SSP-1212-00001','GMWBS8107N001',299900,'',1,20141126,093452,'SQL',0,0,'')</v>
      </c>
    </row>
    <row r="383" spans="37:50" ht="12.75" customHeight="1" x14ac:dyDescent="0.25">
      <c r="AK383" s="1" t="s">
        <v>109</v>
      </c>
      <c r="AM383" s="1" t="s">
        <v>177</v>
      </c>
      <c r="AN383" s="18" t="s">
        <v>630</v>
      </c>
      <c r="AO383" s="19">
        <v>299900</v>
      </c>
      <c r="AQ383" s="1">
        <v>1</v>
      </c>
      <c r="AR383" s="14" t="str">
        <f t="shared" ca="1" si="43"/>
        <v>20141126</v>
      </c>
      <c r="AS383" s="14" t="str">
        <f t="shared" ca="1" si="44"/>
        <v>093452</v>
      </c>
      <c r="AT383" s="6" t="s">
        <v>41</v>
      </c>
      <c r="AU383" s="3">
        <v>0</v>
      </c>
      <c r="AV383" s="3">
        <v>0</v>
      </c>
      <c r="AX383" s="1" t="str">
        <f t="shared" ca="1" si="45"/>
        <v>INSERT INTO SSP3 VALUES('DJB','','SSP-1212-00001','GMWT11026G007',299900,'',1,20141126,093452,'SQL',0,0,'')</v>
      </c>
    </row>
    <row r="384" spans="37:50" ht="12.75" customHeight="1" x14ac:dyDescent="0.25">
      <c r="AK384" s="1" t="s">
        <v>109</v>
      </c>
      <c r="AM384" s="1" t="s">
        <v>177</v>
      </c>
      <c r="AN384" s="18" t="s">
        <v>631</v>
      </c>
      <c r="AO384" s="19">
        <v>279900</v>
      </c>
      <c r="AQ384" s="1">
        <v>1</v>
      </c>
      <c r="AR384" s="14" t="str">
        <f t="shared" ca="1" si="43"/>
        <v>20141126</v>
      </c>
      <c r="AS384" s="14" t="str">
        <f t="shared" ca="1" si="44"/>
        <v>093452</v>
      </c>
      <c r="AT384" s="6" t="s">
        <v>41</v>
      </c>
      <c r="AU384" s="3">
        <v>0</v>
      </c>
      <c r="AV384" s="3">
        <v>0</v>
      </c>
      <c r="AX384" s="1" t="str">
        <f t="shared" ca="1" si="45"/>
        <v>INSERT INTO SSP3 VALUES('DJB','','SSP-1212-00001','GMWT11027W002',279900,'',1,20141126,093452,'SQL',0,0,'')</v>
      </c>
    </row>
    <row r="385" spans="37:50" ht="12.75" customHeight="1" x14ac:dyDescent="0.25">
      <c r="AK385" s="1" t="s">
        <v>109</v>
      </c>
      <c r="AM385" s="1" t="s">
        <v>177</v>
      </c>
      <c r="AN385" s="18" t="s">
        <v>632</v>
      </c>
      <c r="AO385" s="19">
        <v>349900</v>
      </c>
      <c r="AQ385" s="1">
        <v>1</v>
      </c>
      <c r="AR385" s="14" t="str">
        <f t="shared" ca="1" si="43"/>
        <v>20141126</v>
      </c>
      <c r="AS385" s="14" t="str">
        <f t="shared" ca="1" si="44"/>
        <v>093452</v>
      </c>
      <c r="AT385" s="6" t="s">
        <v>41</v>
      </c>
      <c r="AU385" s="3">
        <v>0</v>
      </c>
      <c r="AV385" s="3">
        <v>0</v>
      </c>
      <c r="AX385" s="1" t="str">
        <f t="shared" ca="1" si="45"/>
        <v>INSERT INTO SSP3 VALUES('DJB','','SSP-1212-00001','GMWT12115W005',349900,'',1,20141126,093452,'SQL',0,0,'')</v>
      </c>
    </row>
    <row r="386" spans="37:50" ht="12.75" customHeight="1" x14ac:dyDescent="0.25">
      <c r="AK386" s="1" t="s">
        <v>109</v>
      </c>
      <c r="AM386" s="1" t="s">
        <v>177</v>
      </c>
      <c r="AN386" s="18" t="s">
        <v>633</v>
      </c>
      <c r="AO386" s="19">
        <v>154000</v>
      </c>
      <c r="AQ386" s="1">
        <v>1</v>
      </c>
      <c r="AR386" s="14" t="str">
        <f t="shared" ca="1" si="43"/>
        <v>20141126</v>
      </c>
      <c r="AS386" s="14" t="str">
        <f t="shared" ca="1" si="44"/>
        <v>093452</v>
      </c>
      <c r="AT386" s="6" t="s">
        <v>41</v>
      </c>
      <c r="AU386" s="3">
        <v>0</v>
      </c>
      <c r="AV386" s="3">
        <v>0</v>
      </c>
      <c r="AX386" s="1" t="str">
        <f t="shared" ca="1" si="45"/>
        <v>INSERT INTO SSP3 VALUES('DJB','','SSP-1212-00001','GMWT12153B010',154000,'',1,20141126,093452,'SQL',0,0,'')</v>
      </c>
    </row>
    <row r="387" spans="37:50" ht="12.75" customHeight="1" x14ac:dyDescent="0.25">
      <c r="AK387" s="1" t="s">
        <v>109</v>
      </c>
      <c r="AM387" s="1" t="s">
        <v>177</v>
      </c>
      <c r="AN387" s="18" t="s">
        <v>634</v>
      </c>
      <c r="AO387" s="19">
        <v>154000</v>
      </c>
      <c r="AQ387" s="1">
        <v>1</v>
      </c>
      <c r="AR387" s="14" t="str">
        <f t="shared" ca="1" si="43"/>
        <v>20141126</v>
      </c>
      <c r="AS387" s="14" t="str">
        <f t="shared" ca="1" si="44"/>
        <v>093452</v>
      </c>
      <c r="AT387" s="6" t="s">
        <v>41</v>
      </c>
      <c r="AU387" s="3">
        <v>0</v>
      </c>
      <c r="AV387" s="3">
        <v>0</v>
      </c>
      <c r="AX387" s="1" t="str">
        <f t="shared" ca="1" si="45"/>
        <v>INSERT INTO SSP3 VALUES('DJB','','SSP-1212-00001','GMWT12153W004',154000,'',1,20141126,093452,'SQL',0,0,'')</v>
      </c>
    </row>
    <row r="388" spans="37:50" ht="12.75" customHeight="1" x14ac:dyDescent="0.25">
      <c r="AK388" s="1" t="s">
        <v>109</v>
      </c>
      <c r="AM388" s="1" t="s">
        <v>177</v>
      </c>
      <c r="AN388" s="18" t="s">
        <v>635</v>
      </c>
      <c r="AO388" s="19">
        <v>225500</v>
      </c>
      <c r="AQ388" s="1">
        <v>1</v>
      </c>
      <c r="AR388" s="14" t="str">
        <f t="shared" ca="1" si="43"/>
        <v>20141126</v>
      </c>
      <c r="AS388" s="14" t="str">
        <f t="shared" ca="1" si="44"/>
        <v>093452</v>
      </c>
      <c r="AT388" s="6" t="s">
        <v>41</v>
      </c>
      <c r="AU388" s="3">
        <v>0</v>
      </c>
      <c r="AV388" s="3">
        <v>0</v>
      </c>
      <c r="AX388" s="1" t="str">
        <f t="shared" ca="1" si="45"/>
        <v>INSERT INTO SSP3 VALUES('DJB','','SSP-1212-00001','GMWTH3063G002',225500,'',1,20141126,093452,'SQL',0,0,'')</v>
      </c>
    </row>
    <row r="389" spans="37:50" ht="12.75" customHeight="1" x14ac:dyDescent="0.25">
      <c r="AK389" s="1" t="s">
        <v>109</v>
      </c>
      <c r="AM389" s="1" t="s">
        <v>177</v>
      </c>
      <c r="AN389" s="18" t="s">
        <v>636</v>
      </c>
      <c r="AO389" s="19">
        <v>0</v>
      </c>
      <c r="AQ389" s="1">
        <v>1</v>
      </c>
      <c r="AR389" s="14" t="str">
        <f t="shared" ca="1" si="43"/>
        <v>20141126</v>
      </c>
      <c r="AS389" s="14" t="str">
        <f t="shared" ca="1" si="44"/>
        <v>093452</v>
      </c>
      <c r="AT389" s="6" t="s">
        <v>41</v>
      </c>
      <c r="AU389" s="3">
        <v>0</v>
      </c>
      <c r="AV389" s="3">
        <v>0</v>
      </c>
      <c r="AX389" s="1" t="str">
        <f t="shared" ca="1" si="45"/>
        <v>INSERT INTO SSP3 VALUES('DJB','','SSP-1212-00001','GMWTH4059R001',0,'',1,20141126,093452,'SQL',0,0,'')</v>
      </c>
    </row>
    <row r="390" spans="37:50" ht="12.75" customHeight="1" x14ac:dyDescent="0.25">
      <c r="AK390" s="1" t="s">
        <v>109</v>
      </c>
      <c r="AM390" s="1" t="s">
        <v>177</v>
      </c>
      <c r="AN390" s="18" t="s">
        <v>637</v>
      </c>
      <c r="AO390" s="19">
        <v>549500</v>
      </c>
      <c r="AQ390" s="1">
        <v>1</v>
      </c>
      <c r="AR390" s="14" t="str">
        <f t="shared" ca="1" si="43"/>
        <v>20141126</v>
      </c>
      <c r="AS390" s="14" t="str">
        <f t="shared" ca="1" si="44"/>
        <v>093452</v>
      </c>
      <c r="AT390" s="6" t="s">
        <v>41</v>
      </c>
      <c r="AU390" s="3">
        <v>0</v>
      </c>
      <c r="AV390" s="3">
        <v>0</v>
      </c>
      <c r="AX390" s="1" t="str">
        <f t="shared" ca="1" si="45"/>
        <v>INSERT INTO SSP3 VALUES('DJB','','SSP-1212-00001','GMWTH6002N001',549500,'',1,20141126,093452,'SQL',0,0,'')</v>
      </c>
    </row>
    <row r="391" spans="37:50" ht="12.75" customHeight="1" x14ac:dyDescent="0.25">
      <c r="AK391" s="1" t="s">
        <v>109</v>
      </c>
      <c r="AM391" s="1" t="s">
        <v>177</v>
      </c>
      <c r="AN391" s="18" t="s">
        <v>638</v>
      </c>
      <c r="AO391" s="19">
        <v>199500</v>
      </c>
      <c r="AQ391" s="1">
        <v>1</v>
      </c>
      <c r="AR391" s="14" t="str">
        <f t="shared" ref="AR391:AR454" ca="1" si="46">TEXT(NOW(),"yyyyMMdd")</f>
        <v>20141126</v>
      </c>
      <c r="AS391" s="14" t="str">
        <f t="shared" ref="AS391:AS454" ca="1" si="47">TEXT(NOW(),"hhmmss")</f>
        <v>093452</v>
      </c>
      <c r="AT391" s="6" t="s">
        <v>41</v>
      </c>
      <c r="AU391" s="3">
        <v>0</v>
      </c>
      <c r="AV391" s="3">
        <v>0</v>
      </c>
      <c r="AX391" s="1" t="str">
        <f t="shared" ref="AX391:AX454" ca="1" si="48">CONCATENATE("INSERT INTO ",$D$2," VALUES(","'",AK391,"'",",'",AL391,"'",",'",AM391,"'",",'",AN391,"'",",",AO391,,",'",AP391,"'",",",AQ391,,",",AR391,,",",AS391,,",'",AT391,"'",",",AU391,,",",AV391,,",'",AW391,"'",")")</f>
        <v>INSERT INTO SSP3 VALUES('DJB','','SSP-1212-00001','GMWTH6054C002',199500,'',1,20141126,093452,'SQL',0,0,'')</v>
      </c>
    </row>
    <row r="392" spans="37:50" ht="12.75" customHeight="1" x14ac:dyDescent="0.25">
      <c r="AK392" s="1" t="s">
        <v>109</v>
      </c>
      <c r="AM392" s="1" t="s">
        <v>177</v>
      </c>
      <c r="AN392" s="18" t="s">
        <v>639</v>
      </c>
      <c r="AO392" s="19">
        <v>259500</v>
      </c>
      <c r="AQ392" s="1">
        <v>1</v>
      </c>
      <c r="AR392" s="14" t="str">
        <f t="shared" ca="1" si="46"/>
        <v>20141126</v>
      </c>
      <c r="AS392" s="14" t="str">
        <f t="shared" ca="1" si="47"/>
        <v>093452</v>
      </c>
      <c r="AT392" s="6" t="s">
        <v>41</v>
      </c>
      <c r="AU392" s="3">
        <v>0</v>
      </c>
      <c r="AV392" s="3">
        <v>0</v>
      </c>
      <c r="AX392" s="1" t="str">
        <f t="shared" ca="1" si="48"/>
        <v>INSERT INTO SSP3 VALUES('DJB','','SSP-1212-00001','GMWTH7002R001',259500,'',1,20141126,093452,'SQL',0,0,'')</v>
      </c>
    </row>
    <row r="393" spans="37:50" ht="12.75" customHeight="1" x14ac:dyDescent="0.25">
      <c r="AK393" s="1" t="s">
        <v>109</v>
      </c>
      <c r="AM393" s="1" t="s">
        <v>177</v>
      </c>
      <c r="AN393" s="18" t="s">
        <v>640</v>
      </c>
      <c r="AO393" s="19">
        <v>349900</v>
      </c>
      <c r="AQ393" s="1">
        <v>1</v>
      </c>
      <c r="AR393" s="14" t="str">
        <f t="shared" ca="1" si="46"/>
        <v>20141126</v>
      </c>
      <c r="AS393" s="14" t="str">
        <f t="shared" ca="1" si="47"/>
        <v>093452</v>
      </c>
      <c r="AT393" s="6" t="s">
        <v>41</v>
      </c>
      <c r="AU393" s="3">
        <v>0</v>
      </c>
      <c r="AV393" s="3">
        <v>0</v>
      </c>
      <c r="AX393" s="1" t="str">
        <f t="shared" ca="1" si="48"/>
        <v>INSERT INTO SSP3 VALUES('DJB','','SSP-1212-00001','GMWTH8025N001',349900,'',1,20141126,093452,'SQL',0,0,'')</v>
      </c>
    </row>
    <row r="394" spans="37:50" ht="12.75" customHeight="1" x14ac:dyDescent="0.25">
      <c r="AK394" s="1" t="s">
        <v>109</v>
      </c>
      <c r="AM394" s="1" t="s">
        <v>177</v>
      </c>
      <c r="AN394" s="18" t="s">
        <v>641</v>
      </c>
      <c r="AO394" s="19">
        <v>379900</v>
      </c>
      <c r="AQ394" s="1">
        <v>1</v>
      </c>
      <c r="AR394" s="14" t="str">
        <f t="shared" ca="1" si="46"/>
        <v>20141126</v>
      </c>
      <c r="AS394" s="14" t="str">
        <f t="shared" ca="1" si="47"/>
        <v>093452</v>
      </c>
      <c r="AT394" s="6" t="s">
        <v>41</v>
      </c>
      <c r="AU394" s="3">
        <v>0</v>
      </c>
      <c r="AV394" s="3">
        <v>0</v>
      </c>
      <c r="AX394" s="1" t="str">
        <f t="shared" ca="1" si="48"/>
        <v>INSERT INTO SSP3 VALUES('DJB','','SSP-1212-00001','GMWTH8134B001',379900,'',1,20141126,093452,'SQL',0,0,'')</v>
      </c>
    </row>
    <row r="395" spans="37:50" ht="12.75" customHeight="1" x14ac:dyDescent="0.25">
      <c r="AK395" s="1" t="s">
        <v>109</v>
      </c>
      <c r="AM395" s="1" t="s">
        <v>177</v>
      </c>
      <c r="AN395" s="18" t="s">
        <v>642</v>
      </c>
      <c r="AO395" s="19">
        <v>379900</v>
      </c>
      <c r="AQ395" s="1">
        <v>1</v>
      </c>
      <c r="AR395" s="14" t="str">
        <f t="shared" ca="1" si="46"/>
        <v>20141126</v>
      </c>
      <c r="AS395" s="14" t="str">
        <f t="shared" ca="1" si="47"/>
        <v>093452</v>
      </c>
      <c r="AT395" s="6" t="s">
        <v>41</v>
      </c>
      <c r="AU395" s="3">
        <v>0</v>
      </c>
      <c r="AV395" s="3">
        <v>0</v>
      </c>
      <c r="AX395" s="1" t="str">
        <f t="shared" ca="1" si="48"/>
        <v>INSERT INTO SSP3 VALUES('DJB','','SSP-1212-00001','GMWTH8135B002',379900,'',1,20141126,093452,'SQL',0,0,'')</v>
      </c>
    </row>
    <row r="396" spans="37:50" ht="12.75" customHeight="1" x14ac:dyDescent="0.25">
      <c r="AK396" s="1" t="s">
        <v>109</v>
      </c>
      <c r="AM396" s="1" t="s">
        <v>177</v>
      </c>
      <c r="AN396" s="18" t="s">
        <v>643</v>
      </c>
      <c r="AO396" s="19">
        <v>379900</v>
      </c>
      <c r="AQ396" s="1">
        <v>1</v>
      </c>
      <c r="AR396" s="14" t="str">
        <f t="shared" ca="1" si="46"/>
        <v>20141126</v>
      </c>
      <c r="AS396" s="14" t="str">
        <f t="shared" ca="1" si="47"/>
        <v>093452</v>
      </c>
      <c r="AT396" s="6" t="s">
        <v>41</v>
      </c>
      <c r="AU396" s="3">
        <v>0</v>
      </c>
      <c r="AV396" s="3">
        <v>0</v>
      </c>
      <c r="AX396" s="1" t="str">
        <f t="shared" ca="1" si="48"/>
        <v>INSERT INTO SSP3 VALUES('DJB','','SSP-1212-00001','GMWTH8143C001',379900,'',1,20141126,093452,'SQL',0,0,'')</v>
      </c>
    </row>
    <row r="397" spans="37:50" ht="12.75" customHeight="1" x14ac:dyDescent="0.25">
      <c r="AK397" s="1" t="s">
        <v>109</v>
      </c>
      <c r="AM397" s="1" t="s">
        <v>177</v>
      </c>
      <c r="AN397" s="18" t="s">
        <v>644</v>
      </c>
      <c r="AO397" s="19">
        <v>399900</v>
      </c>
      <c r="AQ397" s="1">
        <v>1</v>
      </c>
      <c r="AR397" s="14" t="str">
        <f t="shared" ca="1" si="46"/>
        <v>20141126</v>
      </c>
      <c r="AS397" s="14" t="str">
        <f t="shared" ca="1" si="47"/>
        <v>093452</v>
      </c>
      <c r="AT397" s="6" t="s">
        <v>41</v>
      </c>
      <c r="AU397" s="3">
        <v>0</v>
      </c>
      <c r="AV397" s="3">
        <v>0</v>
      </c>
      <c r="AX397" s="1" t="str">
        <f t="shared" ca="1" si="48"/>
        <v>INSERT INTO SSP3 VALUES('DJB','','SSP-1212-00001','GMWTH8145C001',399900,'',1,20141126,093452,'SQL',0,0,'')</v>
      </c>
    </row>
    <row r="398" spans="37:50" ht="12.75" customHeight="1" x14ac:dyDescent="0.25">
      <c r="AK398" s="1" t="s">
        <v>109</v>
      </c>
      <c r="AM398" s="1" t="s">
        <v>177</v>
      </c>
      <c r="AN398" s="18" t="s">
        <v>645</v>
      </c>
      <c r="AO398" s="19">
        <v>399900</v>
      </c>
      <c r="AQ398" s="1">
        <v>1</v>
      </c>
      <c r="AR398" s="14" t="str">
        <f t="shared" ca="1" si="46"/>
        <v>20141126</v>
      </c>
      <c r="AS398" s="14" t="str">
        <f t="shared" ca="1" si="47"/>
        <v>093452</v>
      </c>
      <c r="AT398" s="6" t="s">
        <v>41</v>
      </c>
      <c r="AU398" s="3">
        <v>0</v>
      </c>
      <c r="AV398" s="3">
        <v>0</v>
      </c>
      <c r="AX398" s="1" t="str">
        <f t="shared" ca="1" si="48"/>
        <v>INSERT INTO SSP3 VALUES('DJB','','SSP-1212-00001','GMWTH8160N001',399900,'',1,20141126,093452,'SQL',0,0,'')</v>
      </c>
    </row>
    <row r="399" spans="37:50" ht="12.75" customHeight="1" x14ac:dyDescent="0.25">
      <c r="AK399" s="1" t="s">
        <v>109</v>
      </c>
      <c r="AM399" s="1" t="s">
        <v>177</v>
      </c>
      <c r="AN399" s="18" t="s">
        <v>646</v>
      </c>
      <c r="AO399" s="19">
        <v>399900</v>
      </c>
      <c r="AQ399" s="1">
        <v>1</v>
      </c>
      <c r="AR399" s="14" t="str">
        <f t="shared" ca="1" si="46"/>
        <v>20141126</v>
      </c>
      <c r="AS399" s="14" t="str">
        <f t="shared" ca="1" si="47"/>
        <v>093452</v>
      </c>
      <c r="AT399" s="6" t="s">
        <v>41</v>
      </c>
      <c r="AU399" s="3">
        <v>0</v>
      </c>
      <c r="AV399" s="3">
        <v>0</v>
      </c>
      <c r="AX399" s="1" t="str">
        <f t="shared" ca="1" si="48"/>
        <v>INSERT INTO SSP3 VALUES('DJB','','SSP-1212-00001','GMWTH9086B001',399900,'',1,20141126,093452,'SQL',0,0,'')</v>
      </c>
    </row>
    <row r="400" spans="37:50" ht="12.75" customHeight="1" x14ac:dyDescent="0.25">
      <c r="AK400" s="1" t="s">
        <v>109</v>
      </c>
      <c r="AM400" s="1" t="s">
        <v>177</v>
      </c>
      <c r="AN400" s="18" t="s">
        <v>647</v>
      </c>
      <c r="AO400" s="19">
        <v>399900</v>
      </c>
      <c r="AQ400" s="1">
        <v>1</v>
      </c>
      <c r="AR400" s="14" t="str">
        <f t="shared" ca="1" si="46"/>
        <v>20141126</v>
      </c>
      <c r="AS400" s="14" t="str">
        <f t="shared" ca="1" si="47"/>
        <v>093452</v>
      </c>
      <c r="AT400" s="6" t="s">
        <v>41</v>
      </c>
      <c r="AU400" s="3">
        <v>0</v>
      </c>
      <c r="AV400" s="3">
        <v>0</v>
      </c>
      <c r="AX400" s="1" t="str">
        <f t="shared" ca="1" si="48"/>
        <v>INSERT INTO SSP3 VALUES('DJB','','SSP-1212-00001','GMWTH9088N001',399900,'',1,20141126,093452,'SQL',0,0,'')</v>
      </c>
    </row>
    <row r="401" spans="37:50" ht="12.75" customHeight="1" x14ac:dyDescent="0.25">
      <c r="AK401" s="1" t="s">
        <v>109</v>
      </c>
      <c r="AM401" s="1" t="s">
        <v>177</v>
      </c>
      <c r="AN401" s="18" t="s">
        <v>648</v>
      </c>
      <c r="AO401" s="19">
        <v>229900</v>
      </c>
      <c r="AQ401" s="1">
        <v>1</v>
      </c>
      <c r="AR401" s="14" t="str">
        <f t="shared" ca="1" si="46"/>
        <v>20141126</v>
      </c>
      <c r="AS401" s="14" t="str">
        <f t="shared" ca="1" si="47"/>
        <v>093452</v>
      </c>
      <c r="AT401" s="6" t="s">
        <v>41</v>
      </c>
      <c r="AU401" s="3">
        <v>0</v>
      </c>
      <c r="AV401" s="3">
        <v>0</v>
      </c>
      <c r="AX401" s="1" t="str">
        <f t="shared" ca="1" si="48"/>
        <v>INSERT INTO SSP3 VALUES('DJB','','SSP-1212-00001','GMWTHA251B001',229900,'',1,20141126,093452,'SQL',0,0,'')</v>
      </c>
    </row>
    <row r="402" spans="37:50" ht="12.75" customHeight="1" x14ac:dyDescent="0.25">
      <c r="AK402" s="1" t="s">
        <v>109</v>
      </c>
      <c r="AM402" s="1" t="s">
        <v>177</v>
      </c>
      <c r="AN402" s="18" t="s">
        <v>649</v>
      </c>
      <c r="AO402" s="19">
        <v>0</v>
      </c>
      <c r="AQ402" s="1">
        <v>1</v>
      </c>
      <c r="AR402" s="14" t="str">
        <f t="shared" ca="1" si="46"/>
        <v>20141126</v>
      </c>
      <c r="AS402" s="14" t="str">
        <f t="shared" ca="1" si="47"/>
        <v>093452</v>
      </c>
      <c r="AT402" s="6" t="s">
        <v>41</v>
      </c>
      <c r="AU402" s="3">
        <v>0</v>
      </c>
      <c r="AV402" s="3">
        <v>0</v>
      </c>
      <c r="AX402" s="1" t="str">
        <f t="shared" ca="1" si="48"/>
        <v>INSERT INTO SSP3 VALUES('DJB','','SSP-1212-00001','GMWTP2003N001',0,'',1,20141126,093452,'SQL',0,0,'')</v>
      </c>
    </row>
    <row r="403" spans="37:50" ht="12.75" customHeight="1" x14ac:dyDescent="0.25">
      <c r="AK403" s="1" t="s">
        <v>109</v>
      </c>
      <c r="AM403" s="1" t="s">
        <v>177</v>
      </c>
      <c r="AN403" s="18" t="s">
        <v>650</v>
      </c>
      <c r="AO403" s="19">
        <v>169500</v>
      </c>
      <c r="AQ403" s="1">
        <v>1</v>
      </c>
      <c r="AR403" s="14" t="str">
        <f t="shared" ca="1" si="46"/>
        <v>20141126</v>
      </c>
      <c r="AS403" s="14" t="str">
        <f t="shared" ca="1" si="47"/>
        <v>093452</v>
      </c>
      <c r="AT403" s="6" t="s">
        <v>41</v>
      </c>
      <c r="AU403" s="3">
        <v>0</v>
      </c>
      <c r="AV403" s="3">
        <v>0</v>
      </c>
      <c r="AX403" s="1" t="str">
        <f t="shared" ca="1" si="48"/>
        <v>INSERT INTO SSP3 VALUES('DJB','','SSP-1212-00001','GMWTP3028B002',169500,'',1,20141126,093452,'SQL',0,0,'')</v>
      </c>
    </row>
    <row r="404" spans="37:50" ht="12.75" customHeight="1" x14ac:dyDescent="0.25">
      <c r="AK404" s="1" t="s">
        <v>109</v>
      </c>
      <c r="AM404" s="1" t="s">
        <v>177</v>
      </c>
      <c r="AN404" s="18" t="s">
        <v>651</v>
      </c>
      <c r="AO404" s="19">
        <v>239500</v>
      </c>
      <c r="AQ404" s="1">
        <v>1</v>
      </c>
      <c r="AR404" s="14" t="str">
        <f t="shared" ca="1" si="46"/>
        <v>20141126</v>
      </c>
      <c r="AS404" s="14" t="str">
        <f t="shared" ca="1" si="47"/>
        <v>093452</v>
      </c>
      <c r="AT404" s="6" t="s">
        <v>41</v>
      </c>
      <c r="AU404" s="3">
        <v>0</v>
      </c>
      <c r="AV404" s="3">
        <v>0</v>
      </c>
      <c r="AX404" s="1" t="str">
        <f t="shared" ca="1" si="48"/>
        <v>INSERT INTO SSP3 VALUES('DJB','','SSP-1212-00001','GMWTP3037W001',239500,'',1,20141126,093452,'SQL',0,0,'')</v>
      </c>
    </row>
    <row r="405" spans="37:50" ht="12.75" customHeight="1" x14ac:dyDescent="0.25">
      <c r="AK405" s="1" t="s">
        <v>109</v>
      </c>
      <c r="AM405" s="1" t="s">
        <v>177</v>
      </c>
      <c r="AN405" s="18" t="s">
        <v>652</v>
      </c>
      <c r="AO405" s="19">
        <v>399500</v>
      </c>
      <c r="AQ405" s="1">
        <v>1</v>
      </c>
      <c r="AR405" s="14" t="str">
        <f t="shared" ca="1" si="46"/>
        <v>20141126</v>
      </c>
      <c r="AS405" s="14" t="str">
        <f t="shared" ca="1" si="47"/>
        <v>093452</v>
      </c>
      <c r="AT405" s="6" t="s">
        <v>41</v>
      </c>
      <c r="AU405" s="3">
        <v>0</v>
      </c>
      <c r="AV405" s="3">
        <v>0</v>
      </c>
      <c r="AX405" s="1" t="str">
        <f t="shared" ca="1" si="48"/>
        <v>INSERT INTO SSP3 VALUES('DJB','','SSP-1212-00001','GMWTP6011N001',399500,'',1,20141126,093452,'SQL',0,0,'')</v>
      </c>
    </row>
    <row r="406" spans="37:50" ht="12.75" customHeight="1" x14ac:dyDescent="0.25">
      <c r="AK406" s="1" t="s">
        <v>109</v>
      </c>
      <c r="AM406" s="1" t="s">
        <v>177</v>
      </c>
      <c r="AN406" s="18" t="s">
        <v>653</v>
      </c>
      <c r="AO406" s="19">
        <v>329900</v>
      </c>
      <c r="AQ406" s="1">
        <v>1</v>
      </c>
      <c r="AR406" s="14" t="str">
        <f t="shared" ca="1" si="46"/>
        <v>20141126</v>
      </c>
      <c r="AS406" s="14" t="str">
        <f t="shared" ca="1" si="47"/>
        <v>093452</v>
      </c>
      <c r="AT406" s="6" t="s">
        <v>41</v>
      </c>
      <c r="AU406" s="3">
        <v>0</v>
      </c>
      <c r="AV406" s="3">
        <v>0</v>
      </c>
      <c r="AX406" s="1" t="str">
        <f t="shared" ca="1" si="48"/>
        <v>INSERT INTO SSP3 VALUES('DJB','','SSP-1212-00001','GMWTP8067B002',329900,'',1,20141126,093452,'SQL',0,0,'')</v>
      </c>
    </row>
    <row r="407" spans="37:50" ht="12.75" customHeight="1" x14ac:dyDescent="0.25">
      <c r="AK407" s="1" t="s">
        <v>109</v>
      </c>
      <c r="AM407" s="1" t="s">
        <v>177</v>
      </c>
      <c r="AN407" s="18" t="s">
        <v>654</v>
      </c>
      <c r="AO407" s="19">
        <v>399900</v>
      </c>
      <c r="AQ407" s="1">
        <v>1</v>
      </c>
      <c r="AR407" s="14" t="str">
        <f t="shared" ca="1" si="46"/>
        <v>20141126</v>
      </c>
      <c r="AS407" s="14" t="str">
        <f t="shared" ca="1" si="47"/>
        <v>093452</v>
      </c>
      <c r="AT407" s="6" t="s">
        <v>41</v>
      </c>
      <c r="AU407" s="3">
        <v>0</v>
      </c>
      <c r="AV407" s="3">
        <v>0</v>
      </c>
      <c r="AX407" s="1" t="str">
        <f t="shared" ca="1" si="48"/>
        <v>INSERT INTO SSP3 VALUES('DJB','','SSP-1212-00001','GMWTP8084C002',399900,'',1,20141126,093452,'SQL',0,0,'')</v>
      </c>
    </row>
    <row r="408" spans="37:50" ht="12.75" customHeight="1" x14ac:dyDescent="0.25">
      <c r="AK408" s="1" t="s">
        <v>109</v>
      </c>
      <c r="AM408" s="1" t="s">
        <v>177</v>
      </c>
      <c r="AN408" s="18" t="s">
        <v>655</v>
      </c>
      <c r="AO408" s="19">
        <v>399900</v>
      </c>
      <c r="AQ408" s="1">
        <v>1</v>
      </c>
      <c r="AR408" s="14" t="str">
        <f t="shared" ca="1" si="46"/>
        <v>20141126</v>
      </c>
      <c r="AS408" s="14" t="str">
        <f t="shared" ca="1" si="47"/>
        <v>093452</v>
      </c>
      <c r="AT408" s="6" t="s">
        <v>41</v>
      </c>
      <c r="AU408" s="3">
        <v>0</v>
      </c>
      <c r="AV408" s="3">
        <v>0</v>
      </c>
      <c r="AX408" s="1" t="str">
        <f t="shared" ca="1" si="48"/>
        <v>INSERT INTO SSP3 VALUES('DJB','','SSP-1212-00001','GMWTP8128B001',399900,'',1,20141126,093452,'SQL',0,0,'')</v>
      </c>
    </row>
    <row r="409" spans="37:50" ht="12.75" customHeight="1" x14ac:dyDescent="0.25">
      <c r="AK409" s="1" t="s">
        <v>109</v>
      </c>
      <c r="AM409" s="1" t="s">
        <v>177</v>
      </c>
      <c r="AN409" s="18" t="s">
        <v>656</v>
      </c>
      <c r="AO409" s="19">
        <v>379900</v>
      </c>
      <c r="AQ409" s="1">
        <v>1</v>
      </c>
      <c r="AR409" s="14" t="str">
        <f t="shared" ca="1" si="46"/>
        <v>20141126</v>
      </c>
      <c r="AS409" s="14" t="str">
        <f t="shared" ca="1" si="47"/>
        <v>093452</v>
      </c>
      <c r="AT409" s="6" t="s">
        <v>41</v>
      </c>
      <c r="AU409" s="3">
        <v>0</v>
      </c>
      <c r="AV409" s="3">
        <v>0</v>
      </c>
      <c r="AX409" s="1" t="str">
        <f t="shared" ca="1" si="48"/>
        <v>INSERT INTO SSP3 VALUES('DJB','','SSP-1212-00001','GMWTP8130C001',379900,'',1,20141126,093452,'SQL',0,0,'')</v>
      </c>
    </row>
    <row r="410" spans="37:50" ht="12.75" customHeight="1" x14ac:dyDescent="0.25">
      <c r="AK410" s="1" t="s">
        <v>109</v>
      </c>
      <c r="AM410" s="1" t="s">
        <v>177</v>
      </c>
      <c r="AN410" s="18" t="s">
        <v>657</v>
      </c>
      <c r="AO410" s="19">
        <v>399900</v>
      </c>
      <c r="AQ410" s="1">
        <v>1</v>
      </c>
      <c r="AR410" s="14" t="str">
        <f t="shared" ca="1" si="46"/>
        <v>20141126</v>
      </c>
      <c r="AS410" s="14" t="str">
        <f t="shared" ca="1" si="47"/>
        <v>093452</v>
      </c>
      <c r="AT410" s="6" t="s">
        <v>41</v>
      </c>
      <c r="AU410" s="3">
        <v>0</v>
      </c>
      <c r="AV410" s="3">
        <v>0</v>
      </c>
      <c r="AX410" s="1" t="str">
        <f t="shared" ca="1" si="48"/>
        <v>INSERT INTO SSP3 VALUES('DJB','','SSP-1212-00001','GMWTP8131C001',399900,'',1,20141126,093452,'SQL',0,0,'')</v>
      </c>
    </row>
    <row r="411" spans="37:50" ht="12.75" customHeight="1" x14ac:dyDescent="0.25">
      <c r="AK411" s="1" t="s">
        <v>109</v>
      </c>
      <c r="AM411" s="1" t="s">
        <v>177</v>
      </c>
      <c r="AN411" s="18" t="s">
        <v>658</v>
      </c>
      <c r="AO411" s="19">
        <v>329900</v>
      </c>
      <c r="AQ411" s="1">
        <v>1</v>
      </c>
      <c r="AR411" s="14" t="str">
        <f t="shared" ca="1" si="46"/>
        <v>20141126</v>
      </c>
      <c r="AS411" s="14" t="str">
        <f t="shared" ca="1" si="47"/>
        <v>093452</v>
      </c>
      <c r="AT411" s="6" t="s">
        <v>41</v>
      </c>
      <c r="AU411" s="3">
        <v>0</v>
      </c>
      <c r="AV411" s="3">
        <v>0</v>
      </c>
      <c r="AX411" s="1" t="str">
        <f t="shared" ca="1" si="48"/>
        <v>INSERT INTO SSP3 VALUES('DJB','','SSP-1212-00001','GMWTPB064N001',329900,'',1,20141126,093452,'SQL',0,0,'')</v>
      </c>
    </row>
    <row r="412" spans="37:50" ht="12.75" customHeight="1" x14ac:dyDescent="0.25">
      <c r="AK412" s="1" t="s">
        <v>109</v>
      </c>
      <c r="AM412" s="1" t="s">
        <v>177</v>
      </c>
      <c r="AN412" s="18" t="s">
        <v>659</v>
      </c>
      <c r="AO412" s="19">
        <v>399900</v>
      </c>
      <c r="AQ412" s="1">
        <v>1</v>
      </c>
      <c r="AR412" s="14" t="str">
        <f t="shared" ca="1" si="46"/>
        <v>20141126</v>
      </c>
      <c r="AS412" s="14" t="str">
        <f t="shared" ca="1" si="47"/>
        <v>093452</v>
      </c>
      <c r="AT412" s="6" t="s">
        <v>41</v>
      </c>
      <c r="AU412" s="3">
        <v>0</v>
      </c>
      <c r="AV412" s="3">
        <v>0</v>
      </c>
      <c r="AX412" s="1" t="str">
        <f t="shared" ca="1" si="48"/>
        <v>INSERT INTO SSP3 VALUES('DJB','','SSP-1212-00001','GMWTPB076B008',399900,'',1,20141126,093452,'SQL',0,0,'')</v>
      </c>
    </row>
    <row r="413" spans="37:50" ht="12.75" customHeight="1" x14ac:dyDescent="0.25">
      <c r="AK413" s="1" t="s">
        <v>109</v>
      </c>
      <c r="AM413" s="1" t="s">
        <v>177</v>
      </c>
      <c r="AN413" s="18" t="s">
        <v>660</v>
      </c>
      <c r="AO413" s="19">
        <v>399900</v>
      </c>
      <c r="AQ413" s="1">
        <v>1</v>
      </c>
      <c r="AR413" s="14" t="str">
        <f t="shared" ca="1" si="46"/>
        <v>20141126</v>
      </c>
      <c r="AS413" s="14" t="str">
        <f t="shared" ca="1" si="47"/>
        <v>093452</v>
      </c>
      <c r="AT413" s="6" t="s">
        <v>41</v>
      </c>
      <c r="AU413" s="3">
        <v>0</v>
      </c>
      <c r="AV413" s="3">
        <v>0</v>
      </c>
      <c r="AX413" s="1" t="str">
        <f t="shared" ca="1" si="48"/>
        <v>INSERT INTO SSP3 VALUES('DJB','','SSP-1212-00001','GMWTPB076B010',399900,'',1,20141126,093452,'SQL',0,0,'')</v>
      </c>
    </row>
    <row r="414" spans="37:50" ht="12.75" customHeight="1" x14ac:dyDescent="0.25">
      <c r="AK414" s="1" t="s">
        <v>109</v>
      </c>
      <c r="AM414" s="1" t="s">
        <v>177</v>
      </c>
      <c r="AN414" s="18" t="s">
        <v>661</v>
      </c>
      <c r="AO414" s="19">
        <v>399900</v>
      </c>
      <c r="AQ414" s="1">
        <v>1</v>
      </c>
      <c r="AR414" s="14" t="str">
        <f t="shared" ca="1" si="46"/>
        <v>20141126</v>
      </c>
      <c r="AS414" s="14" t="str">
        <f t="shared" ca="1" si="47"/>
        <v>093452</v>
      </c>
      <c r="AT414" s="6" t="s">
        <v>41</v>
      </c>
      <c r="AU414" s="3">
        <v>0</v>
      </c>
      <c r="AV414" s="3">
        <v>0</v>
      </c>
      <c r="AX414" s="1" t="str">
        <f t="shared" ca="1" si="48"/>
        <v>INSERT INTO SSP3 VALUES('DJB','','SSP-1212-00001','GMWTPB076C006',399900,'',1,20141126,093452,'SQL',0,0,'')</v>
      </c>
    </row>
    <row r="415" spans="37:50" ht="12.75" customHeight="1" x14ac:dyDescent="0.25">
      <c r="AK415" s="1" t="s">
        <v>109</v>
      </c>
      <c r="AM415" s="1" t="s">
        <v>177</v>
      </c>
      <c r="AN415" s="18" t="s">
        <v>662</v>
      </c>
      <c r="AO415" s="19">
        <v>249500</v>
      </c>
      <c r="AQ415" s="1">
        <v>1</v>
      </c>
      <c r="AR415" s="14" t="str">
        <f t="shared" ca="1" si="46"/>
        <v>20141126</v>
      </c>
      <c r="AS415" s="14" t="str">
        <f t="shared" ca="1" si="47"/>
        <v>093452</v>
      </c>
      <c r="AT415" s="6" t="s">
        <v>41</v>
      </c>
      <c r="AU415" s="3">
        <v>0</v>
      </c>
      <c r="AV415" s="3">
        <v>0</v>
      </c>
      <c r="AX415" s="1" t="str">
        <f t="shared" ca="1" si="48"/>
        <v>INSERT INTO SSP3 VALUES('DJB','','SSP-1212-00001','GMWTS1025N001',249500,'',1,20141126,093452,'SQL',0,0,'')</v>
      </c>
    </row>
    <row r="416" spans="37:50" ht="12.75" customHeight="1" x14ac:dyDescent="0.25">
      <c r="AK416" s="1" t="s">
        <v>109</v>
      </c>
      <c r="AM416" s="1" t="s">
        <v>177</v>
      </c>
      <c r="AN416" s="18" t="s">
        <v>663</v>
      </c>
      <c r="AO416" s="19">
        <v>349500</v>
      </c>
      <c r="AQ416" s="1">
        <v>1</v>
      </c>
      <c r="AR416" s="14" t="str">
        <f t="shared" ca="1" si="46"/>
        <v>20141126</v>
      </c>
      <c r="AS416" s="14" t="str">
        <f t="shared" ca="1" si="47"/>
        <v>093452</v>
      </c>
      <c r="AT416" s="6" t="s">
        <v>41</v>
      </c>
      <c r="AU416" s="3">
        <v>0</v>
      </c>
      <c r="AV416" s="3">
        <v>0</v>
      </c>
      <c r="AX416" s="1" t="str">
        <f t="shared" ca="1" si="48"/>
        <v>INSERT INTO SSP3 VALUES('DJB','','SSP-1212-00001','GMWTS4016B001',349500,'',1,20141126,093452,'SQL',0,0,'')</v>
      </c>
    </row>
    <row r="417" spans="37:50" ht="12.75" customHeight="1" x14ac:dyDescent="0.25">
      <c r="AK417" s="1" t="s">
        <v>109</v>
      </c>
      <c r="AM417" s="1" t="s">
        <v>177</v>
      </c>
      <c r="AN417" s="18" t="s">
        <v>664</v>
      </c>
      <c r="AO417" s="19">
        <v>449500</v>
      </c>
      <c r="AQ417" s="1">
        <v>1</v>
      </c>
      <c r="AR417" s="14" t="str">
        <f t="shared" ca="1" si="46"/>
        <v>20141126</v>
      </c>
      <c r="AS417" s="14" t="str">
        <f t="shared" ca="1" si="47"/>
        <v>093452</v>
      </c>
      <c r="AT417" s="6" t="s">
        <v>41</v>
      </c>
      <c r="AU417" s="3">
        <v>0</v>
      </c>
      <c r="AV417" s="3">
        <v>0</v>
      </c>
      <c r="AX417" s="1" t="str">
        <f t="shared" ca="1" si="48"/>
        <v>INSERT INTO SSP3 VALUES('DJB','','SSP-1212-00001','GMWTS5001B001',449500,'',1,20141126,093452,'SQL',0,0,'')</v>
      </c>
    </row>
    <row r="418" spans="37:50" ht="12.75" customHeight="1" x14ac:dyDescent="0.25">
      <c r="AK418" s="1" t="s">
        <v>109</v>
      </c>
      <c r="AM418" s="1" t="s">
        <v>177</v>
      </c>
      <c r="AN418" s="18" t="s">
        <v>665</v>
      </c>
      <c r="AO418" s="19">
        <v>449500</v>
      </c>
      <c r="AQ418" s="1">
        <v>1</v>
      </c>
      <c r="AR418" s="14" t="str">
        <f t="shared" ca="1" si="46"/>
        <v>20141126</v>
      </c>
      <c r="AS418" s="14" t="str">
        <f t="shared" ca="1" si="47"/>
        <v>093452</v>
      </c>
      <c r="AT418" s="6" t="s">
        <v>41</v>
      </c>
      <c r="AU418" s="3">
        <v>0</v>
      </c>
      <c r="AV418" s="3">
        <v>0</v>
      </c>
      <c r="AX418" s="1" t="str">
        <f t="shared" ca="1" si="48"/>
        <v>INSERT INTO SSP3 VALUES('DJB','','SSP-1212-00001','GMWTS5001W001',449500,'',1,20141126,093452,'SQL',0,0,'')</v>
      </c>
    </row>
    <row r="419" spans="37:50" ht="12.75" customHeight="1" x14ac:dyDescent="0.25">
      <c r="AK419" s="1" t="s">
        <v>109</v>
      </c>
      <c r="AM419" s="1" t="s">
        <v>177</v>
      </c>
      <c r="AN419" s="18" t="s">
        <v>666</v>
      </c>
      <c r="AO419" s="19">
        <v>199500</v>
      </c>
      <c r="AQ419" s="1">
        <v>1</v>
      </c>
      <c r="AR419" s="14" t="str">
        <f t="shared" ca="1" si="46"/>
        <v>20141126</v>
      </c>
      <c r="AS419" s="14" t="str">
        <f t="shared" ca="1" si="47"/>
        <v>093452</v>
      </c>
      <c r="AT419" s="6" t="s">
        <v>41</v>
      </c>
      <c r="AU419" s="3">
        <v>0</v>
      </c>
      <c r="AV419" s="3">
        <v>0</v>
      </c>
      <c r="AX419" s="1" t="str">
        <f t="shared" ca="1" si="48"/>
        <v>INSERT INTO SSP3 VALUES('DJB','','SSP-1212-00001','GMWTS7041QB01',199500,'',1,20141126,093452,'SQL',0,0,'')</v>
      </c>
    </row>
    <row r="420" spans="37:50" ht="12.75" customHeight="1" x14ac:dyDescent="0.25">
      <c r="AK420" s="1" t="s">
        <v>109</v>
      </c>
      <c r="AM420" s="1" t="s">
        <v>177</v>
      </c>
      <c r="AN420" s="18" t="s">
        <v>667</v>
      </c>
      <c r="AO420" s="19">
        <v>379900</v>
      </c>
      <c r="AQ420" s="1">
        <v>1</v>
      </c>
      <c r="AR420" s="14" t="str">
        <f t="shared" ca="1" si="46"/>
        <v>20141126</v>
      </c>
      <c r="AS420" s="14" t="str">
        <f t="shared" ca="1" si="47"/>
        <v>093452</v>
      </c>
      <c r="AT420" s="6" t="s">
        <v>41</v>
      </c>
      <c r="AU420" s="3">
        <v>0</v>
      </c>
      <c r="AV420" s="3">
        <v>0</v>
      </c>
      <c r="AX420" s="1" t="str">
        <f t="shared" ca="1" si="48"/>
        <v>INSERT INTO SSP3 VALUES('DJB','','SSP-1212-00001','GMWTS8101C002',379900,'',1,20141126,093452,'SQL',0,0,'')</v>
      </c>
    </row>
    <row r="421" spans="37:50" ht="12.75" customHeight="1" x14ac:dyDescent="0.25">
      <c r="AK421" s="1" t="s">
        <v>109</v>
      </c>
      <c r="AM421" s="1" t="s">
        <v>177</v>
      </c>
      <c r="AN421" s="18" t="s">
        <v>668</v>
      </c>
      <c r="AO421" s="19">
        <v>399900</v>
      </c>
      <c r="AQ421" s="1">
        <v>1</v>
      </c>
      <c r="AR421" s="14" t="str">
        <f t="shared" ca="1" si="46"/>
        <v>20141126</v>
      </c>
      <c r="AS421" s="14" t="str">
        <f t="shared" ca="1" si="47"/>
        <v>093452</v>
      </c>
      <c r="AT421" s="6" t="s">
        <v>41</v>
      </c>
      <c r="AU421" s="3">
        <v>0</v>
      </c>
      <c r="AV421" s="3">
        <v>0</v>
      </c>
      <c r="AX421" s="1" t="str">
        <f t="shared" ca="1" si="48"/>
        <v>INSERT INTO SSP3 VALUES('DJB','','SSP-1212-00001','GMWTS9034B001',399900,'',1,20141126,093452,'SQL',0,0,'')</v>
      </c>
    </row>
    <row r="422" spans="37:50" ht="12.75" customHeight="1" x14ac:dyDescent="0.25">
      <c r="AK422" s="1" t="s">
        <v>109</v>
      </c>
      <c r="AM422" s="1" t="s">
        <v>177</v>
      </c>
      <c r="AN422" s="18" t="s">
        <v>669</v>
      </c>
      <c r="AO422" s="19">
        <v>399900</v>
      </c>
      <c r="AQ422" s="1">
        <v>1</v>
      </c>
      <c r="AR422" s="14" t="str">
        <f t="shared" ca="1" si="46"/>
        <v>20141126</v>
      </c>
      <c r="AS422" s="14" t="str">
        <f t="shared" ca="1" si="47"/>
        <v>093452</v>
      </c>
      <c r="AT422" s="6" t="s">
        <v>41</v>
      </c>
      <c r="AU422" s="3">
        <v>0</v>
      </c>
      <c r="AV422" s="3">
        <v>0</v>
      </c>
      <c r="AX422" s="1" t="str">
        <f t="shared" ca="1" si="48"/>
        <v>INSERT INTO SSP3 VALUES('DJB','','SSP-1212-00001','GMWTS9035B001',399900,'',1,20141126,093452,'SQL',0,0,'')</v>
      </c>
    </row>
    <row r="423" spans="37:50" ht="12.75" customHeight="1" x14ac:dyDescent="0.25">
      <c r="AK423" s="1" t="s">
        <v>109</v>
      </c>
      <c r="AM423" s="1" t="s">
        <v>177</v>
      </c>
      <c r="AN423" s="18" t="s">
        <v>670</v>
      </c>
      <c r="AO423" s="19">
        <v>0</v>
      </c>
      <c r="AQ423" s="1">
        <v>1</v>
      </c>
      <c r="AR423" s="14" t="str">
        <f t="shared" ca="1" si="46"/>
        <v>20141126</v>
      </c>
      <c r="AS423" s="14" t="str">
        <f t="shared" ca="1" si="47"/>
        <v>093452</v>
      </c>
      <c r="AT423" s="6" t="s">
        <v>41</v>
      </c>
      <c r="AU423" s="3">
        <v>0</v>
      </c>
      <c r="AV423" s="3">
        <v>0</v>
      </c>
      <c r="AX423" s="1" t="str">
        <f t="shared" ca="1" si="48"/>
        <v>INSERT INTO SSP3 VALUES('DJB','','SSP-1212-00001','GMWYP3041N001',0,'',1,20141126,093452,'SQL',0,0,'')</v>
      </c>
    </row>
    <row r="424" spans="37:50" ht="12.75" customHeight="1" x14ac:dyDescent="0.25">
      <c r="AK424" s="1" t="s">
        <v>109</v>
      </c>
      <c r="AM424" s="1" t="s">
        <v>177</v>
      </c>
      <c r="AN424" s="18" t="s">
        <v>671</v>
      </c>
      <c r="AO424" s="19">
        <v>149500</v>
      </c>
      <c r="AQ424" s="1">
        <v>1</v>
      </c>
      <c r="AR424" s="14" t="str">
        <f t="shared" ca="1" si="46"/>
        <v>20141126</v>
      </c>
      <c r="AS424" s="14" t="str">
        <f t="shared" ca="1" si="47"/>
        <v>093452</v>
      </c>
      <c r="AT424" s="6" t="s">
        <v>41</v>
      </c>
      <c r="AU424" s="3">
        <v>0</v>
      </c>
      <c r="AV424" s="3">
        <v>0</v>
      </c>
      <c r="AX424" s="1" t="str">
        <f t="shared" ca="1" si="48"/>
        <v>INSERT INTO SSP3 VALUES('DJB','','SSP-1212-00001','PLAAH5007W001',149500,'',1,20141126,093452,'SQL',0,0,'')</v>
      </c>
    </row>
    <row r="425" spans="37:50" ht="12.75" customHeight="1" x14ac:dyDescent="0.25">
      <c r="AK425" s="1" t="s">
        <v>109</v>
      </c>
      <c r="AM425" s="1" t="s">
        <v>177</v>
      </c>
      <c r="AN425" s="18" t="s">
        <v>672</v>
      </c>
      <c r="AO425" s="19">
        <v>149500</v>
      </c>
      <c r="AQ425" s="1">
        <v>1</v>
      </c>
      <c r="AR425" s="14" t="str">
        <f t="shared" ca="1" si="46"/>
        <v>20141126</v>
      </c>
      <c r="AS425" s="14" t="str">
        <f t="shared" ca="1" si="47"/>
        <v>093452</v>
      </c>
      <c r="AT425" s="6" t="s">
        <v>41</v>
      </c>
      <c r="AU425" s="3">
        <v>0</v>
      </c>
      <c r="AV425" s="3">
        <v>0</v>
      </c>
      <c r="AX425" s="1" t="str">
        <f t="shared" ca="1" si="48"/>
        <v>INSERT INTO SSP3 VALUES('DJB','','SSP-1212-00001','PLAAH5008O001',149500,'',1,20141126,093452,'SQL',0,0,'')</v>
      </c>
    </row>
    <row r="426" spans="37:50" ht="12.75" customHeight="1" x14ac:dyDescent="0.25">
      <c r="AK426" s="1" t="s">
        <v>109</v>
      </c>
      <c r="AM426" s="1" t="s">
        <v>177</v>
      </c>
      <c r="AN426" s="18" t="s">
        <v>673</v>
      </c>
      <c r="AO426" s="19">
        <v>149500</v>
      </c>
      <c r="AQ426" s="1">
        <v>1</v>
      </c>
      <c r="AR426" s="14" t="str">
        <f t="shared" ca="1" si="46"/>
        <v>20141126</v>
      </c>
      <c r="AS426" s="14" t="str">
        <f t="shared" ca="1" si="47"/>
        <v>093452</v>
      </c>
      <c r="AT426" s="6" t="s">
        <v>41</v>
      </c>
      <c r="AU426" s="3">
        <v>0</v>
      </c>
      <c r="AV426" s="3">
        <v>0</v>
      </c>
      <c r="AX426" s="1" t="str">
        <f t="shared" ca="1" si="48"/>
        <v>INSERT INTO SSP3 VALUES('DJB','','SSP-1212-00001','PLAAH5008R001',149500,'',1,20141126,093452,'SQL',0,0,'')</v>
      </c>
    </row>
    <row r="427" spans="37:50" ht="12.75" customHeight="1" x14ac:dyDescent="0.25">
      <c r="AK427" s="1" t="s">
        <v>109</v>
      </c>
      <c r="AM427" s="1" t="s">
        <v>177</v>
      </c>
      <c r="AN427" s="18" t="s">
        <v>674</v>
      </c>
      <c r="AO427" s="19">
        <v>149500</v>
      </c>
      <c r="AQ427" s="1">
        <v>1</v>
      </c>
      <c r="AR427" s="14" t="str">
        <f t="shared" ca="1" si="46"/>
        <v>20141126</v>
      </c>
      <c r="AS427" s="14" t="str">
        <f t="shared" ca="1" si="47"/>
        <v>093452</v>
      </c>
      <c r="AT427" s="6" t="s">
        <v>41</v>
      </c>
      <c r="AU427" s="3">
        <v>0</v>
      </c>
      <c r="AV427" s="3">
        <v>0</v>
      </c>
      <c r="AX427" s="1" t="str">
        <f t="shared" ca="1" si="48"/>
        <v>INSERT INTO SSP3 VALUES('DJB','','SSP-1212-00001','PLAAH5008R002',149500,'',1,20141126,093452,'SQL',0,0,'')</v>
      </c>
    </row>
    <row r="428" spans="37:50" ht="12.75" customHeight="1" x14ac:dyDescent="0.25">
      <c r="AK428" s="1" t="s">
        <v>109</v>
      </c>
      <c r="AM428" s="1" t="s">
        <v>177</v>
      </c>
      <c r="AN428" s="18" t="s">
        <v>675</v>
      </c>
      <c r="AO428" s="19">
        <v>149500</v>
      </c>
      <c r="AQ428" s="1">
        <v>1</v>
      </c>
      <c r="AR428" s="14" t="str">
        <f t="shared" ca="1" si="46"/>
        <v>20141126</v>
      </c>
      <c r="AS428" s="14" t="str">
        <f t="shared" ca="1" si="47"/>
        <v>093452</v>
      </c>
      <c r="AT428" s="6" t="s">
        <v>41</v>
      </c>
      <c r="AU428" s="3">
        <v>0</v>
      </c>
      <c r="AV428" s="3">
        <v>0</v>
      </c>
      <c r="AX428" s="1" t="str">
        <f t="shared" ca="1" si="48"/>
        <v>INSERT INTO SSP3 VALUES('DJB','','SSP-1212-00001','PLAAH5008W001',149500,'',1,20141126,093452,'SQL',0,0,'')</v>
      </c>
    </row>
    <row r="429" spans="37:50" ht="12.75" customHeight="1" x14ac:dyDescent="0.25">
      <c r="AK429" s="1" t="s">
        <v>109</v>
      </c>
      <c r="AM429" s="1" t="s">
        <v>177</v>
      </c>
      <c r="AN429" s="18" t="s">
        <v>676</v>
      </c>
      <c r="AO429" s="19">
        <v>249500</v>
      </c>
      <c r="AQ429" s="1">
        <v>1</v>
      </c>
      <c r="AR429" s="14" t="str">
        <f t="shared" ca="1" si="46"/>
        <v>20141126</v>
      </c>
      <c r="AS429" s="14" t="str">
        <f t="shared" ca="1" si="47"/>
        <v>093452</v>
      </c>
      <c r="AT429" s="6" t="s">
        <v>41</v>
      </c>
      <c r="AU429" s="3">
        <v>0</v>
      </c>
      <c r="AV429" s="3">
        <v>0</v>
      </c>
      <c r="AX429" s="1" t="str">
        <f t="shared" ca="1" si="48"/>
        <v>INSERT INTO SSP3 VALUES('DJB','','SSP-1212-00001','PLAAH5010W001',249500,'',1,20141126,093452,'SQL',0,0,'')</v>
      </c>
    </row>
    <row r="430" spans="37:50" ht="12.75" customHeight="1" x14ac:dyDescent="0.25">
      <c r="AK430" s="1" t="s">
        <v>109</v>
      </c>
      <c r="AM430" s="1" t="s">
        <v>177</v>
      </c>
      <c r="AN430" s="18" t="s">
        <v>677</v>
      </c>
      <c r="AO430" s="19">
        <v>249500</v>
      </c>
      <c r="AQ430" s="1">
        <v>1</v>
      </c>
      <c r="AR430" s="14" t="str">
        <f t="shared" ca="1" si="46"/>
        <v>20141126</v>
      </c>
      <c r="AS430" s="14" t="str">
        <f t="shared" ca="1" si="47"/>
        <v>093452</v>
      </c>
      <c r="AT430" s="6" t="s">
        <v>41</v>
      </c>
      <c r="AU430" s="3">
        <v>0</v>
      </c>
      <c r="AV430" s="3">
        <v>0</v>
      </c>
      <c r="AX430" s="1" t="str">
        <f t="shared" ca="1" si="48"/>
        <v>INSERT INTO SSP3 VALUES('DJB','','SSP-1212-00001','PLAAH5011W001',249500,'',1,20141126,093452,'SQL',0,0,'')</v>
      </c>
    </row>
    <row r="431" spans="37:50" ht="12.75" customHeight="1" x14ac:dyDescent="0.25">
      <c r="AK431" s="1" t="s">
        <v>109</v>
      </c>
      <c r="AM431" s="1" t="s">
        <v>177</v>
      </c>
      <c r="AN431" s="18" t="s">
        <v>678</v>
      </c>
      <c r="AO431" s="19">
        <v>79500</v>
      </c>
      <c r="AQ431" s="1">
        <v>1</v>
      </c>
      <c r="AR431" s="14" t="str">
        <f t="shared" ca="1" si="46"/>
        <v>20141126</v>
      </c>
      <c r="AS431" s="14" t="str">
        <f t="shared" ca="1" si="47"/>
        <v>093452</v>
      </c>
      <c r="AT431" s="6" t="s">
        <v>41</v>
      </c>
      <c r="AU431" s="3">
        <v>0</v>
      </c>
      <c r="AV431" s="3">
        <v>0</v>
      </c>
      <c r="AX431" s="1" t="str">
        <f t="shared" ca="1" si="48"/>
        <v>INSERT INTO SSP3 VALUES('DJB','','SSP-1212-00001','PLAAH5018W001',79500,'',1,20141126,093452,'SQL',0,0,'')</v>
      </c>
    </row>
    <row r="432" spans="37:50" ht="12.75" customHeight="1" x14ac:dyDescent="0.25">
      <c r="AK432" s="1" t="s">
        <v>109</v>
      </c>
      <c r="AM432" s="1" t="s">
        <v>177</v>
      </c>
      <c r="AN432" s="18" t="s">
        <v>679</v>
      </c>
      <c r="AO432" s="19">
        <v>79500</v>
      </c>
      <c r="AQ432" s="1">
        <v>1</v>
      </c>
      <c r="AR432" s="14" t="str">
        <f t="shared" ca="1" si="46"/>
        <v>20141126</v>
      </c>
      <c r="AS432" s="14" t="str">
        <f t="shared" ca="1" si="47"/>
        <v>093452</v>
      </c>
      <c r="AT432" s="6" t="s">
        <v>41</v>
      </c>
      <c r="AU432" s="3">
        <v>0</v>
      </c>
      <c r="AV432" s="3">
        <v>0</v>
      </c>
      <c r="AX432" s="1" t="str">
        <f t="shared" ca="1" si="48"/>
        <v>INSERT INTO SSP3 VALUES('DJB','','SSP-1212-00001','PLAAH5019W001',79500,'',1,20141126,093452,'SQL',0,0,'')</v>
      </c>
    </row>
    <row r="433" spans="37:50" ht="12.75" customHeight="1" x14ac:dyDescent="0.25">
      <c r="AK433" s="1" t="s">
        <v>109</v>
      </c>
      <c r="AM433" s="1" t="s">
        <v>177</v>
      </c>
      <c r="AN433" s="18" t="s">
        <v>680</v>
      </c>
      <c r="AO433" s="19">
        <v>149500</v>
      </c>
      <c r="AQ433" s="1">
        <v>1</v>
      </c>
      <c r="AR433" s="14" t="str">
        <f t="shared" ca="1" si="46"/>
        <v>20141126</v>
      </c>
      <c r="AS433" s="14" t="str">
        <f t="shared" ca="1" si="47"/>
        <v>093452</v>
      </c>
      <c r="AT433" s="6" t="s">
        <v>41</v>
      </c>
      <c r="AU433" s="3">
        <v>0</v>
      </c>
      <c r="AV433" s="3">
        <v>0</v>
      </c>
      <c r="AX433" s="1" t="str">
        <f t="shared" ca="1" si="48"/>
        <v>INSERT INTO SSP3 VALUES('DJB','','SSP-1212-00001','PLAAH5020W001',149500,'',1,20141126,093452,'SQL',0,0,'')</v>
      </c>
    </row>
    <row r="434" spans="37:50" ht="12.75" customHeight="1" x14ac:dyDescent="0.25">
      <c r="AK434" s="1" t="s">
        <v>109</v>
      </c>
      <c r="AM434" s="1" t="s">
        <v>177</v>
      </c>
      <c r="AN434" s="18" t="s">
        <v>681</v>
      </c>
      <c r="AO434" s="19">
        <v>149500</v>
      </c>
      <c r="AQ434" s="1">
        <v>1</v>
      </c>
      <c r="AR434" s="14" t="str">
        <f t="shared" ca="1" si="46"/>
        <v>20141126</v>
      </c>
      <c r="AS434" s="14" t="str">
        <f t="shared" ca="1" si="47"/>
        <v>093452</v>
      </c>
      <c r="AT434" s="6" t="s">
        <v>41</v>
      </c>
      <c r="AU434" s="3">
        <v>0</v>
      </c>
      <c r="AV434" s="3">
        <v>0</v>
      </c>
      <c r="AX434" s="1" t="str">
        <f t="shared" ca="1" si="48"/>
        <v>INSERT INTO SSP3 VALUES('DJB','','SSP-1212-00001','PLAAH5021W001',149500,'',1,20141126,093452,'SQL',0,0,'')</v>
      </c>
    </row>
    <row r="435" spans="37:50" ht="12.75" customHeight="1" x14ac:dyDescent="0.25">
      <c r="AK435" s="1" t="s">
        <v>109</v>
      </c>
      <c r="AM435" s="1" t="s">
        <v>177</v>
      </c>
      <c r="AN435" s="18" t="s">
        <v>682</v>
      </c>
      <c r="AO435" s="19">
        <v>249500</v>
      </c>
      <c r="AQ435" s="1">
        <v>1</v>
      </c>
      <c r="AR435" s="14" t="str">
        <f t="shared" ca="1" si="46"/>
        <v>20141126</v>
      </c>
      <c r="AS435" s="14" t="str">
        <f t="shared" ca="1" si="47"/>
        <v>093452</v>
      </c>
      <c r="AT435" s="6" t="s">
        <v>41</v>
      </c>
      <c r="AU435" s="3">
        <v>0</v>
      </c>
      <c r="AV435" s="3">
        <v>0</v>
      </c>
      <c r="AX435" s="1" t="str">
        <f t="shared" ca="1" si="48"/>
        <v>INSERT INTO SSP3 VALUES('DJB','','SSP-1212-00001','PLAAH5112W001',249500,'',1,20141126,093452,'SQL',0,0,'')</v>
      </c>
    </row>
    <row r="436" spans="37:50" ht="12.75" customHeight="1" x14ac:dyDescent="0.25">
      <c r="AK436" s="1" t="s">
        <v>109</v>
      </c>
      <c r="AM436" s="1" t="s">
        <v>177</v>
      </c>
      <c r="AN436" s="18" t="s">
        <v>683</v>
      </c>
      <c r="AO436" s="19">
        <v>199500</v>
      </c>
      <c r="AQ436" s="1">
        <v>1</v>
      </c>
      <c r="AR436" s="14" t="str">
        <f t="shared" ca="1" si="46"/>
        <v>20141126</v>
      </c>
      <c r="AS436" s="14" t="str">
        <f t="shared" ca="1" si="47"/>
        <v>093452</v>
      </c>
      <c r="AT436" s="6" t="s">
        <v>41</v>
      </c>
      <c r="AU436" s="3">
        <v>0</v>
      </c>
      <c r="AV436" s="3">
        <v>0</v>
      </c>
      <c r="AX436" s="1" t="str">
        <f t="shared" ca="1" si="48"/>
        <v>INSERT INTO SSP3 VALUES('DJB','','SSP-1212-00001','PLAAH5113B001',199500,'',1,20141126,093452,'SQL',0,0,'')</v>
      </c>
    </row>
    <row r="437" spans="37:50" ht="12.75" customHeight="1" x14ac:dyDescent="0.25">
      <c r="AK437" s="1" t="s">
        <v>109</v>
      </c>
      <c r="AM437" s="1" t="s">
        <v>177</v>
      </c>
      <c r="AN437" s="18" t="s">
        <v>684</v>
      </c>
      <c r="AO437" s="19">
        <v>299500</v>
      </c>
      <c r="AQ437" s="1">
        <v>1</v>
      </c>
      <c r="AR437" s="14" t="str">
        <f t="shared" ca="1" si="46"/>
        <v>20141126</v>
      </c>
      <c r="AS437" s="14" t="str">
        <f t="shared" ca="1" si="47"/>
        <v>093452</v>
      </c>
      <c r="AT437" s="6" t="s">
        <v>41</v>
      </c>
      <c r="AU437" s="3">
        <v>0</v>
      </c>
      <c r="AV437" s="3">
        <v>0</v>
      </c>
      <c r="AX437" s="1" t="str">
        <f t="shared" ca="1" si="48"/>
        <v>INSERT INTO SSP3 VALUES('DJB','','SSP-1212-00001','PLAAH5114B001',299500,'',1,20141126,093452,'SQL',0,0,'')</v>
      </c>
    </row>
    <row r="438" spans="37:50" ht="12.75" customHeight="1" x14ac:dyDescent="0.25">
      <c r="AK438" s="1" t="s">
        <v>109</v>
      </c>
      <c r="AM438" s="1" t="s">
        <v>177</v>
      </c>
      <c r="AN438" s="18" t="s">
        <v>685</v>
      </c>
      <c r="AO438" s="19">
        <v>249500</v>
      </c>
      <c r="AQ438" s="1">
        <v>1</v>
      </c>
      <c r="AR438" s="14" t="str">
        <f t="shared" ca="1" si="46"/>
        <v>20141126</v>
      </c>
      <c r="AS438" s="14" t="str">
        <f t="shared" ca="1" si="47"/>
        <v>093452</v>
      </c>
      <c r="AT438" s="6" t="s">
        <v>41</v>
      </c>
      <c r="AU438" s="3">
        <v>0</v>
      </c>
      <c r="AV438" s="3">
        <v>0</v>
      </c>
      <c r="AX438" s="1" t="str">
        <f t="shared" ca="1" si="48"/>
        <v>INSERT INTO SSP3 VALUES('DJB','','SSP-1212-00001','PLAAH5115W001',249500,'',1,20141126,093452,'SQL',0,0,'')</v>
      </c>
    </row>
    <row r="439" spans="37:50" ht="12.75" customHeight="1" x14ac:dyDescent="0.25">
      <c r="AK439" s="1" t="s">
        <v>109</v>
      </c>
      <c r="AM439" s="1" t="s">
        <v>177</v>
      </c>
      <c r="AN439" s="18" t="s">
        <v>686</v>
      </c>
      <c r="AO439" s="19">
        <v>199500</v>
      </c>
      <c r="AQ439" s="1">
        <v>1</v>
      </c>
      <c r="AR439" s="14" t="str">
        <f t="shared" ca="1" si="46"/>
        <v>20141126</v>
      </c>
      <c r="AS439" s="14" t="str">
        <f t="shared" ca="1" si="47"/>
        <v>093452</v>
      </c>
      <c r="AT439" s="6" t="s">
        <v>41</v>
      </c>
      <c r="AU439" s="3">
        <v>0</v>
      </c>
      <c r="AV439" s="3">
        <v>0</v>
      </c>
      <c r="AX439" s="1" t="str">
        <f t="shared" ca="1" si="48"/>
        <v>INSERT INTO SSP3 VALUES('DJB','','SSP-1212-00001','PLAAH5116C001',199500,'',1,20141126,093452,'SQL',0,0,'')</v>
      </c>
    </row>
    <row r="440" spans="37:50" ht="12.75" customHeight="1" x14ac:dyDescent="0.25">
      <c r="AK440" s="1" t="s">
        <v>109</v>
      </c>
      <c r="AM440" s="1" t="s">
        <v>177</v>
      </c>
      <c r="AN440" s="18" t="s">
        <v>687</v>
      </c>
      <c r="AO440" s="19">
        <v>199500</v>
      </c>
      <c r="AQ440" s="1">
        <v>1</v>
      </c>
      <c r="AR440" s="14" t="str">
        <f t="shared" ca="1" si="46"/>
        <v>20141126</v>
      </c>
      <c r="AS440" s="14" t="str">
        <f t="shared" ca="1" si="47"/>
        <v>093452</v>
      </c>
      <c r="AT440" s="6" t="s">
        <v>41</v>
      </c>
      <c r="AU440" s="3">
        <v>0</v>
      </c>
      <c r="AV440" s="3">
        <v>0</v>
      </c>
      <c r="AX440" s="1" t="str">
        <f t="shared" ca="1" si="48"/>
        <v>INSERT INTO SSP3 VALUES('DJB','','SSP-1212-00001','PLAAH5116W001',199500,'',1,20141126,093452,'SQL',0,0,'')</v>
      </c>
    </row>
    <row r="441" spans="37:50" ht="12.75" customHeight="1" x14ac:dyDescent="0.25">
      <c r="AK441" s="1" t="s">
        <v>109</v>
      </c>
      <c r="AM441" s="1" t="s">
        <v>177</v>
      </c>
      <c r="AN441" s="18" t="s">
        <v>688</v>
      </c>
      <c r="AO441" s="19">
        <v>199500</v>
      </c>
      <c r="AQ441" s="1">
        <v>1</v>
      </c>
      <c r="AR441" s="14" t="str">
        <f t="shared" ca="1" si="46"/>
        <v>20141126</v>
      </c>
      <c r="AS441" s="14" t="str">
        <f t="shared" ca="1" si="47"/>
        <v>093452</v>
      </c>
      <c r="AT441" s="6" t="s">
        <v>41</v>
      </c>
      <c r="AU441" s="3">
        <v>0</v>
      </c>
      <c r="AV441" s="3">
        <v>0</v>
      </c>
      <c r="AX441" s="1" t="str">
        <f t="shared" ca="1" si="48"/>
        <v>INSERT INTO SSP3 VALUES('DJB','','SSP-1212-00001','PLAAH5117R001',199500,'',1,20141126,093452,'SQL',0,0,'')</v>
      </c>
    </row>
    <row r="442" spans="37:50" ht="12.75" customHeight="1" x14ac:dyDescent="0.25">
      <c r="AK442" s="1" t="s">
        <v>109</v>
      </c>
      <c r="AM442" s="1" t="s">
        <v>177</v>
      </c>
      <c r="AN442" s="18" t="s">
        <v>689</v>
      </c>
      <c r="AO442" s="19">
        <v>249900</v>
      </c>
      <c r="AQ442" s="1">
        <v>1</v>
      </c>
      <c r="AR442" s="14" t="str">
        <f t="shared" ca="1" si="46"/>
        <v>20141126</v>
      </c>
      <c r="AS442" s="14" t="str">
        <f t="shared" ca="1" si="47"/>
        <v>093452</v>
      </c>
      <c r="AT442" s="6" t="s">
        <v>41</v>
      </c>
      <c r="AU442" s="3">
        <v>0</v>
      </c>
      <c r="AV442" s="3">
        <v>0</v>
      </c>
      <c r="AX442" s="1" t="str">
        <f t="shared" ca="1" si="48"/>
        <v>INSERT INTO SSP3 VALUES('DJB','','SSP-1212-00001','PLKB12009B010',249900,'',1,20141126,093452,'SQL',0,0,'')</v>
      </c>
    </row>
    <row r="443" spans="37:50" ht="12.75" customHeight="1" x14ac:dyDescent="0.25">
      <c r="AK443" s="1" t="s">
        <v>109</v>
      </c>
      <c r="AM443" s="1" t="s">
        <v>177</v>
      </c>
      <c r="AN443" s="18" t="s">
        <v>690</v>
      </c>
      <c r="AO443" s="19">
        <v>549900</v>
      </c>
      <c r="AQ443" s="1">
        <v>1</v>
      </c>
      <c r="AR443" s="14" t="str">
        <f t="shared" ca="1" si="46"/>
        <v>20141126</v>
      </c>
      <c r="AS443" s="14" t="str">
        <f t="shared" ca="1" si="47"/>
        <v>093452</v>
      </c>
      <c r="AT443" s="6" t="s">
        <v>41</v>
      </c>
      <c r="AU443" s="3">
        <v>0</v>
      </c>
      <c r="AV443" s="3">
        <v>0</v>
      </c>
      <c r="AX443" s="1" t="str">
        <f t="shared" ca="1" si="48"/>
        <v>INSERT INTO SSP3 VALUES('DJB','','SSP-1212-00001','PLKDHA050W001',549900,'',1,20141126,093452,'SQL',0,0,'')</v>
      </c>
    </row>
    <row r="444" spans="37:50" ht="12.75" customHeight="1" x14ac:dyDescent="0.25">
      <c r="AK444" s="1" t="s">
        <v>109</v>
      </c>
      <c r="AM444" s="1" t="s">
        <v>177</v>
      </c>
      <c r="AN444" s="18" t="s">
        <v>691</v>
      </c>
      <c r="AO444" s="19">
        <v>499900</v>
      </c>
      <c r="AQ444" s="1">
        <v>1</v>
      </c>
      <c r="AR444" s="14" t="str">
        <f t="shared" ca="1" si="46"/>
        <v>20141126</v>
      </c>
      <c r="AS444" s="14" t="str">
        <f t="shared" ca="1" si="47"/>
        <v>093452</v>
      </c>
      <c r="AT444" s="6" t="s">
        <v>41</v>
      </c>
      <c r="AU444" s="3">
        <v>0</v>
      </c>
      <c r="AV444" s="3">
        <v>0</v>
      </c>
      <c r="AX444" s="1" t="str">
        <f t="shared" ca="1" si="48"/>
        <v>INSERT INTO SSP3 VALUES('DJB','','SSP-1212-00001','PLKJ11170B010',499900,'',1,20141126,093452,'SQL',0,0,'')</v>
      </c>
    </row>
    <row r="445" spans="37:50" ht="12.75" customHeight="1" x14ac:dyDescent="0.25">
      <c r="AK445" s="1" t="s">
        <v>109</v>
      </c>
      <c r="AM445" s="1" t="s">
        <v>177</v>
      </c>
      <c r="AN445" s="18" t="s">
        <v>692</v>
      </c>
      <c r="AO445" s="19">
        <v>229900</v>
      </c>
      <c r="AQ445" s="1">
        <v>1</v>
      </c>
      <c r="AR445" s="14" t="str">
        <f t="shared" ca="1" si="46"/>
        <v>20141126</v>
      </c>
      <c r="AS445" s="14" t="str">
        <f t="shared" ca="1" si="47"/>
        <v>093452</v>
      </c>
      <c r="AT445" s="6" t="s">
        <v>41</v>
      </c>
      <c r="AU445" s="3">
        <v>0</v>
      </c>
      <c r="AV445" s="3">
        <v>0</v>
      </c>
      <c r="AX445" s="1" t="str">
        <f t="shared" ca="1" si="48"/>
        <v>INSERT INTO SSP3 VALUES('DJB','','SSP-1212-00001','PLKS11007B010',229900,'',1,20141126,093452,'SQL',0,0,'')</v>
      </c>
    </row>
    <row r="446" spans="37:50" ht="12.75" customHeight="1" x14ac:dyDescent="0.25">
      <c r="AK446" s="1" t="s">
        <v>109</v>
      </c>
      <c r="AM446" s="1" t="s">
        <v>177</v>
      </c>
      <c r="AN446" s="18" t="s">
        <v>693</v>
      </c>
      <c r="AO446" s="19">
        <v>249900</v>
      </c>
      <c r="AQ446" s="1">
        <v>1</v>
      </c>
      <c r="AR446" s="14" t="str">
        <f t="shared" ca="1" si="46"/>
        <v>20141126</v>
      </c>
      <c r="AS446" s="14" t="str">
        <f t="shared" ca="1" si="47"/>
        <v>093452</v>
      </c>
      <c r="AT446" s="6" t="s">
        <v>41</v>
      </c>
      <c r="AU446" s="3">
        <v>0</v>
      </c>
      <c r="AV446" s="3">
        <v>0</v>
      </c>
      <c r="AX446" s="1" t="str">
        <f t="shared" ca="1" si="48"/>
        <v>INSERT INTO SSP3 VALUES('DJB','','SSP-1212-00001','PLKT11003G014',249900,'',1,20141126,093452,'SQL',0,0,'')</v>
      </c>
    </row>
    <row r="447" spans="37:50" ht="12.75" customHeight="1" x14ac:dyDescent="0.25">
      <c r="AK447" s="1" t="s">
        <v>109</v>
      </c>
      <c r="AM447" s="1" t="s">
        <v>177</v>
      </c>
      <c r="AN447" s="18" t="s">
        <v>694</v>
      </c>
      <c r="AO447" s="19">
        <v>249900</v>
      </c>
      <c r="AQ447" s="1">
        <v>1</v>
      </c>
      <c r="AR447" s="14" t="str">
        <f t="shared" ca="1" si="46"/>
        <v>20141126</v>
      </c>
      <c r="AS447" s="14" t="str">
        <f t="shared" ca="1" si="47"/>
        <v>093452</v>
      </c>
      <c r="AT447" s="6" t="s">
        <v>41</v>
      </c>
      <c r="AU447" s="3">
        <v>0</v>
      </c>
      <c r="AV447" s="3">
        <v>0</v>
      </c>
      <c r="AX447" s="1" t="str">
        <f t="shared" ca="1" si="48"/>
        <v>INSERT INTO SSP3 VALUES('DJB','','SSP-1212-00001','PLKT11003G019',249900,'',1,20141126,093452,'SQL',0,0,'')</v>
      </c>
    </row>
    <row r="448" spans="37:50" ht="12.75" customHeight="1" x14ac:dyDescent="0.25">
      <c r="AK448" s="1" t="s">
        <v>109</v>
      </c>
      <c r="AM448" s="1" t="s">
        <v>177</v>
      </c>
      <c r="AN448" s="18" t="s">
        <v>695</v>
      </c>
      <c r="AO448" s="19">
        <v>359900</v>
      </c>
      <c r="AQ448" s="1">
        <v>1</v>
      </c>
      <c r="AR448" s="14" t="str">
        <f t="shared" ca="1" si="46"/>
        <v>20141126</v>
      </c>
      <c r="AS448" s="14" t="str">
        <f t="shared" ca="1" si="47"/>
        <v>093452</v>
      </c>
      <c r="AT448" s="6" t="s">
        <v>41</v>
      </c>
      <c r="AU448" s="3">
        <v>0</v>
      </c>
      <c r="AV448" s="3">
        <v>0</v>
      </c>
      <c r="AX448" s="1" t="str">
        <f t="shared" ca="1" si="48"/>
        <v>INSERT INTO SSP3 VALUES('DJB','','SSP-1212-00001','PLKT11017O014',359900,'',1,20141126,093452,'SQL',0,0,'')</v>
      </c>
    </row>
    <row r="449" spans="37:50" ht="12.75" customHeight="1" x14ac:dyDescent="0.25">
      <c r="AK449" s="1" t="s">
        <v>109</v>
      </c>
      <c r="AM449" s="1" t="s">
        <v>177</v>
      </c>
      <c r="AN449" s="18" t="s">
        <v>696</v>
      </c>
      <c r="AO449" s="19">
        <v>199900</v>
      </c>
      <c r="AQ449" s="1">
        <v>1</v>
      </c>
      <c r="AR449" s="14" t="str">
        <f t="shared" ca="1" si="46"/>
        <v>20141126</v>
      </c>
      <c r="AS449" s="14" t="str">
        <f t="shared" ca="1" si="47"/>
        <v>093452</v>
      </c>
      <c r="AT449" s="6" t="s">
        <v>41</v>
      </c>
      <c r="AU449" s="3">
        <v>0</v>
      </c>
      <c r="AV449" s="3">
        <v>0</v>
      </c>
      <c r="AX449" s="1" t="str">
        <f t="shared" ca="1" si="48"/>
        <v>INSERT INTO SSP3 VALUES('DJB','','SSP-1212-00001','PLKT11024W002',199900,'',1,20141126,093452,'SQL',0,0,'')</v>
      </c>
    </row>
    <row r="450" spans="37:50" ht="12.75" customHeight="1" x14ac:dyDescent="0.25">
      <c r="AK450" s="1" t="s">
        <v>109</v>
      </c>
      <c r="AM450" s="1" t="s">
        <v>177</v>
      </c>
      <c r="AN450" s="18" t="s">
        <v>697</v>
      </c>
      <c r="AO450" s="19">
        <v>199900</v>
      </c>
      <c r="AQ450" s="1">
        <v>1</v>
      </c>
      <c r="AR450" s="14" t="str">
        <f t="shared" ca="1" si="46"/>
        <v>20141126</v>
      </c>
      <c r="AS450" s="14" t="str">
        <f t="shared" ca="1" si="47"/>
        <v>093452</v>
      </c>
      <c r="AT450" s="6" t="s">
        <v>41</v>
      </c>
      <c r="AU450" s="3">
        <v>0</v>
      </c>
      <c r="AV450" s="3">
        <v>0</v>
      </c>
      <c r="AX450" s="1" t="str">
        <f t="shared" ca="1" si="48"/>
        <v>INSERT INTO SSP3 VALUES('DJB','','SSP-1212-00001','PLKT11032C006',199900,'',1,20141126,093452,'SQL',0,0,'')</v>
      </c>
    </row>
    <row r="451" spans="37:50" ht="12.75" customHeight="1" x14ac:dyDescent="0.25">
      <c r="AK451" s="1" t="s">
        <v>109</v>
      </c>
      <c r="AM451" s="1" t="s">
        <v>177</v>
      </c>
      <c r="AN451" s="18" t="s">
        <v>698</v>
      </c>
      <c r="AO451" s="19">
        <v>199900</v>
      </c>
      <c r="AQ451" s="1">
        <v>1</v>
      </c>
      <c r="AR451" s="14" t="str">
        <f t="shared" ca="1" si="46"/>
        <v>20141126</v>
      </c>
      <c r="AS451" s="14" t="str">
        <f t="shared" ca="1" si="47"/>
        <v>093452</v>
      </c>
      <c r="AT451" s="6" t="s">
        <v>41</v>
      </c>
      <c r="AU451" s="3">
        <v>0</v>
      </c>
      <c r="AV451" s="3">
        <v>0</v>
      </c>
      <c r="AX451" s="1" t="str">
        <f t="shared" ca="1" si="48"/>
        <v>INSERT INTO SSP3 VALUES('DJB','','SSP-1212-00001','PLKT11032C007',199900,'',1,20141126,093452,'SQL',0,0,'')</v>
      </c>
    </row>
    <row r="452" spans="37:50" ht="12.75" customHeight="1" x14ac:dyDescent="0.25">
      <c r="AK452" s="1" t="s">
        <v>109</v>
      </c>
      <c r="AM452" s="1" t="s">
        <v>177</v>
      </c>
      <c r="AN452" s="18" t="s">
        <v>699</v>
      </c>
      <c r="AO452" s="19">
        <v>199900</v>
      </c>
      <c r="AQ452" s="1">
        <v>1</v>
      </c>
      <c r="AR452" s="14" t="str">
        <f t="shared" ca="1" si="46"/>
        <v>20141126</v>
      </c>
      <c r="AS452" s="14" t="str">
        <f t="shared" ca="1" si="47"/>
        <v>093452</v>
      </c>
      <c r="AT452" s="6" t="s">
        <v>41</v>
      </c>
      <c r="AU452" s="3">
        <v>0</v>
      </c>
      <c r="AV452" s="3">
        <v>0</v>
      </c>
      <c r="AX452" s="1" t="str">
        <f t="shared" ca="1" si="48"/>
        <v>INSERT INTO SSP3 VALUES('DJB','','SSP-1212-00001','PLKT11183R017',199900,'',1,20141126,093452,'SQL',0,0,'')</v>
      </c>
    </row>
    <row r="453" spans="37:50" ht="12.75" customHeight="1" x14ac:dyDescent="0.25">
      <c r="AK453" s="1" t="s">
        <v>109</v>
      </c>
      <c r="AM453" s="1" t="s">
        <v>177</v>
      </c>
      <c r="AN453" s="18" t="s">
        <v>700</v>
      </c>
      <c r="AO453" s="19">
        <v>199900</v>
      </c>
      <c r="AQ453" s="1">
        <v>1</v>
      </c>
      <c r="AR453" s="14" t="str">
        <f t="shared" ca="1" si="46"/>
        <v>20141126</v>
      </c>
      <c r="AS453" s="14" t="str">
        <f t="shared" ca="1" si="47"/>
        <v>093452</v>
      </c>
      <c r="AT453" s="6" t="s">
        <v>41</v>
      </c>
      <c r="AU453" s="3">
        <v>0</v>
      </c>
      <c r="AV453" s="3">
        <v>0</v>
      </c>
      <c r="AX453" s="1" t="str">
        <f t="shared" ca="1" si="48"/>
        <v>INSERT INTO SSP3 VALUES('DJB','','SSP-1212-00001','PLKT11197R010',199900,'',1,20141126,093452,'SQL',0,0,'')</v>
      </c>
    </row>
    <row r="454" spans="37:50" ht="12.75" customHeight="1" x14ac:dyDescent="0.25">
      <c r="AK454" s="1" t="s">
        <v>109</v>
      </c>
      <c r="AM454" s="1" t="s">
        <v>177</v>
      </c>
      <c r="AN454" s="18" t="s">
        <v>701</v>
      </c>
      <c r="AO454" s="19">
        <v>329900</v>
      </c>
      <c r="AQ454" s="1">
        <v>1</v>
      </c>
      <c r="AR454" s="14" t="str">
        <f t="shared" ca="1" si="46"/>
        <v>20141126</v>
      </c>
      <c r="AS454" s="14" t="str">
        <f t="shared" ca="1" si="47"/>
        <v>093452</v>
      </c>
      <c r="AT454" s="6" t="s">
        <v>41</v>
      </c>
      <c r="AU454" s="3">
        <v>0</v>
      </c>
      <c r="AV454" s="3">
        <v>0</v>
      </c>
      <c r="AX454" s="1" t="str">
        <f t="shared" ca="1" si="48"/>
        <v>INSERT INTO SSP3 VALUES('DJB','','SSP-1212-00001','PLKT12007B010',329900,'',1,20141126,093452,'SQL',0,0,'')</v>
      </c>
    </row>
    <row r="455" spans="37:50" ht="12.75" customHeight="1" x14ac:dyDescent="0.25">
      <c r="AK455" s="1" t="s">
        <v>109</v>
      </c>
      <c r="AM455" s="1" t="s">
        <v>177</v>
      </c>
      <c r="AN455" s="18" t="s">
        <v>702</v>
      </c>
      <c r="AO455" s="19">
        <v>329900</v>
      </c>
      <c r="AQ455" s="1">
        <v>1</v>
      </c>
      <c r="AR455" s="14" t="str">
        <f t="shared" ref="AR455:AR518" ca="1" si="49">TEXT(NOW(),"yyyyMMdd")</f>
        <v>20141126</v>
      </c>
      <c r="AS455" s="14" t="str">
        <f t="shared" ref="AS455:AS518" ca="1" si="50">TEXT(NOW(),"hhmmss")</f>
        <v>093452</v>
      </c>
      <c r="AT455" s="6" t="s">
        <v>41</v>
      </c>
      <c r="AU455" s="3">
        <v>0</v>
      </c>
      <c r="AV455" s="3">
        <v>0</v>
      </c>
      <c r="AX455" s="1" t="str">
        <f t="shared" ref="AX455:AX518" ca="1" si="51">CONCATENATE("INSERT INTO ",$D$2," VALUES(","'",AK455,"'",",'",AL455,"'",",'",AM455,"'",",'",AN455,"'",",",AO455,,",'",AP455,"'",",",AQ455,,",",AR455,,",",AS455,,",'",AT455,"'",",",AU455,,",",AV455,,",'",AW455,"'",")")</f>
        <v>INSERT INTO SSP3 VALUES('DJB','','SSP-1212-00001','PLKT12007R010',329900,'',1,20141126,093452,'SQL',0,0,'')</v>
      </c>
    </row>
    <row r="456" spans="37:50" ht="12.75" customHeight="1" x14ac:dyDescent="0.25">
      <c r="AK456" s="1" t="s">
        <v>109</v>
      </c>
      <c r="AM456" s="1" t="s">
        <v>177</v>
      </c>
      <c r="AN456" s="18" t="s">
        <v>703</v>
      </c>
      <c r="AO456" s="19">
        <v>249900</v>
      </c>
      <c r="AQ456" s="1">
        <v>1</v>
      </c>
      <c r="AR456" s="14" t="str">
        <f t="shared" ca="1" si="49"/>
        <v>20141126</v>
      </c>
      <c r="AS456" s="14" t="str">
        <f t="shared" ca="1" si="50"/>
        <v>093452</v>
      </c>
      <c r="AT456" s="6" t="s">
        <v>41</v>
      </c>
      <c r="AU456" s="3">
        <v>0</v>
      </c>
      <c r="AV456" s="3">
        <v>0</v>
      </c>
      <c r="AX456" s="1" t="str">
        <f t="shared" ca="1" si="51"/>
        <v>INSERT INTO SSP3 VALUES('DJB','','SSP-1212-00001','PLKT12009B010',249900,'',1,20141126,093452,'SQL',0,0,'')</v>
      </c>
    </row>
    <row r="457" spans="37:50" ht="12.75" customHeight="1" x14ac:dyDescent="0.25">
      <c r="AK457" s="1" t="s">
        <v>109</v>
      </c>
      <c r="AM457" s="1" t="s">
        <v>177</v>
      </c>
      <c r="AN457" s="18" t="s">
        <v>704</v>
      </c>
      <c r="AO457" s="19">
        <v>249900</v>
      </c>
      <c r="AQ457" s="1">
        <v>1</v>
      </c>
      <c r="AR457" s="14" t="str">
        <f t="shared" ca="1" si="49"/>
        <v>20141126</v>
      </c>
      <c r="AS457" s="14" t="str">
        <f t="shared" ca="1" si="50"/>
        <v>093452</v>
      </c>
      <c r="AT457" s="6" t="s">
        <v>41</v>
      </c>
      <c r="AU457" s="3">
        <v>0</v>
      </c>
      <c r="AV457" s="3">
        <v>0</v>
      </c>
      <c r="AX457" s="1" t="str">
        <f t="shared" ca="1" si="51"/>
        <v>INSERT INTO SSP3 VALUES('DJB','','SSP-1212-00001','PLKT12009N022',249900,'',1,20141126,093452,'SQL',0,0,'')</v>
      </c>
    </row>
    <row r="458" spans="37:50" ht="12.75" customHeight="1" x14ac:dyDescent="0.25">
      <c r="AK458" s="1" t="s">
        <v>109</v>
      </c>
      <c r="AM458" s="1" t="s">
        <v>177</v>
      </c>
      <c r="AN458" s="18" t="s">
        <v>705</v>
      </c>
      <c r="AO458" s="19">
        <v>249900</v>
      </c>
      <c r="AQ458" s="1">
        <v>1</v>
      </c>
      <c r="AR458" s="14" t="str">
        <f t="shared" ca="1" si="49"/>
        <v>20141126</v>
      </c>
      <c r="AS458" s="14" t="str">
        <f t="shared" ca="1" si="50"/>
        <v>093452</v>
      </c>
      <c r="AT458" s="6" t="s">
        <v>41</v>
      </c>
      <c r="AU458" s="3">
        <v>0</v>
      </c>
      <c r="AV458" s="3">
        <v>0</v>
      </c>
      <c r="AX458" s="1" t="str">
        <f t="shared" ca="1" si="51"/>
        <v>INSERT INTO SSP3 VALUES('DJB','','SSP-1212-00001','PLKT12009O010',249900,'',1,20141126,093452,'SQL',0,0,'')</v>
      </c>
    </row>
    <row r="459" spans="37:50" ht="12.75" customHeight="1" x14ac:dyDescent="0.25">
      <c r="AK459" s="1" t="s">
        <v>109</v>
      </c>
      <c r="AM459" s="1" t="s">
        <v>177</v>
      </c>
      <c r="AN459" s="18" t="s">
        <v>706</v>
      </c>
      <c r="AO459" s="19">
        <v>249900</v>
      </c>
      <c r="AQ459" s="1">
        <v>1</v>
      </c>
      <c r="AR459" s="14" t="str">
        <f t="shared" ca="1" si="49"/>
        <v>20141126</v>
      </c>
      <c r="AS459" s="14" t="str">
        <f t="shared" ca="1" si="50"/>
        <v>093452</v>
      </c>
      <c r="AT459" s="6" t="s">
        <v>41</v>
      </c>
      <c r="AU459" s="3">
        <v>0</v>
      </c>
      <c r="AV459" s="3">
        <v>0</v>
      </c>
      <c r="AX459" s="1" t="str">
        <f t="shared" ca="1" si="51"/>
        <v>INSERT INTO SSP3 VALUES('DJB','','SSP-1212-00001','PLKT12027O010',249900,'',1,20141126,093452,'SQL',0,0,'')</v>
      </c>
    </row>
    <row r="460" spans="37:50" ht="12.75" customHeight="1" x14ac:dyDescent="0.25">
      <c r="AK460" s="1" t="s">
        <v>109</v>
      </c>
      <c r="AM460" s="1" t="s">
        <v>177</v>
      </c>
      <c r="AN460" s="18" t="s">
        <v>707</v>
      </c>
      <c r="AO460" s="19">
        <v>249900</v>
      </c>
      <c r="AQ460" s="1">
        <v>1</v>
      </c>
      <c r="AR460" s="14" t="str">
        <f t="shared" ca="1" si="49"/>
        <v>20141126</v>
      </c>
      <c r="AS460" s="14" t="str">
        <f t="shared" ca="1" si="50"/>
        <v>093452</v>
      </c>
      <c r="AT460" s="6" t="s">
        <v>41</v>
      </c>
      <c r="AU460" s="3">
        <v>0</v>
      </c>
      <c r="AV460" s="3">
        <v>0</v>
      </c>
      <c r="AX460" s="1" t="str">
        <f t="shared" ca="1" si="51"/>
        <v>INSERT INTO SSP3 VALUES('DJB','','SSP-1212-00001','PLKT12040N022',249900,'',1,20141126,093452,'SQL',0,0,'')</v>
      </c>
    </row>
    <row r="461" spans="37:50" ht="12.75" customHeight="1" x14ac:dyDescent="0.25">
      <c r="AK461" s="1" t="s">
        <v>109</v>
      </c>
      <c r="AM461" s="1" t="s">
        <v>177</v>
      </c>
      <c r="AN461" s="18" t="s">
        <v>708</v>
      </c>
      <c r="AO461" s="19">
        <v>229900</v>
      </c>
      <c r="AQ461" s="1">
        <v>1</v>
      </c>
      <c r="AR461" s="14" t="str">
        <f t="shared" ca="1" si="49"/>
        <v>20141126</v>
      </c>
      <c r="AS461" s="14" t="str">
        <f t="shared" ca="1" si="50"/>
        <v>093452</v>
      </c>
      <c r="AT461" s="6" t="s">
        <v>41</v>
      </c>
      <c r="AU461" s="3">
        <v>0</v>
      </c>
      <c r="AV461" s="3">
        <v>0</v>
      </c>
      <c r="AX461" s="1" t="str">
        <f t="shared" ca="1" si="51"/>
        <v>INSERT INTO SSP3 VALUES('DJB','','SSP-1212-00001','PLKT12047B010',229900,'',1,20141126,093452,'SQL',0,0,'')</v>
      </c>
    </row>
    <row r="462" spans="37:50" ht="12.75" customHeight="1" x14ac:dyDescent="0.25">
      <c r="AK462" s="1" t="s">
        <v>109</v>
      </c>
      <c r="AM462" s="1" t="s">
        <v>177</v>
      </c>
      <c r="AN462" s="18" t="s">
        <v>709</v>
      </c>
      <c r="AO462" s="19">
        <v>229900</v>
      </c>
      <c r="AQ462" s="1">
        <v>1</v>
      </c>
      <c r="AR462" s="14" t="str">
        <f t="shared" ca="1" si="49"/>
        <v>20141126</v>
      </c>
      <c r="AS462" s="14" t="str">
        <f t="shared" ca="1" si="50"/>
        <v>093452</v>
      </c>
      <c r="AT462" s="6" t="s">
        <v>41</v>
      </c>
      <c r="AU462" s="3">
        <v>0</v>
      </c>
      <c r="AV462" s="3">
        <v>0</v>
      </c>
      <c r="AX462" s="1" t="str">
        <f t="shared" ca="1" si="51"/>
        <v>INSERT INTO SSP3 VALUES('DJB','','SSP-1212-00001','PLKT12047W002',229900,'',1,20141126,093452,'SQL',0,0,'')</v>
      </c>
    </row>
    <row r="463" spans="37:50" ht="12.75" customHeight="1" x14ac:dyDescent="0.25">
      <c r="AK463" s="1" t="s">
        <v>109</v>
      </c>
      <c r="AM463" s="1" t="s">
        <v>177</v>
      </c>
      <c r="AN463" s="18" t="s">
        <v>710</v>
      </c>
      <c r="AO463" s="19">
        <v>299900</v>
      </c>
      <c r="AQ463" s="1">
        <v>1</v>
      </c>
      <c r="AR463" s="14" t="str">
        <f t="shared" ca="1" si="49"/>
        <v>20141126</v>
      </c>
      <c r="AS463" s="14" t="str">
        <f t="shared" ca="1" si="50"/>
        <v>093452</v>
      </c>
      <c r="AT463" s="6" t="s">
        <v>41</v>
      </c>
      <c r="AU463" s="3">
        <v>0</v>
      </c>
      <c r="AV463" s="3">
        <v>0</v>
      </c>
      <c r="AX463" s="1" t="str">
        <f t="shared" ca="1" si="51"/>
        <v>INSERT INTO SSP3 VALUES('DJB','','SSP-1212-00001','PLKTPA0963V01',299900,'',1,20141126,093452,'SQL',0,0,'')</v>
      </c>
    </row>
    <row r="464" spans="37:50" ht="12.75" customHeight="1" x14ac:dyDescent="0.25">
      <c r="AK464" s="1" t="s">
        <v>109</v>
      </c>
      <c r="AM464" s="1" t="s">
        <v>177</v>
      </c>
      <c r="AN464" s="18" t="s">
        <v>711</v>
      </c>
      <c r="AO464" s="19">
        <v>479900</v>
      </c>
      <c r="AQ464" s="1">
        <v>1</v>
      </c>
      <c r="AR464" s="14" t="str">
        <f t="shared" ca="1" si="49"/>
        <v>20141126</v>
      </c>
      <c r="AS464" s="14" t="str">
        <f t="shared" ca="1" si="50"/>
        <v>093452</v>
      </c>
      <c r="AT464" s="6" t="s">
        <v>41</v>
      </c>
      <c r="AU464" s="3">
        <v>0</v>
      </c>
      <c r="AV464" s="3">
        <v>0</v>
      </c>
      <c r="AX464" s="1" t="str">
        <f t="shared" ca="1" si="51"/>
        <v>INSERT INTO SSP3 VALUES('DJB','','SSP-1212-00001','PLKTSA110O002',479900,'',1,20141126,093452,'SQL',0,0,'')</v>
      </c>
    </row>
    <row r="465" spans="37:50" ht="12.75" customHeight="1" x14ac:dyDescent="0.25">
      <c r="AK465" s="1" t="s">
        <v>109</v>
      </c>
      <c r="AM465" s="1" t="s">
        <v>177</v>
      </c>
      <c r="AN465" s="18" t="s">
        <v>712</v>
      </c>
      <c r="AO465" s="19">
        <v>299900</v>
      </c>
      <c r="AQ465" s="1">
        <v>1</v>
      </c>
      <c r="AR465" s="14" t="str">
        <f t="shared" ca="1" si="49"/>
        <v>20141126</v>
      </c>
      <c r="AS465" s="14" t="str">
        <f t="shared" ca="1" si="50"/>
        <v>093452</v>
      </c>
      <c r="AT465" s="6" t="s">
        <v>41</v>
      </c>
      <c r="AU465" s="3">
        <v>0</v>
      </c>
      <c r="AV465" s="3">
        <v>0</v>
      </c>
      <c r="AX465" s="1" t="str">
        <f t="shared" ca="1" si="51"/>
        <v>INSERT INTO SSP3 VALUES('DJB','','SSP-1212-00001','PLKTSA145B001',299900,'',1,20141126,093452,'SQL',0,0,'')</v>
      </c>
    </row>
    <row r="466" spans="37:50" ht="12.75" customHeight="1" x14ac:dyDescent="0.25">
      <c r="AK466" s="1" t="s">
        <v>109</v>
      </c>
      <c r="AM466" s="1" t="s">
        <v>177</v>
      </c>
      <c r="AN466" s="18" t="s">
        <v>713</v>
      </c>
      <c r="AO466" s="19">
        <v>299900</v>
      </c>
      <c r="AQ466" s="1">
        <v>1</v>
      </c>
      <c r="AR466" s="14" t="str">
        <f t="shared" ca="1" si="49"/>
        <v>20141126</v>
      </c>
      <c r="AS466" s="14" t="str">
        <f t="shared" ca="1" si="50"/>
        <v>093452</v>
      </c>
      <c r="AT466" s="6" t="s">
        <v>41</v>
      </c>
      <c r="AU466" s="3">
        <v>0</v>
      </c>
      <c r="AV466" s="3">
        <v>0</v>
      </c>
      <c r="AX466" s="1" t="str">
        <f t="shared" ca="1" si="51"/>
        <v>INSERT INTO SSP3 VALUES('DJB','','SSP-1212-00001','PLKTSA145B010',299900,'',1,20141126,093452,'SQL',0,0,'')</v>
      </c>
    </row>
    <row r="467" spans="37:50" ht="12.75" customHeight="1" x14ac:dyDescent="0.25">
      <c r="AK467" s="1" t="s">
        <v>109</v>
      </c>
      <c r="AM467" s="1" t="s">
        <v>177</v>
      </c>
      <c r="AN467" s="18" t="s">
        <v>714</v>
      </c>
      <c r="AO467" s="19">
        <v>279900</v>
      </c>
      <c r="AQ467" s="1">
        <v>1</v>
      </c>
      <c r="AR467" s="14" t="str">
        <f t="shared" ca="1" si="49"/>
        <v>20141126</v>
      </c>
      <c r="AS467" s="14" t="str">
        <f t="shared" ca="1" si="50"/>
        <v>093452</v>
      </c>
      <c r="AT467" s="6" t="s">
        <v>41</v>
      </c>
      <c r="AU467" s="3">
        <v>0</v>
      </c>
      <c r="AV467" s="3">
        <v>0</v>
      </c>
      <c r="AX467" s="1" t="str">
        <f t="shared" ca="1" si="51"/>
        <v>INSERT INTO SSP3 VALUES('DJB','','SSP-1212-00001','PLSBHA069B001',279900,'',1,20141126,093452,'SQL',0,0,'')</v>
      </c>
    </row>
    <row r="468" spans="37:50" ht="12.75" customHeight="1" x14ac:dyDescent="0.25">
      <c r="AK468" s="1" t="s">
        <v>109</v>
      </c>
      <c r="AM468" s="1" t="s">
        <v>177</v>
      </c>
      <c r="AN468" s="18" t="s">
        <v>715</v>
      </c>
      <c r="AO468" s="19">
        <v>349900</v>
      </c>
      <c r="AQ468" s="1">
        <v>1</v>
      </c>
      <c r="AR468" s="14" t="str">
        <f t="shared" ca="1" si="49"/>
        <v>20141126</v>
      </c>
      <c r="AS468" s="14" t="str">
        <f t="shared" ca="1" si="50"/>
        <v>093452</v>
      </c>
      <c r="AT468" s="6" t="s">
        <v>41</v>
      </c>
      <c r="AU468" s="3">
        <v>0</v>
      </c>
      <c r="AV468" s="3">
        <v>0</v>
      </c>
      <c r="AX468" s="1" t="str">
        <f t="shared" ca="1" si="51"/>
        <v>INSERT INTO SSP3 VALUES('DJB','','SSP-1212-00001','PLSC11001G018',349900,'',1,20141126,093452,'SQL',0,0,'')</v>
      </c>
    </row>
    <row r="469" spans="37:50" ht="12.75" customHeight="1" x14ac:dyDescent="0.25">
      <c r="AK469" s="1" t="s">
        <v>109</v>
      </c>
      <c r="AM469" s="1" t="s">
        <v>177</v>
      </c>
      <c r="AN469" s="18" t="s">
        <v>716</v>
      </c>
      <c r="AO469" s="19">
        <v>349900</v>
      </c>
      <c r="AQ469" s="1">
        <v>1</v>
      </c>
      <c r="AR469" s="14" t="str">
        <f t="shared" ca="1" si="49"/>
        <v>20141126</v>
      </c>
      <c r="AS469" s="14" t="str">
        <f t="shared" ca="1" si="50"/>
        <v>093452</v>
      </c>
      <c r="AT469" s="6" t="s">
        <v>41</v>
      </c>
      <c r="AU469" s="3">
        <v>0</v>
      </c>
      <c r="AV469" s="3">
        <v>0</v>
      </c>
      <c r="AX469" s="1" t="str">
        <f t="shared" ca="1" si="51"/>
        <v>INSERT INTO SSP3 VALUES('DJB','','SSP-1212-00001','PLSC11001O013',349900,'',1,20141126,093452,'SQL',0,0,'')</v>
      </c>
    </row>
    <row r="470" spans="37:50" ht="12.75" customHeight="1" x14ac:dyDescent="0.25">
      <c r="AK470" s="1" t="s">
        <v>109</v>
      </c>
      <c r="AM470" s="1" t="s">
        <v>177</v>
      </c>
      <c r="AN470" s="18" t="s">
        <v>717</v>
      </c>
      <c r="AO470" s="19">
        <v>399900</v>
      </c>
      <c r="AQ470" s="1">
        <v>1</v>
      </c>
      <c r="AR470" s="14" t="str">
        <f t="shared" ca="1" si="49"/>
        <v>20141126</v>
      </c>
      <c r="AS470" s="14" t="str">
        <f t="shared" ca="1" si="50"/>
        <v>093452</v>
      </c>
      <c r="AT470" s="6" t="s">
        <v>41</v>
      </c>
      <c r="AU470" s="3">
        <v>0</v>
      </c>
      <c r="AV470" s="3">
        <v>0</v>
      </c>
      <c r="AX470" s="1" t="str">
        <f t="shared" ca="1" si="51"/>
        <v>INSERT INTO SSP3 VALUES('DJB','','SSP-1212-00001','PLSC11022W002',399900,'',1,20141126,093452,'SQL',0,0,'')</v>
      </c>
    </row>
    <row r="471" spans="37:50" ht="12.75" customHeight="1" x14ac:dyDescent="0.25">
      <c r="AK471" s="1" t="s">
        <v>109</v>
      </c>
      <c r="AM471" s="1" t="s">
        <v>177</v>
      </c>
      <c r="AN471" s="18" t="s">
        <v>718</v>
      </c>
      <c r="AO471" s="19">
        <v>359900</v>
      </c>
      <c r="AQ471" s="1">
        <v>1</v>
      </c>
      <c r="AR471" s="14" t="str">
        <f t="shared" ca="1" si="49"/>
        <v>20141126</v>
      </c>
      <c r="AS471" s="14" t="str">
        <f t="shared" ca="1" si="50"/>
        <v>093452</v>
      </c>
      <c r="AT471" s="6" t="s">
        <v>41</v>
      </c>
      <c r="AU471" s="3">
        <v>0</v>
      </c>
      <c r="AV471" s="3">
        <v>0</v>
      </c>
      <c r="AX471" s="1" t="str">
        <f t="shared" ca="1" si="51"/>
        <v>INSERT INTO SSP3 VALUES('DJB','','SSP-1212-00001','PLSC11029P006',359900,'',1,20141126,093452,'SQL',0,0,'')</v>
      </c>
    </row>
    <row r="472" spans="37:50" ht="12.75" customHeight="1" x14ac:dyDescent="0.25">
      <c r="AK472" s="1" t="s">
        <v>109</v>
      </c>
      <c r="AM472" s="1" t="s">
        <v>177</v>
      </c>
      <c r="AN472" s="18" t="s">
        <v>719</v>
      </c>
      <c r="AO472" s="19">
        <v>249900</v>
      </c>
      <c r="AQ472" s="1">
        <v>1</v>
      </c>
      <c r="AR472" s="14" t="str">
        <f t="shared" ca="1" si="49"/>
        <v>20141126</v>
      </c>
      <c r="AS472" s="14" t="str">
        <f t="shared" ca="1" si="50"/>
        <v>093452</v>
      </c>
      <c r="AT472" s="6" t="s">
        <v>41</v>
      </c>
      <c r="AU472" s="3">
        <v>0</v>
      </c>
      <c r="AV472" s="3">
        <v>0</v>
      </c>
      <c r="AX472" s="1" t="str">
        <f t="shared" ca="1" si="51"/>
        <v>INSERT INTO SSP3 VALUES('DJB','','SSP-1212-00001','PLSC11046W002',249900,'',1,20141126,093452,'SQL',0,0,'')</v>
      </c>
    </row>
    <row r="473" spans="37:50" ht="12.75" customHeight="1" x14ac:dyDescent="0.25">
      <c r="AK473" s="1" t="s">
        <v>109</v>
      </c>
      <c r="AM473" s="1" t="s">
        <v>177</v>
      </c>
      <c r="AN473" s="18" t="s">
        <v>720</v>
      </c>
      <c r="AO473" s="19">
        <v>379900</v>
      </c>
      <c r="AQ473" s="1">
        <v>1</v>
      </c>
      <c r="AR473" s="14" t="str">
        <f t="shared" ca="1" si="49"/>
        <v>20141126</v>
      </c>
      <c r="AS473" s="14" t="str">
        <f t="shared" ca="1" si="50"/>
        <v>093452</v>
      </c>
      <c r="AT473" s="6" t="s">
        <v>41</v>
      </c>
      <c r="AU473" s="3">
        <v>0</v>
      </c>
      <c r="AV473" s="3">
        <v>0</v>
      </c>
      <c r="AX473" s="1" t="str">
        <f t="shared" ca="1" si="51"/>
        <v>INSERT INTO SSP3 VALUES('DJB','','SSP-1212-00001','PLSC11048W009',379900,'',1,20141126,093452,'SQL',0,0,'')</v>
      </c>
    </row>
    <row r="474" spans="37:50" ht="12.75" customHeight="1" x14ac:dyDescent="0.25">
      <c r="AK474" s="1" t="s">
        <v>109</v>
      </c>
      <c r="AM474" s="1" t="s">
        <v>177</v>
      </c>
      <c r="AN474" s="18" t="s">
        <v>721</v>
      </c>
      <c r="AO474" s="19">
        <v>399900</v>
      </c>
      <c r="AQ474" s="1">
        <v>1</v>
      </c>
      <c r="AR474" s="14" t="str">
        <f t="shared" ca="1" si="49"/>
        <v>20141126</v>
      </c>
      <c r="AS474" s="14" t="str">
        <f t="shared" ca="1" si="50"/>
        <v>093452</v>
      </c>
      <c r="AT474" s="6" t="s">
        <v>41</v>
      </c>
      <c r="AU474" s="3">
        <v>0</v>
      </c>
      <c r="AV474" s="3">
        <v>0</v>
      </c>
      <c r="AX474" s="1" t="str">
        <f t="shared" ca="1" si="51"/>
        <v>INSERT INTO SSP3 VALUES('DJB','','SSP-1212-00001','PLSC11060W002',399900,'',1,20141126,093452,'SQL',0,0,'')</v>
      </c>
    </row>
    <row r="475" spans="37:50" ht="12.75" customHeight="1" x14ac:dyDescent="0.25">
      <c r="AK475" s="1" t="s">
        <v>109</v>
      </c>
      <c r="AM475" s="1" t="s">
        <v>177</v>
      </c>
      <c r="AN475" s="18" t="s">
        <v>722</v>
      </c>
      <c r="AO475" s="19">
        <v>349900</v>
      </c>
      <c r="AQ475" s="1">
        <v>1</v>
      </c>
      <c r="AR475" s="14" t="str">
        <f t="shared" ca="1" si="49"/>
        <v>20141126</v>
      </c>
      <c r="AS475" s="14" t="str">
        <f t="shared" ca="1" si="50"/>
        <v>093452</v>
      </c>
      <c r="AT475" s="6" t="s">
        <v>41</v>
      </c>
      <c r="AU475" s="3">
        <v>0</v>
      </c>
      <c r="AV475" s="3">
        <v>0</v>
      </c>
      <c r="AX475" s="1" t="str">
        <f t="shared" ca="1" si="51"/>
        <v>INSERT INTO SSP3 VALUES('DJB','','SSP-1212-00001','PLSC11065N019',349900,'',1,20141126,093452,'SQL',0,0,'')</v>
      </c>
    </row>
    <row r="476" spans="37:50" ht="12.75" customHeight="1" x14ac:dyDescent="0.25">
      <c r="AK476" s="1" t="s">
        <v>109</v>
      </c>
      <c r="AM476" s="1" t="s">
        <v>177</v>
      </c>
      <c r="AN476" s="18" t="s">
        <v>723</v>
      </c>
      <c r="AO476" s="19">
        <v>349900</v>
      </c>
      <c r="AQ476" s="1">
        <v>1</v>
      </c>
      <c r="AR476" s="14" t="str">
        <f t="shared" ca="1" si="49"/>
        <v>20141126</v>
      </c>
      <c r="AS476" s="14" t="str">
        <f t="shared" ca="1" si="50"/>
        <v>093452</v>
      </c>
      <c r="AT476" s="6" t="s">
        <v>41</v>
      </c>
      <c r="AU476" s="3">
        <v>0</v>
      </c>
      <c r="AV476" s="3">
        <v>0</v>
      </c>
      <c r="AX476" s="1" t="str">
        <f t="shared" ca="1" si="51"/>
        <v>INSERT INTO SSP3 VALUES('DJB','','SSP-1212-00001','PLSC11065W004',349900,'',1,20141126,093452,'SQL',0,0,'')</v>
      </c>
    </row>
    <row r="477" spans="37:50" ht="12.75" customHeight="1" x14ac:dyDescent="0.25">
      <c r="AK477" s="1" t="s">
        <v>109</v>
      </c>
      <c r="AM477" s="1" t="s">
        <v>177</v>
      </c>
      <c r="AN477" s="18" t="s">
        <v>724</v>
      </c>
      <c r="AO477" s="19">
        <v>329900</v>
      </c>
      <c r="AQ477" s="1">
        <v>1</v>
      </c>
      <c r="AR477" s="14" t="str">
        <f t="shared" ca="1" si="49"/>
        <v>20141126</v>
      </c>
      <c r="AS477" s="14" t="str">
        <f t="shared" ca="1" si="50"/>
        <v>093452</v>
      </c>
      <c r="AT477" s="6" t="s">
        <v>41</v>
      </c>
      <c r="AU477" s="3">
        <v>0</v>
      </c>
      <c r="AV477" s="3">
        <v>0</v>
      </c>
      <c r="AX477" s="1" t="str">
        <f t="shared" ca="1" si="51"/>
        <v>INSERT INTO SSP3 VALUES('DJB','','SSP-1212-00001','PLSC11068B001',329900,'',1,20141126,093452,'SQL',0,0,'')</v>
      </c>
    </row>
    <row r="478" spans="37:50" ht="12.75" customHeight="1" x14ac:dyDescent="0.25">
      <c r="AK478" s="1" t="s">
        <v>109</v>
      </c>
      <c r="AM478" s="1" t="s">
        <v>177</v>
      </c>
      <c r="AN478" s="18" t="s">
        <v>725</v>
      </c>
      <c r="AO478" s="19">
        <v>329900</v>
      </c>
      <c r="AQ478" s="1">
        <v>1</v>
      </c>
      <c r="AR478" s="14" t="str">
        <f t="shared" ca="1" si="49"/>
        <v>20141126</v>
      </c>
      <c r="AS478" s="14" t="str">
        <f t="shared" ca="1" si="50"/>
        <v>093452</v>
      </c>
      <c r="AT478" s="6" t="s">
        <v>41</v>
      </c>
      <c r="AU478" s="3">
        <v>0</v>
      </c>
      <c r="AV478" s="3">
        <v>0</v>
      </c>
      <c r="AX478" s="1" t="str">
        <f t="shared" ca="1" si="51"/>
        <v>INSERT INTO SSP3 VALUES('DJB','','SSP-1212-00001','PLSC11068R010',329900,'',1,20141126,093452,'SQL',0,0,'')</v>
      </c>
    </row>
    <row r="479" spans="37:50" ht="12.75" customHeight="1" x14ac:dyDescent="0.25">
      <c r="AK479" s="1" t="s">
        <v>109</v>
      </c>
      <c r="AM479" s="1" t="s">
        <v>177</v>
      </c>
      <c r="AN479" s="18" t="s">
        <v>726</v>
      </c>
      <c r="AO479" s="19">
        <v>349900</v>
      </c>
      <c r="AQ479" s="1">
        <v>1</v>
      </c>
      <c r="AR479" s="14" t="str">
        <f t="shared" ca="1" si="49"/>
        <v>20141126</v>
      </c>
      <c r="AS479" s="14" t="str">
        <f t="shared" ca="1" si="50"/>
        <v>093452</v>
      </c>
      <c r="AT479" s="6" t="s">
        <v>41</v>
      </c>
      <c r="AU479" s="3">
        <v>0</v>
      </c>
      <c r="AV479" s="3">
        <v>0</v>
      </c>
      <c r="AX479" s="1" t="str">
        <f t="shared" ca="1" si="51"/>
        <v>INSERT INTO SSP3 VALUES('DJB','','SSP-1212-00001','PLSC11070B001',349900,'',1,20141126,093452,'SQL',0,0,'')</v>
      </c>
    </row>
    <row r="480" spans="37:50" ht="12.75" customHeight="1" x14ac:dyDescent="0.25">
      <c r="AK480" s="1" t="s">
        <v>109</v>
      </c>
      <c r="AM480" s="1" t="s">
        <v>177</v>
      </c>
      <c r="AN480" s="18" t="s">
        <v>727</v>
      </c>
      <c r="AO480" s="19">
        <v>349900</v>
      </c>
      <c r="AQ480" s="1">
        <v>1</v>
      </c>
      <c r="AR480" s="14" t="str">
        <f t="shared" ca="1" si="49"/>
        <v>20141126</v>
      </c>
      <c r="AS480" s="14" t="str">
        <f t="shared" ca="1" si="50"/>
        <v>093452</v>
      </c>
      <c r="AT480" s="6" t="s">
        <v>41</v>
      </c>
      <c r="AU480" s="3">
        <v>0</v>
      </c>
      <c r="AV480" s="3">
        <v>0</v>
      </c>
      <c r="AX480" s="1" t="str">
        <f t="shared" ca="1" si="51"/>
        <v>INSERT INTO SSP3 VALUES('DJB','','SSP-1212-00001','PLSC11070N019',349900,'',1,20141126,093452,'SQL',0,0,'')</v>
      </c>
    </row>
    <row r="481" spans="37:50" ht="12.75" customHeight="1" x14ac:dyDescent="0.25">
      <c r="AK481" s="1" t="s">
        <v>109</v>
      </c>
      <c r="AM481" s="1" t="s">
        <v>177</v>
      </c>
      <c r="AN481" s="18" t="s">
        <v>728</v>
      </c>
      <c r="AO481" s="19">
        <v>349900</v>
      </c>
      <c r="AQ481" s="1">
        <v>1</v>
      </c>
      <c r="AR481" s="14" t="str">
        <f t="shared" ca="1" si="49"/>
        <v>20141126</v>
      </c>
      <c r="AS481" s="14" t="str">
        <f t="shared" ca="1" si="50"/>
        <v>093452</v>
      </c>
      <c r="AT481" s="6" t="s">
        <v>41</v>
      </c>
      <c r="AU481" s="3">
        <v>0</v>
      </c>
      <c r="AV481" s="3">
        <v>0</v>
      </c>
      <c r="AX481" s="1" t="str">
        <f t="shared" ca="1" si="51"/>
        <v>INSERT INTO SSP3 VALUES('DJB','','SSP-1212-00001','PLSC11070W004',349900,'',1,20141126,093452,'SQL',0,0,'')</v>
      </c>
    </row>
    <row r="482" spans="37:50" ht="12.75" customHeight="1" x14ac:dyDescent="0.25">
      <c r="AK482" s="1" t="s">
        <v>109</v>
      </c>
      <c r="AM482" s="1" t="s">
        <v>177</v>
      </c>
      <c r="AN482" s="18" t="s">
        <v>729</v>
      </c>
      <c r="AO482" s="19">
        <v>329900</v>
      </c>
      <c r="AQ482" s="1">
        <v>1</v>
      </c>
      <c r="AR482" s="14" t="str">
        <f t="shared" ca="1" si="49"/>
        <v>20141126</v>
      </c>
      <c r="AS482" s="14" t="str">
        <f t="shared" ca="1" si="50"/>
        <v>093452</v>
      </c>
      <c r="AT482" s="6" t="s">
        <v>41</v>
      </c>
      <c r="AU482" s="3">
        <v>0</v>
      </c>
      <c r="AV482" s="3">
        <v>0</v>
      </c>
      <c r="AX482" s="1" t="str">
        <f t="shared" ca="1" si="51"/>
        <v>INSERT INTO SSP3 VALUES('DJB','','SSP-1212-00001','PLSC11071B010',329900,'',1,20141126,093452,'SQL',0,0,'')</v>
      </c>
    </row>
    <row r="483" spans="37:50" ht="12.75" customHeight="1" x14ac:dyDescent="0.25">
      <c r="AK483" s="1" t="s">
        <v>109</v>
      </c>
      <c r="AM483" s="1" t="s">
        <v>177</v>
      </c>
      <c r="AN483" s="18" t="s">
        <v>730</v>
      </c>
      <c r="AO483" s="19">
        <v>329900</v>
      </c>
      <c r="AQ483" s="1">
        <v>1</v>
      </c>
      <c r="AR483" s="14" t="str">
        <f t="shared" ca="1" si="49"/>
        <v>20141126</v>
      </c>
      <c r="AS483" s="14" t="str">
        <f t="shared" ca="1" si="50"/>
        <v>093452</v>
      </c>
      <c r="AT483" s="6" t="s">
        <v>41</v>
      </c>
      <c r="AU483" s="3">
        <v>0</v>
      </c>
      <c r="AV483" s="3">
        <v>0</v>
      </c>
      <c r="AX483" s="1" t="str">
        <f t="shared" ca="1" si="51"/>
        <v>INSERT INTO SSP3 VALUES('DJB','','SSP-1212-00001','PLSC11071N019',329900,'',1,20141126,093452,'SQL',0,0,'')</v>
      </c>
    </row>
    <row r="484" spans="37:50" ht="12.75" customHeight="1" x14ac:dyDescent="0.25">
      <c r="AK484" s="1" t="s">
        <v>109</v>
      </c>
      <c r="AM484" s="1" t="s">
        <v>177</v>
      </c>
      <c r="AN484" s="18" t="s">
        <v>731</v>
      </c>
      <c r="AO484" s="19">
        <v>329900</v>
      </c>
      <c r="AQ484" s="1">
        <v>1</v>
      </c>
      <c r="AR484" s="14" t="str">
        <f t="shared" ca="1" si="49"/>
        <v>20141126</v>
      </c>
      <c r="AS484" s="14" t="str">
        <f t="shared" ca="1" si="50"/>
        <v>093452</v>
      </c>
      <c r="AT484" s="6" t="s">
        <v>41</v>
      </c>
      <c r="AU484" s="3">
        <v>0</v>
      </c>
      <c r="AV484" s="3">
        <v>0</v>
      </c>
      <c r="AX484" s="1" t="str">
        <f t="shared" ca="1" si="51"/>
        <v>INSERT INTO SSP3 VALUES('DJB','','SSP-1212-00001','PLSC11071W004',329900,'',1,20141126,093452,'SQL',0,0,'')</v>
      </c>
    </row>
    <row r="485" spans="37:50" ht="12.75" customHeight="1" x14ac:dyDescent="0.25">
      <c r="AK485" s="1" t="s">
        <v>109</v>
      </c>
      <c r="AM485" s="1" t="s">
        <v>177</v>
      </c>
      <c r="AN485" s="18" t="s">
        <v>732</v>
      </c>
      <c r="AO485" s="19">
        <v>349900</v>
      </c>
      <c r="AQ485" s="1">
        <v>1</v>
      </c>
      <c r="AR485" s="14" t="str">
        <f t="shared" ca="1" si="49"/>
        <v>20141126</v>
      </c>
      <c r="AS485" s="14" t="str">
        <f t="shared" ca="1" si="50"/>
        <v>093452</v>
      </c>
      <c r="AT485" s="6" t="s">
        <v>41</v>
      </c>
      <c r="AU485" s="3">
        <v>0</v>
      </c>
      <c r="AV485" s="3">
        <v>0</v>
      </c>
      <c r="AX485" s="1" t="str">
        <f t="shared" ca="1" si="51"/>
        <v>INSERT INTO SSP3 VALUES('DJB','','SSP-1212-00001','PLSC11072R016',349900,'',1,20141126,093452,'SQL',0,0,'')</v>
      </c>
    </row>
    <row r="486" spans="37:50" ht="12.75" customHeight="1" x14ac:dyDescent="0.25">
      <c r="AK486" s="1" t="s">
        <v>109</v>
      </c>
      <c r="AM486" s="1" t="s">
        <v>177</v>
      </c>
      <c r="AN486" s="18" t="s">
        <v>733</v>
      </c>
      <c r="AO486" s="19">
        <v>379900</v>
      </c>
      <c r="AQ486" s="1">
        <v>1</v>
      </c>
      <c r="AR486" s="14" t="str">
        <f t="shared" ca="1" si="49"/>
        <v>20141126</v>
      </c>
      <c r="AS486" s="14" t="str">
        <f t="shared" ca="1" si="50"/>
        <v>093452</v>
      </c>
      <c r="AT486" s="6" t="s">
        <v>41</v>
      </c>
      <c r="AU486" s="3">
        <v>0</v>
      </c>
      <c r="AV486" s="3">
        <v>0</v>
      </c>
      <c r="AX486" s="1" t="str">
        <f t="shared" ca="1" si="51"/>
        <v>INSERT INTO SSP3 VALUES('DJB','','SSP-1212-00001','PLSC11079C006',379900,'',1,20141126,093452,'SQL',0,0,'')</v>
      </c>
    </row>
    <row r="487" spans="37:50" ht="12.75" customHeight="1" x14ac:dyDescent="0.25">
      <c r="AK487" s="1" t="s">
        <v>109</v>
      </c>
      <c r="AM487" s="1" t="s">
        <v>177</v>
      </c>
      <c r="AN487" s="18" t="s">
        <v>734</v>
      </c>
      <c r="AO487" s="19">
        <v>379900</v>
      </c>
      <c r="AQ487" s="1">
        <v>1</v>
      </c>
      <c r="AR487" s="14" t="str">
        <f t="shared" ca="1" si="49"/>
        <v>20141126</v>
      </c>
      <c r="AS487" s="14" t="str">
        <f t="shared" ca="1" si="50"/>
        <v>093452</v>
      </c>
      <c r="AT487" s="6" t="s">
        <v>41</v>
      </c>
      <c r="AU487" s="3">
        <v>0</v>
      </c>
      <c r="AV487" s="3">
        <v>0</v>
      </c>
      <c r="AX487" s="1" t="str">
        <f t="shared" ca="1" si="51"/>
        <v>INSERT INTO SSP3 VALUES('DJB','','SSP-1212-00001','PLSC11079W002',379900,'',1,20141126,093452,'SQL',0,0,'')</v>
      </c>
    </row>
    <row r="488" spans="37:50" ht="12.75" customHeight="1" x14ac:dyDescent="0.25">
      <c r="AK488" s="1" t="s">
        <v>109</v>
      </c>
      <c r="AM488" s="1" t="s">
        <v>177</v>
      </c>
      <c r="AN488" s="18" t="s">
        <v>735</v>
      </c>
      <c r="AO488" s="19">
        <v>379900</v>
      </c>
      <c r="AQ488" s="1">
        <v>1</v>
      </c>
      <c r="AR488" s="14" t="str">
        <f t="shared" ca="1" si="49"/>
        <v>20141126</v>
      </c>
      <c r="AS488" s="14" t="str">
        <f t="shared" ca="1" si="50"/>
        <v>093452</v>
      </c>
      <c r="AT488" s="6" t="s">
        <v>41</v>
      </c>
      <c r="AU488" s="3">
        <v>0</v>
      </c>
      <c r="AV488" s="3">
        <v>0</v>
      </c>
      <c r="AX488" s="1" t="str">
        <f t="shared" ca="1" si="51"/>
        <v>INSERT INTO SSP3 VALUES('DJB','','SSP-1212-00001','PLSC11098W002',379900,'',1,20141126,093452,'SQL',0,0,'')</v>
      </c>
    </row>
    <row r="489" spans="37:50" ht="12.75" customHeight="1" x14ac:dyDescent="0.25">
      <c r="AK489" s="1" t="s">
        <v>109</v>
      </c>
      <c r="AM489" s="1" t="s">
        <v>177</v>
      </c>
      <c r="AN489" s="18" t="s">
        <v>736</v>
      </c>
      <c r="AO489" s="19">
        <v>399900</v>
      </c>
      <c r="AQ489" s="1">
        <v>1</v>
      </c>
      <c r="AR489" s="14" t="str">
        <f t="shared" ca="1" si="49"/>
        <v>20141126</v>
      </c>
      <c r="AS489" s="14" t="str">
        <f t="shared" ca="1" si="50"/>
        <v>093452</v>
      </c>
      <c r="AT489" s="6" t="s">
        <v>41</v>
      </c>
      <c r="AU489" s="3">
        <v>0</v>
      </c>
      <c r="AV489" s="3">
        <v>0</v>
      </c>
      <c r="AX489" s="1" t="str">
        <f t="shared" ca="1" si="51"/>
        <v>INSERT INTO SSP3 VALUES('DJB','','SSP-1212-00001','PLSC11116W002',399900,'',1,20141126,093452,'SQL',0,0,'')</v>
      </c>
    </row>
    <row r="490" spans="37:50" ht="12.75" customHeight="1" x14ac:dyDescent="0.25">
      <c r="AK490" s="1" t="s">
        <v>109</v>
      </c>
      <c r="AM490" s="1" t="s">
        <v>177</v>
      </c>
      <c r="AN490" s="18" t="s">
        <v>737</v>
      </c>
      <c r="AO490" s="19">
        <v>399900</v>
      </c>
      <c r="AQ490" s="1">
        <v>1</v>
      </c>
      <c r="AR490" s="14" t="str">
        <f t="shared" ca="1" si="49"/>
        <v>20141126</v>
      </c>
      <c r="AS490" s="14" t="str">
        <f t="shared" ca="1" si="50"/>
        <v>093452</v>
      </c>
      <c r="AT490" s="6" t="s">
        <v>41</v>
      </c>
      <c r="AU490" s="3">
        <v>0</v>
      </c>
      <c r="AV490" s="3">
        <v>0</v>
      </c>
      <c r="AX490" s="1" t="str">
        <f t="shared" ca="1" si="51"/>
        <v>INSERT INTO SSP3 VALUES('DJB','','SSP-1212-00001','PLSC11117W009',399900,'',1,20141126,093452,'SQL',0,0,'')</v>
      </c>
    </row>
    <row r="491" spans="37:50" ht="12.75" customHeight="1" x14ac:dyDescent="0.25">
      <c r="AK491" s="1" t="s">
        <v>109</v>
      </c>
      <c r="AM491" s="1" t="s">
        <v>177</v>
      </c>
      <c r="AN491" s="18" t="s">
        <v>738</v>
      </c>
      <c r="AO491" s="19">
        <v>349900</v>
      </c>
      <c r="AQ491" s="1">
        <v>1</v>
      </c>
      <c r="AR491" s="14" t="str">
        <f t="shared" ca="1" si="49"/>
        <v>20141126</v>
      </c>
      <c r="AS491" s="14" t="str">
        <f t="shared" ca="1" si="50"/>
        <v>093452</v>
      </c>
      <c r="AT491" s="6" t="s">
        <v>41</v>
      </c>
      <c r="AU491" s="3">
        <v>0</v>
      </c>
      <c r="AV491" s="3">
        <v>0</v>
      </c>
      <c r="AX491" s="1" t="str">
        <f t="shared" ca="1" si="51"/>
        <v>INSERT INTO SSP3 VALUES('DJB','','SSP-1212-00001','PLSC11141B001',349900,'',1,20141126,093452,'SQL',0,0,'')</v>
      </c>
    </row>
    <row r="492" spans="37:50" ht="12.75" customHeight="1" x14ac:dyDescent="0.25">
      <c r="AK492" s="1" t="s">
        <v>109</v>
      </c>
      <c r="AM492" s="1" t="s">
        <v>177</v>
      </c>
      <c r="AN492" s="18" t="s">
        <v>739</v>
      </c>
      <c r="AO492" s="19">
        <v>399900</v>
      </c>
      <c r="AQ492" s="1">
        <v>1</v>
      </c>
      <c r="AR492" s="14" t="str">
        <f t="shared" ca="1" si="49"/>
        <v>20141126</v>
      </c>
      <c r="AS492" s="14" t="str">
        <f t="shared" ca="1" si="50"/>
        <v>093452</v>
      </c>
      <c r="AT492" s="6" t="s">
        <v>41</v>
      </c>
      <c r="AU492" s="3">
        <v>0</v>
      </c>
      <c r="AV492" s="3">
        <v>0</v>
      </c>
      <c r="AX492" s="1" t="str">
        <f t="shared" ca="1" si="51"/>
        <v>INSERT INTO SSP3 VALUES('DJB','','SSP-1212-00001','PLSC11142B001',399900,'',1,20141126,093452,'SQL',0,0,'')</v>
      </c>
    </row>
    <row r="493" spans="37:50" ht="12.75" customHeight="1" x14ac:dyDescent="0.25">
      <c r="AK493" s="1" t="s">
        <v>109</v>
      </c>
      <c r="AM493" s="1" t="s">
        <v>177</v>
      </c>
      <c r="AN493" s="18" t="s">
        <v>740</v>
      </c>
      <c r="AO493" s="19">
        <v>399900</v>
      </c>
      <c r="AQ493" s="1">
        <v>1</v>
      </c>
      <c r="AR493" s="14" t="str">
        <f t="shared" ca="1" si="49"/>
        <v>20141126</v>
      </c>
      <c r="AS493" s="14" t="str">
        <f t="shared" ca="1" si="50"/>
        <v>093452</v>
      </c>
      <c r="AT493" s="6" t="s">
        <v>41</v>
      </c>
      <c r="AU493" s="3">
        <v>0</v>
      </c>
      <c r="AV493" s="3">
        <v>0</v>
      </c>
      <c r="AX493" s="1" t="str">
        <f t="shared" ca="1" si="51"/>
        <v>INSERT INTO SSP3 VALUES('DJB','','SSP-1212-00001','PLSC11142O016',399900,'',1,20141126,093452,'SQL',0,0,'')</v>
      </c>
    </row>
    <row r="494" spans="37:50" ht="12.75" customHeight="1" x14ac:dyDescent="0.25">
      <c r="AK494" s="1" t="s">
        <v>109</v>
      </c>
      <c r="AM494" s="1" t="s">
        <v>177</v>
      </c>
      <c r="AN494" s="18" t="s">
        <v>741</v>
      </c>
      <c r="AO494" s="19">
        <v>399900</v>
      </c>
      <c r="AQ494" s="1">
        <v>1</v>
      </c>
      <c r="AR494" s="14" t="str">
        <f t="shared" ca="1" si="49"/>
        <v>20141126</v>
      </c>
      <c r="AS494" s="14" t="str">
        <f t="shared" ca="1" si="50"/>
        <v>093452</v>
      </c>
      <c r="AT494" s="6" t="s">
        <v>41</v>
      </c>
      <c r="AU494" s="3">
        <v>0</v>
      </c>
      <c r="AV494" s="3">
        <v>0</v>
      </c>
      <c r="AX494" s="1" t="str">
        <f t="shared" ca="1" si="51"/>
        <v>INSERT INTO SSP3 VALUES('DJB','','SSP-1212-00001','PLSC11144B001',399900,'',1,20141126,093452,'SQL',0,0,'')</v>
      </c>
    </row>
    <row r="495" spans="37:50" ht="12.75" customHeight="1" x14ac:dyDescent="0.25">
      <c r="AK495" s="1" t="s">
        <v>109</v>
      </c>
      <c r="AM495" s="1" t="s">
        <v>177</v>
      </c>
      <c r="AN495" s="18" t="s">
        <v>742</v>
      </c>
      <c r="AO495" s="19">
        <v>599900</v>
      </c>
      <c r="AQ495" s="1">
        <v>1</v>
      </c>
      <c r="AR495" s="14" t="str">
        <f t="shared" ca="1" si="49"/>
        <v>20141126</v>
      </c>
      <c r="AS495" s="14" t="str">
        <f t="shared" ca="1" si="50"/>
        <v>093452</v>
      </c>
      <c r="AT495" s="6" t="s">
        <v>41</v>
      </c>
      <c r="AU495" s="3">
        <v>0</v>
      </c>
      <c r="AV495" s="3">
        <v>0</v>
      </c>
      <c r="AX495" s="1" t="str">
        <f t="shared" ca="1" si="51"/>
        <v>INSERT INTO SSP3 VALUES('DJB','','SSP-1212-00001','PLSC11145B001',599900,'',1,20141126,093452,'SQL',0,0,'')</v>
      </c>
    </row>
    <row r="496" spans="37:50" ht="12.75" customHeight="1" x14ac:dyDescent="0.25">
      <c r="AK496" s="1" t="s">
        <v>109</v>
      </c>
      <c r="AM496" s="1" t="s">
        <v>177</v>
      </c>
      <c r="AN496" s="18" t="s">
        <v>743</v>
      </c>
      <c r="AO496" s="19">
        <v>449900</v>
      </c>
      <c r="AQ496" s="1">
        <v>1</v>
      </c>
      <c r="AR496" s="14" t="str">
        <f t="shared" ca="1" si="49"/>
        <v>20141126</v>
      </c>
      <c r="AS496" s="14" t="str">
        <f t="shared" ca="1" si="50"/>
        <v>093452</v>
      </c>
      <c r="AT496" s="6" t="s">
        <v>41</v>
      </c>
      <c r="AU496" s="3">
        <v>0</v>
      </c>
      <c r="AV496" s="3">
        <v>0</v>
      </c>
      <c r="AX496" s="1" t="str">
        <f t="shared" ca="1" si="51"/>
        <v>INSERT INTO SSP3 VALUES('DJB','','SSP-1212-00001','PLSC11154B010',449900,'',1,20141126,093452,'SQL',0,0,'')</v>
      </c>
    </row>
    <row r="497" spans="37:50" ht="12.75" customHeight="1" x14ac:dyDescent="0.25">
      <c r="AK497" s="1" t="s">
        <v>109</v>
      </c>
      <c r="AM497" s="1" t="s">
        <v>177</v>
      </c>
      <c r="AN497" s="18" t="s">
        <v>744</v>
      </c>
      <c r="AO497" s="19">
        <v>599900</v>
      </c>
      <c r="AQ497" s="1">
        <v>1</v>
      </c>
      <c r="AR497" s="14" t="str">
        <f t="shared" ca="1" si="49"/>
        <v>20141126</v>
      </c>
      <c r="AS497" s="14" t="str">
        <f t="shared" ca="1" si="50"/>
        <v>093452</v>
      </c>
      <c r="AT497" s="6" t="s">
        <v>41</v>
      </c>
      <c r="AU497" s="3">
        <v>0</v>
      </c>
      <c r="AV497" s="3">
        <v>0</v>
      </c>
      <c r="AX497" s="1" t="str">
        <f t="shared" ca="1" si="51"/>
        <v>INSERT INTO SSP3 VALUES('DJB','','SSP-1212-00001','PLSC11166B010',599900,'',1,20141126,093452,'SQL',0,0,'')</v>
      </c>
    </row>
    <row r="498" spans="37:50" ht="12.75" customHeight="1" x14ac:dyDescent="0.25">
      <c r="AK498" s="1" t="s">
        <v>109</v>
      </c>
      <c r="AM498" s="1" t="s">
        <v>177</v>
      </c>
      <c r="AN498" s="18" t="s">
        <v>745</v>
      </c>
      <c r="AO498" s="19">
        <v>599900</v>
      </c>
      <c r="AQ498" s="1">
        <v>1</v>
      </c>
      <c r="AR498" s="14" t="str">
        <f t="shared" ca="1" si="49"/>
        <v>20141126</v>
      </c>
      <c r="AS498" s="14" t="str">
        <f t="shared" ca="1" si="50"/>
        <v>093452</v>
      </c>
      <c r="AT498" s="6" t="s">
        <v>41</v>
      </c>
      <c r="AU498" s="3">
        <v>0</v>
      </c>
      <c r="AV498" s="3">
        <v>0</v>
      </c>
      <c r="AX498" s="1" t="str">
        <f t="shared" ca="1" si="51"/>
        <v>INSERT INTO SSP3 VALUES('DJB','','SSP-1212-00001','PLSC11166P008',599900,'',1,20141126,093452,'SQL',0,0,'')</v>
      </c>
    </row>
    <row r="499" spans="37:50" ht="12.75" customHeight="1" x14ac:dyDescent="0.25">
      <c r="AK499" s="1" t="s">
        <v>109</v>
      </c>
      <c r="AM499" s="1" t="s">
        <v>177</v>
      </c>
      <c r="AN499" s="18" t="s">
        <v>746</v>
      </c>
      <c r="AO499" s="19">
        <v>449900</v>
      </c>
      <c r="AQ499" s="1">
        <v>1</v>
      </c>
      <c r="AR499" s="14" t="str">
        <f t="shared" ca="1" si="49"/>
        <v>20141126</v>
      </c>
      <c r="AS499" s="14" t="str">
        <f t="shared" ca="1" si="50"/>
        <v>093452</v>
      </c>
      <c r="AT499" s="6" t="s">
        <v>41</v>
      </c>
      <c r="AU499" s="3">
        <v>0</v>
      </c>
      <c r="AV499" s="3">
        <v>0</v>
      </c>
      <c r="AX499" s="1" t="str">
        <f t="shared" ca="1" si="51"/>
        <v>INSERT INTO SSP3 VALUES('DJB','','SSP-1212-00001','PLSC11167N016',449900,'',1,20141126,093452,'SQL',0,0,'')</v>
      </c>
    </row>
    <row r="500" spans="37:50" ht="12.75" customHeight="1" x14ac:dyDescent="0.25">
      <c r="AK500" s="1" t="s">
        <v>109</v>
      </c>
      <c r="AM500" s="1" t="s">
        <v>177</v>
      </c>
      <c r="AN500" s="18" t="s">
        <v>747</v>
      </c>
      <c r="AO500" s="19">
        <v>449900</v>
      </c>
      <c r="AQ500" s="1">
        <v>1</v>
      </c>
      <c r="AR500" s="14" t="str">
        <f t="shared" ca="1" si="49"/>
        <v>20141126</v>
      </c>
      <c r="AS500" s="14" t="str">
        <f t="shared" ca="1" si="50"/>
        <v>093452</v>
      </c>
      <c r="AT500" s="6" t="s">
        <v>41</v>
      </c>
      <c r="AU500" s="3">
        <v>0</v>
      </c>
      <c r="AV500" s="3">
        <v>0</v>
      </c>
      <c r="AX500" s="1" t="str">
        <f t="shared" ca="1" si="51"/>
        <v>INSERT INTO SSP3 VALUES('DJB','','SSP-1212-00001','PLSC11168W009',449900,'',1,20141126,093452,'SQL',0,0,'')</v>
      </c>
    </row>
    <row r="501" spans="37:50" ht="12.75" customHeight="1" x14ac:dyDescent="0.25">
      <c r="AK501" s="1" t="s">
        <v>109</v>
      </c>
      <c r="AM501" s="1" t="s">
        <v>177</v>
      </c>
      <c r="AN501" s="18" t="s">
        <v>748</v>
      </c>
      <c r="AO501" s="19">
        <v>429900</v>
      </c>
      <c r="AQ501" s="1">
        <v>1</v>
      </c>
      <c r="AR501" s="14" t="str">
        <f t="shared" ca="1" si="49"/>
        <v>20141126</v>
      </c>
      <c r="AS501" s="14" t="str">
        <f t="shared" ca="1" si="50"/>
        <v>093452</v>
      </c>
      <c r="AT501" s="6" t="s">
        <v>41</v>
      </c>
      <c r="AU501" s="3">
        <v>0</v>
      </c>
      <c r="AV501" s="3">
        <v>0</v>
      </c>
      <c r="AX501" s="1" t="str">
        <f t="shared" ca="1" si="51"/>
        <v>INSERT INTO SSP3 VALUES('DJB','','SSP-1212-00001','PLSC11169O017',429900,'',1,20141126,093452,'SQL',0,0,'')</v>
      </c>
    </row>
    <row r="502" spans="37:50" ht="12.75" customHeight="1" x14ac:dyDescent="0.25">
      <c r="AK502" s="1" t="s">
        <v>109</v>
      </c>
      <c r="AM502" s="1" t="s">
        <v>177</v>
      </c>
      <c r="AN502" s="18" t="s">
        <v>749</v>
      </c>
      <c r="AO502" s="19">
        <v>499900</v>
      </c>
      <c r="AQ502" s="1">
        <v>1</v>
      </c>
      <c r="AR502" s="14" t="str">
        <f t="shared" ca="1" si="49"/>
        <v>20141126</v>
      </c>
      <c r="AS502" s="14" t="str">
        <f t="shared" ca="1" si="50"/>
        <v>093452</v>
      </c>
      <c r="AT502" s="6" t="s">
        <v>41</v>
      </c>
      <c r="AU502" s="3">
        <v>0</v>
      </c>
      <c r="AV502" s="3">
        <v>0</v>
      </c>
      <c r="AX502" s="1" t="str">
        <f t="shared" ca="1" si="51"/>
        <v>INSERT INTO SSP3 VALUES('DJB','','SSP-1212-00001','PLSC11198B001',499900,'',1,20141126,093452,'SQL',0,0,'')</v>
      </c>
    </row>
    <row r="503" spans="37:50" ht="12.75" customHeight="1" x14ac:dyDescent="0.25">
      <c r="AK503" s="1" t="s">
        <v>109</v>
      </c>
      <c r="AM503" s="1" t="s">
        <v>177</v>
      </c>
      <c r="AN503" s="18" t="s">
        <v>750</v>
      </c>
      <c r="AO503" s="19">
        <v>629900</v>
      </c>
      <c r="AQ503" s="1">
        <v>1</v>
      </c>
      <c r="AR503" s="14" t="str">
        <f t="shared" ca="1" si="49"/>
        <v>20141126</v>
      </c>
      <c r="AS503" s="14" t="str">
        <f t="shared" ca="1" si="50"/>
        <v>093452</v>
      </c>
      <c r="AT503" s="6" t="s">
        <v>41</v>
      </c>
      <c r="AU503" s="3">
        <v>0</v>
      </c>
      <c r="AV503" s="3">
        <v>0</v>
      </c>
      <c r="AX503" s="1" t="str">
        <f t="shared" ca="1" si="51"/>
        <v>INSERT INTO SSP3 VALUES('DJB','','SSP-1212-00001','PLSC12011R010',629900,'',1,20141126,093452,'SQL',0,0,'')</v>
      </c>
    </row>
    <row r="504" spans="37:50" ht="12.75" customHeight="1" x14ac:dyDescent="0.25">
      <c r="AK504" s="1" t="s">
        <v>109</v>
      </c>
      <c r="AM504" s="1" t="s">
        <v>177</v>
      </c>
      <c r="AN504" s="18" t="s">
        <v>751</v>
      </c>
      <c r="AO504" s="19">
        <v>399900</v>
      </c>
      <c r="AQ504" s="1">
        <v>1</v>
      </c>
      <c r="AR504" s="14" t="str">
        <f t="shared" ca="1" si="49"/>
        <v>20141126</v>
      </c>
      <c r="AS504" s="14" t="str">
        <f t="shared" ca="1" si="50"/>
        <v>093452</v>
      </c>
      <c r="AT504" s="6" t="s">
        <v>41</v>
      </c>
      <c r="AU504" s="3">
        <v>0</v>
      </c>
      <c r="AV504" s="3">
        <v>0</v>
      </c>
      <c r="AX504" s="1" t="str">
        <f t="shared" ca="1" si="51"/>
        <v>INSERT INTO SSP3 VALUES('DJB','','SSP-1212-00001','PLSC12014W002',399900,'',1,20141126,093452,'SQL',0,0,'')</v>
      </c>
    </row>
    <row r="505" spans="37:50" ht="12.75" customHeight="1" x14ac:dyDescent="0.25">
      <c r="AK505" s="1" t="s">
        <v>109</v>
      </c>
      <c r="AM505" s="1" t="s">
        <v>177</v>
      </c>
      <c r="AN505" s="18" t="s">
        <v>752</v>
      </c>
      <c r="AO505" s="19">
        <v>499900</v>
      </c>
      <c r="AQ505" s="1">
        <v>1</v>
      </c>
      <c r="AR505" s="14" t="str">
        <f t="shared" ca="1" si="49"/>
        <v>20141126</v>
      </c>
      <c r="AS505" s="14" t="str">
        <f t="shared" ca="1" si="50"/>
        <v>093452</v>
      </c>
      <c r="AT505" s="6" t="s">
        <v>41</v>
      </c>
      <c r="AU505" s="3">
        <v>0</v>
      </c>
      <c r="AV505" s="3">
        <v>0</v>
      </c>
      <c r="AX505" s="1" t="str">
        <f t="shared" ca="1" si="51"/>
        <v>INSERT INTO SSP3 VALUES('DJB','','SSP-1212-00001','PLSC12021O017',499900,'',1,20141126,093452,'SQL',0,0,'')</v>
      </c>
    </row>
    <row r="506" spans="37:50" ht="12.75" customHeight="1" x14ac:dyDescent="0.25">
      <c r="AK506" s="1" t="s">
        <v>109</v>
      </c>
      <c r="AM506" s="1" t="s">
        <v>177</v>
      </c>
      <c r="AN506" s="18" t="s">
        <v>753</v>
      </c>
      <c r="AO506" s="19">
        <v>499900</v>
      </c>
      <c r="AQ506" s="1">
        <v>1</v>
      </c>
      <c r="AR506" s="14" t="str">
        <f t="shared" ca="1" si="49"/>
        <v>20141126</v>
      </c>
      <c r="AS506" s="14" t="str">
        <f t="shared" ca="1" si="50"/>
        <v>093452</v>
      </c>
      <c r="AT506" s="6" t="s">
        <v>41</v>
      </c>
      <c r="AU506" s="3">
        <v>0</v>
      </c>
      <c r="AV506" s="3">
        <v>0</v>
      </c>
      <c r="AX506" s="1" t="str">
        <f t="shared" ca="1" si="51"/>
        <v>INSERT INTO SSP3 VALUES('DJB','','SSP-1212-00001','PLSC12033W002',499900,'',1,20141126,093452,'SQL',0,0,'')</v>
      </c>
    </row>
    <row r="507" spans="37:50" ht="12.75" customHeight="1" x14ac:dyDescent="0.25">
      <c r="AK507" s="1" t="s">
        <v>109</v>
      </c>
      <c r="AM507" s="1" t="s">
        <v>177</v>
      </c>
      <c r="AN507" s="18" t="s">
        <v>754</v>
      </c>
      <c r="AO507" s="19">
        <v>379900</v>
      </c>
      <c r="AQ507" s="1">
        <v>1</v>
      </c>
      <c r="AR507" s="14" t="str">
        <f t="shared" ca="1" si="49"/>
        <v>20141126</v>
      </c>
      <c r="AS507" s="14" t="str">
        <f t="shared" ca="1" si="50"/>
        <v>093452</v>
      </c>
      <c r="AT507" s="6" t="s">
        <v>41</v>
      </c>
      <c r="AU507" s="3">
        <v>0</v>
      </c>
      <c r="AV507" s="3">
        <v>0</v>
      </c>
      <c r="AX507" s="1" t="str">
        <f t="shared" ca="1" si="51"/>
        <v>INSERT INTO SSP3 VALUES('DJB','','SSP-1212-00001','PLSC12082W005',379900,'',1,20141126,093452,'SQL',0,0,'')</v>
      </c>
    </row>
    <row r="508" spans="37:50" ht="12.75" customHeight="1" x14ac:dyDescent="0.25">
      <c r="AK508" s="1" t="s">
        <v>109</v>
      </c>
      <c r="AM508" s="1" t="s">
        <v>177</v>
      </c>
      <c r="AN508" s="18" t="s">
        <v>755</v>
      </c>
      <c r="AO508" s="19">
        <v>399900</v>
      </c>
      <c r="AQ508" s="1">
        <v>1</v>
      </c>
      <c r="AR508" s="14" t="str">
        <f t="shared" ca="1" si="49"/>
        <v>20141126</v>
      </c>
      <c r="AS508" s="14" t="str">
        <f t="shared" ca="1" si="50"/>
        <v>093452</v>
      </c>
      <c r="AT508" s="6" t="s">
        <v>41</v>
      </c>
      <c r="AU508" s="3">
        <v>0</v>
      </c>
      <c r="AV508" s="3">
        <v>0</v>
      </c>
      <c r="AX508" s="1" t="str">
        <f t="shared" ca="1" si="51"/>
        <v>INSERT INTO SSP3 VALUES('DJB','','SSP-1212-00001','PLSC12099W002',399900,'',1,20141126,093452,'SQL',0,0,'')</v>
      </c>
    </row>
    <row r="509" spans="37:50" ht="12.75" customHeight="1" x14ac:dyDescent="0.25">
      <c r="AK509" s="1" t="s">
        <v>109</v>
      </c>
      <c r="AM509" s="1" t="s">
        <v>177</v>
      </c>
      <c r="AN509" s="18" t="s">
        <v>756</v>
      </c>
      <c r="AO509" s="19">
        <v>299900</v>
      </c>
      <c r="AQ509" s="1">
        <v>1</v>
      </c>
      <c r="AR509" s="14" t="str">
        <f t="shared" ca="1" si="49"/>
        <v>20141126</v>
      </c>
      <c r="AS509" s="14" t="str">
        <f t="shared" ca="1" si="50"/>
        <v>093452</v>
      </c>
      <c r="AT509" s="6" t="s">
        <v>41</v>
      </c>
      <c r="AU509" s="3">
        <v>0</v>
      </c>
      <c r="AV509" s="3">
        <v>0</v>
      </c>
      <c r="AX509" s="1" t="str">
        <f t="shared" ca="1" si="51"/>
        <v>INSERT INTO SSP3 VALUES('DJB','','SSP-1212-00001','PLSD11028N016',299900,'',1,20141126,093452,'SQL',0,0,'')</v>
      </c>
    </row>
    <row r="510" spans="37:50" ht="12.75" customHeight="1" x14ac:dyDescent="0.25">
      <c r="AK510" s="1" t="s">
        <v>109</v>
      </c>
      <c r="AM510" s="1" t="s">
        <v>177</v>
      </c>
      <c r="AN510" s="18" t="s">
        <v>757</v>
      </c>
      <c r="AO510" s="19">
        <v>479900</v>
      </c>
      <c r="AQ510" s="1">
        <v>1</v>
      </c>
      <c r="AR510" s="14" t="str">
        <f t="shared" ca="1" si="49"/>
        <v>20141126</v>
      </c>
      <c r="AS510" s="14" t="str">
        <f t="shared" ca="1" si="50"/>
        <v>093452</v>
      </c>
      <c r="AT510" s="6" t="s">
        <v>41</v>
      </c>
      <c r="AU510" s="3">
        <v>0</v>
      </c>
      <c r="AV510" s="3">
        <v>0</v>
      </c>
      <c r="AX510" s="1" t="str">
        <f t="shared" ca="1" si="51"/>
        <v>INSERT INTO SSP3 VALUES('DJB','','SSP-1212-00001','PLSDHA0623W02',479900,'',1,20141126,093452,'SQL',0,0,'')</v>
      </c>
    </row>
    <row r="511" spans="37:50" ht="12.75" customHeight="1" x14ac:dyDescent="0.25">
      <c r="AK511" s="1" t="s">
        <v>109</v>
      </c>
      <c r="AM511" s="1" t="s">
        <v>177</v>
      </c>
      <c r="AN511" s="18" t="s">
        <v>758</v>
      </c>
      <c r="AO511" s="19">
        <v>449900</v>
      </c>
      <c r="AQ511" s="1">
        <v>1</v>
      </c>
      <c r="AR511" s="14" t="str">
        <f t="shared" ca="1" si="49"/>
        <v>20141126</v>
      </c>
      <c r="AS511" s="14" t="str">
        <f t="shared" ca="1" si="50"/>
        <v>093452</v>
      </c>
      <c r="AT511" s="6" t="s">
        <v>41</v>
      </c>
      <c r="AU511" s="3">
        <v>0</v>
      </c>
      <c r="AV511" s="3">
        <v>0</v>
      </c>
      <c r="AX511" s="1" t="str">
        <f t="shared" ca="1" si="51"/>
        <v>INSERT INTO SSP3 VALUES('DJB','','SSP-1212-00001','PLSDSA108W008',449900,'',1,20141126,093452,'SQL',0,0,'')</v>
      </c>
    </row>
    <row r="512" spans="37:50" ht="12.75" customHeight="1" x14ac:dyDescent="0.25">
      <c r="AK512" s="1" t="s">
        <v>109</v>
      </c>
      <c r="AM512" s="1" t="s">
        <v>177</v>
      </c>
      <c r="AN512" s="18" t="s">
        <v>759</v>
      </c>
      <c r="AO512" s="19">
        <v>479900</v>
      </c>
      <c r="AQ512" s="1">
        <v>1</v>
      </c>
      <c r="AR512" s="14" t="str">
        <f t="shared" ca="1" si="49"/>
        <v>20141126</v>
      </c>
      <c r="AS512" s="14" t="str">
        <f t="shared" ca="1" si="50"/>
        <v>093452</v>
      </c>
      <c r="AT512" s="6" t="s">
        <v>41</v>
      </c>
      <c r="AU512" s="3">
        <v>0</v>
      </c>
      <c r="AV512" s="3">
        <v>0</v>
      </c>
      <c r="AX512" s="1" t="str">
        <f t="shared" ca="1" si="51"/>
        <v>INSERT INTO SSP3 VALUES('DJB','','SSP-1212-00001','PLSDSA109W008',479900,'',1,20141126,093452,'SQL',0,0,'')</v>
      </c>
    </row>
    <row r="513" spans="37:50" ht="12.75" customHeight="1" x14ac:dyDescent="0.25">
      <c r="AK513" s="1" t="s">
        <v>109</v>
      </c>
      <c r="AM513" s="1" t="s">
        <v>177</v>
      </c>
      <c r="AN513" s="18" t="s">
        <v>760</v>
      </c>
      <c r="AO513" s="19">
        <v>279900</v>
      </c>
      <c r="AQ513" s="1">
        <v>1</v>
      </c>
      <c r="AR513" s="14" t="str">
        <f t="shared" ca="1" si="49"/>
        <v>20141126</v>
      </c>
      <c r="AS513" s="14" t="str">
        <f t="shared" ca="1" si="50"/>
        <v>093452</v>
      </c>
      <c r="AT513" s="6" t="s">
        <v>41</v>
      </c>
      <c r="AU513" s="3">
        <v>0</v>
      </c>
      <c r="AV513" s="3">
        <v>0</v>
      </c>
      <c r="AX513" s="1" t="str">
        <f t="shared" ca="1" si="51"/>
        <v>INSERT INTO SSP3 VALUES('DJB','','SSP-1212-00001','PLSS11011O009',279900,'',1,20141126,093452,'SQL',0,0,'')</v>
      </c>
    </row>
    <row r="514" spans="37:50" ht="12.75" customHeight="1" x14ac:dyDescent="0.25">
      <c r="AK514" s="1" t="s">
        <v>109</v>
      </c>
      <c r="AM514" s="1" t="s">
        <v>177</v>
      </c>
      <c r="AN514" s="18" t="s">
        <v>761</v>
      </c>
      <c r="AO514" s="19">
        <v>299900</v>
      </c>
      <c r="AQ514" s="1">
        <v>1</v>
      </c>
      <c r="AR514" s="14" t="str">
        <f t="shared" ca="1" si="49"/>
        <v>20141126</v>
      </c>
      <c r="AS514" s="14" t="str">
        <f t="shared" ca="1" si="50"/>
        <v>093452</v>
      </c>
      <c r="AT514" s="6" t="s">
        <v>41</v>
      </c>
      <c r="AU514" s="3">
        <v>0</v>
      </c>
      <c r="AV514" s="3">
        <v>0</v>
      </c>
      <c r="AX514" s="1" t="str">
        <f t="shared" ca="1" si="51"/>
        <v>INSERT INTO SSP3 VALUES('DJB','','SSP-1212-00001','PLSS11026B001',299900,'',1,20141126,093452,'SQL',0,0,'')</v>
      </c>
    </row>
    <row r="515" spans="37:50" ht="12.75" customHeight="1" x14ac:dyDescent="0.25">
      <c r="AK515" s="1" t="s">
        <v>109</v>
      </c>
      <c r="AM515" s="1" t="s">
        <v>177</v>
      </c>
      <c r="AN515" s="18" t="s">
        <v>762</v>
      </c>
      <c r="AO515" s="19">
        <v>279900</v>
      </c>
      <c r="AQ515" s="1">
        <v>1</v>
      </c>
      <c r="AR515" s="14" t="str">
        <f t="shared" ca="1" si="49"/>
        <v>20141126</v>
      </c>
      <c r="AS515" s="14" t="str">
        <f t="shared" ca="1" si="50"/>
        <v>093452</v>
      </c>
      <c r="AT515" s="6" t="s">
        <v>41</v>
      </c>
      <c r="AU515" s="3">
        <v>0</v>
      </c>
      <c r="AV515" s="3">
        <v>0</v>
      </c>
      <c r="AX515" s="1" t="str">
        <f t="shared" ca="1" si="51"/>
        <v>INSERT INTO SSP3 VALUES('DJB','','SSP-1212-00001','PLSS11061N019',279900,'',1,20141126,093452,'SQL',0,0,'')</v>
      </c>
    </row>
    <row r="516" spans="37:50" ht="12.75" customHeight="1" x14ac:dyDescent="0.25">
      <c r="AK516" s="1" t="s">
        <v>109</v>
      </c>
      <c r="AM516" s="1" t="s">
        <v>177</v>
      </c>
      <c r="AN516" s="18" t="s">
        <v>763</v>
      </c>
      <c r="AO516" s="19">
        <v>379900</v>
      </c>
      <c r="AQ516" s="1">
        <v>1</v>
      </c>
      <c r="AR516" s="14" t="str">
        <f t="shared" ca="1" si="49"/>
        <v>20141126</v>
      </c>
      <c r="AS516" s="14" t="str">
        <f t="shared" ca="1" si="50"/>
        <v>093452</v>
      </c>
      <c r="AT516" s="6" t="s">
        <v>41</v>
      </c>
      <c r="AU516" s="3">
        <v>0</v>
      </c>
      <c r="AV516" s="3">
        <v>0</v>
      </c>
      <c r="AX516" s="1" t="str">
        <f t="shared" ca="1" si="51"/>
        <v>INSERT INTO SSP3 VALUES('DJB','','SSP-1212-00001','PLSS12109B001',379900,'',1,20141126,093452,'SQL',0,0,'')</v>
      </c>
    </row>
    <row r="517" spans="37:50" ht="12.75" customHeight="1" x14ac:dyDescent="0.25">
      <c r="AK517" s="1" t="s">
        <v>109</v>
      </c>
      <c r="AM517" s="1" t="s">
        <v>177</v>
      </c>
      <c r="AN517" s="18" t="s">
        <v>764</v>
      </c>
      <c r="AO517" s="19">
        <v>379900</v>
      </c>
      <c r="AQ517" s="1">
        <v>1</v>
      </c>
      <c r="AR517" s="14" t="str">
        <f t="shared" ca="1" si="49"/>
        <v>20141126</v>
      </c>
      <c r="AS517" s="14" t="str">
        <f t="shared" ca="1" si="50"/>
        <v>093452</v>
      </c>
      <c r="AT517" s="6" t="s">
        <v>41</v>
      </c>
      <c r="AU517" s="3">
        <v>0</v>
      </c>
      <c r="AV517" s="3">
        <v>0</v>
      </c>
      <c r="AX517" s="1" t="str">
        <f t="shared" ca="1" si="51"/>
        <v>INSERT INTO SSP3 VALUES('DJB','','SSP-1212-00001','PLSS12109N003',379900,'',1,20141126,093452,'SQL',0,0,'')</v>
      </c>
    </row>
    <row r="518" spans="37:50" ht="12.75" customHeight="1" x14ac:dyDescent="0.25">
      <c r="AK518" s="1" t="s">
        <v>109</v>
      </c>
      <c r="AM518" s="1" t="s">
        <v>177</v>
      </c>
      <c r="AN518" s="18" t="s">
        <v>765</v>
      </c>
      <c r="AO518" s="19">
        <v>349900</v>
      </c>
      <c r="AQ518" s="1">
        <v>1</v>
      </c>
      <c r="AR518" s="14" t="str">
        <f t="shared" ca="1" si="49"/>
        <v>20141126</v>
      </c>
      <c r="AS518" s="14" t="str">
        <f t="shared" ca="1" si="50"/>
        <v>093452</v>
      </c>
      <c r="AT518" s="6" t="s">
        <v>41</v>
      </c>
      <c r="AU518" s="3">
        <v>0</v>
      </c>
      <c r="AV518" s="3">
        <v>0</v>
      </c>
      <c r="AX518" s="1" t="str">
        <f t="shared" ca="1" si="51"/>
        <v>INSERT INTO SSP3 VALUES('DJB','','SSP-1212-00001','PLST11012O011',349900,'',1,20141126,093452,'SQL',0,0,'')</v>
      </c>
    </row>
    <row r="519" spans="37:50" ht="12.75" customHeight="1" x14ac:dyDescent="0.25">
      <c r="AK519" s="1" t="s">
        <v>109</v>
      </c>
      <c r="AM519" s="1" t="s">
        <v>177</v>
      </c>
      <c r="AN519" s="18" t="s">
        <v>766</v>
      </c>
      <c r="AO519" s="19">
        <v>349900</v>
      </c>
      <c r="AQ519" s="1">
        <v>1</v>
      </c>
      <c r="AR519" s="14" t="str">
        <f t="shared" ref="AR519:AR582" ca="1" si="52">TEXT(NOW(),"yyyyMMdd")</f>
        <v>20141126</v>
      </c>
      <c r="AS519" s="14" t="str">
        <f t="shared" ref="AS519:AS582" ca="1" si="53">TEXT(NOW(),"hhmmss")</f>
        <v>093452</v>
      </c>
      <c r="AT519" s="6" t="s">
        <v>41</v>
      </c>
      <c r="AU519" s="3">
        <v>0</v>
      </c>
      <c r="AV519" s="3">
        <v>0</v>
      </c>
      <c r="AX519" s="1" t="str">
        <f t="shared" ref="AX519:AX582" ca="1" si="54">CONCATENATE("INSERT INTO ",$D$2," VALUES(","'",AK519,"'",",'",AL519,"'",",'",AM519,"'",",'",AN519,"'",",",AO519,,",'",AP519,"'",",",AQ519,,",",AR519,,",",AS519,,",'",AT519,"'",",",AU519,,",",AV519,,",'",AW519,"'",")")</f>
        <v>INSERT INTO SSP3 VALUES('DJB','','SSP-1212-00001','PLST11012Y001',349900,'',1,20141126,093452,'SQL',0,0,'')</v>
      </c>
    </row>
    <row r="520" spans="37:50" ht="12.75" customHeight="1" x14ac:dyDescent="0.25">
      <c r="AK520" s="1" t="s">
        <v>109</v>
      </c>
      <c r="AM520" s="1" t="s">
        <v>177</v>
      </c>
      <c r="AN520" s="18" t="s">
        <v>767</v>
      </c>
      <c r="AO520" s="19">
        <v>399900</v>
      </c>
      <c r="AQ520" s="1">
        <v>1</v>
      </c>
      <c r="AR520" s="14" t="str">
        <f t="shared" ca="1" si="52"/>
        <v>20141126</v>
      </c>
      <c r="AS520" s="14" t="str">
        <f t="shared" ca="1" si="53"/>
        <v>093452</v>
      </c>
      <c r="AT520" s="6" t="s">
        <v>41</v>
      </c>
      <c r="AU520" s="3">
        <v>0</v>
      </c>
      <c r="AV520" s="3">
        <v>0</v>
      </c>
      <c r="AX520" s="1" t="str">
        <f t="shared" ca="1" si="54"/>
        <v>INSERT INTO SSP3 VALUES('DJB','','SSP-1212-00001','PLST11015R015',399900,'',1,20141126,093452,'SQL',0,0,'')</v>
      </c>
    </row>
    <row r="521" spans="37:50" ht="12.75" customHeight="1" x14ac:dyDescent="0.25">
      <c r="AK521" s="1" t="s">
        <v>109</v>
      </c>
      <c r="AM521" s="1" t="s">
        <v>177</v>
      </c>
      <c r="AN521" s="18" t="s">
        <v>768</v>
      </c>
      <c r="AO521" s="19">
        <v>279900</v>
      </c>
      <c r="AQ521" s="1">
        <v>1</v>
      </c>
      <c r="AR521" s="14" t="str">
        <f t="shared" ca="1" si="52"/>
        <v>20141126</v>
      </c>
      <c r="AS521" s="14" t="str">
        <f t="shared" ca="1" si="53"/>
        <v>093452</v>
      </c>
      <c r="AT521" s="6" t="s">
        <v>41</v>
      </c>
      <c r="AU521" s="3">
        <v>0</v>
      </c>
      <c r="AV521" s="3">
        <v>0</v>
      </c>
      <c r="AX521" s="1" t="str">
        <f t="shared" ca="1" si="54"/>
        <v>INSERT INTO SSP3 VALUES('DJB','','SSP-1212-00001','PLST11021O014',279900,'',1,20141126,093452,'SQL',0,0,'')</v>
      </c>
    </row>
    <row r="522" spans="37:50" ht="12.75" customHeight="1" x14ac:dyDescent="0.25">
      <c r="AK522" s="1" t="s">
        <v>109</v>
      </c>
      <c r="AM522" s="1" t="s">
        <v>177</v>
      </c>
      <c r="AN522" s="18" t="s">
        <v>769</v>
      </c>
      <c r="AO522" s="19">
        <v>399900</v>
      </c>
      <c r="AQ522" s="1">
        <v>1</v>
      </c>
      <c r="AR522" s="14" t="str">
        <f t="shared" ca="1" si="52"/>
        <v>20141126</v>
      </c>
      <c r="AS522" s="14" t="str">
        <f t="shared" ca="1" si="53"/>
        <v>093452</v>
      </c>
      <c r="AT522" s="6" t="s">
        <v>41</v>
      </c>
      <c r="AU522" s="3">
        <v>0</v>
      </c>
      <c r="AV522" s="3">
        <v>0</v>
      </c>
      <c r="AX522" s="1" t="str">
        <f t="shared" ca="1" si="54"/>
        <v>INSERT INTO SSP3 VALUES('DJB','','SSP-1212-00001','PLST11025W002',399900,'',1,20141126,093452,'SQL',0,0,'')</v>
      </c>
    </row>
    <row r="523" spans="37:50" ht="12.75" customHeight="1" x14ac:dyDescent="0.25">
      <c r="AK523" s="1" t="s">
        <v>109</v>
      </c>
      <c r="AM523" s="1" t="s">
        <v>177</v>
      </c>
      <c r="AN523" s="18" t="s">
        <v>770</v>
      </c>
      <c r="AO523" s="19">
        <v>359900</v>
      </c>
      <c r="AQ523" s="1">
        <v>1</v>
      </c>
      <c r="AR523" s="14" t="str">
        <f t="shared" ca="1" si="52"/>
        <v>20141126</v>
      </c>
      <c r="AS523" s="14" t="str">
        <f t="shared" ca="1" si="53"/>
        <v>093452</v>
      </c>
      <c r="AT523" s="6" t="s">
        <v>41</v>
      </c>
      <c r="AU523" s="3">
        <v>0</v>
      </c>
      <c r="AV523" s="3">
        <v>0</v>
      </c>
      <c r="AX523" s="1" t="str">
        <f t="shared" ca="1" si="54"/>
        <v>INSERT INTO SSP3 VALUES('DJB','','SSP-1212-00001','PLST11029P006',359900,'',1,20141126,093452,'SQL',0,0,'')</v>
      </c>
    </row>
    <row r="524" spans="37:50" ht="12.75" customHeight="1" x14ac:dyDescent="0.25">
      <c r="AK524" s="1" t="s">
        <v>109</v>
      </c>
      <c r="AM524" s="1" t="s">
        <v>177</v>
      </c>
      <c r="AN524" s="18" t="s">
        <v>771</v>
      </c>
      <c r="AO524" s="19">
        <v>329900</v>
      </c>
      <c r="AQ524" s="1">
        <v>1</v>
      </c>
      <c r="AR524" s="14" t="str">
        <f t="shared" ca="1" si="52"/>
        <v>20141126</v>
      </c>
      <c r="AS524" s="14" t="str">
        <f t="shared" ca="1" si="53"/>
        <v>093452</v>
      </c>
      <c r="AT524" s="6" t="s">
        <v>41</v>
      </c>
      <c r="AU524" s="3">
        <v>0</v>
      </c>
      <c r="AV524" s="3">
        <v>0</v>
      </c>
      <c r="AX524" s="1" t="str">
        <f t="shared" ca="1" si="54"/>
        <v>INSERT INTO SSP3 VALUES('DJB','','SSP-1212-00001','PLST11035W002',329900,'',1,20141126,093452,'SQL',0,0,'')</v>
      </c>
    </row>
    <row r="525" spans="37:50" ht="12.75" customHeight="1" x14ac:dyDescent="0.25">
      <c r="AK525" s="1" t="s">
        <v>109</v>
      </c>
      <c r="AM525" s="1" t="s">
        <v>177</v>
      </c>
      <c r="AN525" s="18" t="s">
        <v>772</v>
      </c>
      <c r="AO525" s="19">
        <v>329900</v>
      </c>
      <c r="AQ525" s="1">
        <v>1</v>
      </c>
      <c r="AR525" s="14" t="str">
        <f t="shared" ca="1" si="52"/>
        <v>20141126</v>
      </c>
      <c r="AS525" s="14" t="str">
        <f t="shared" ca="1" si="53"/>
        <v>093452</v>
      </c>
      <c r="AT525" s="6" t="s">
        <v>41</v>
      </c>
      <c r="AU525" s="3">
        <v>0</v>
      </c>
      <c r="AV525" s="3">
        <v>0</v>
      </c>
      <c r="AX525" s="1" t="str">
        <f t="shared" ca="1" si="54"/>
        <v>INSERT INTO SSP3 VALUES('DJB','','SSP-1212-00001','PLST11050N017',329900,'',1,20141126,093452,'SQL',0,0,'')</v>
      </c>
    </row>
    <row r="526" spans="37:50" ht="12.75" customHeight="1" x14ac:dyDescent="0.25">
      <c r="AK526" s="1" t="s">
        <v>109</v>
      </c>
      <c r="AM526" s="1" t="s">
        <v>177</v>
      </c>
      <c r="AN526" s="18" t="s">
        <v>773</v>
      </c>
      <c r="AO526" s="19">
        <v>229900</v>
      </c>
      <c r="AQ526" s="1">
        <v>1</v>
      </c>
      <c r="AR526" s="14" t="str">
        <f t="shared" ca="1" si="52"/>
        <v>20141126</v>
      </c>
      <c r="AS526" s="14" t="str">
        <f t="shared" ca="1" si="53"/>
        <v>093452</v>
      </c>
      <c r="AT526" s="6" t="s">
        <v>41</v>
      </c>
      <c r="AU526" s="3">
        <v>0</v>
      </c>
      <c r="AV526" s="3">
        <v>0</v>
      </c>
      <c r="AX526" s="1" t="str">
        <f t="shared" ca="1" si="54"/>
        <v>INSERT INTO SSP3 VALUES('DJB','','SSP-1212-00001','PLST11055B010',229900,'',1,20141126,093452,'SQL',0,0,'')</v>
      </c>
    </row>
    <row r="527" spans="37:50" ht="12.75" customHeight="1" x14ac:dyDescent="0.25">
      <c r="AK527" s="1" t="s">
        <v>109</v>
      </c>
      <c r="AM527" s="1" t="s">
        <v>177</v>
      </c>
      <c r="AN527" s="18" t="s">
        <v>774</v>
      </c>
      <c r="AO527" s="19">
        <v>229900</v>
      </c>
      <c r="AQ527" s="1">
        <v>1</v>
      </c>
      <c r="AR527" s="14" t="str">
        <f t="shared" ca="1" si="52"/>
        <v>20141126</v>
      </c>
      <c r="AS527" s="14" t="str">
        <f t="shared" ca="1" si="53"/>
        <v>093452</v>
      </c>
      <c r="AT527" s="6" t="s">
        <v>41</v>
      </c>
      <c r="AU527" s="3">
        <v>0</v>
      </c>
      <c r="AV527" s="3">
        <v>0</v>
      </c>
      <c r="AX527" s="1" t="str">
        <f t="shared" ca="1" si="54"/>
        <v>INSERT INTO SSP3 VALUES('DJB','','SSP-1212-00001','PLST11055C006',229900,'',1,20141126,093452,'SQL',0,0,'')</v>
      </c>
    </row>
    <row r="528" spans="37:50" ht="12.75" customHeight="1" x14ac:dyDescent="0.25">
      <c r="AK528" s="1" t="s">
        <v>109</v>
      </c>
      <c r="AM528" s="1" t="s">
        <v>177</v>
      </c>
      <c r="AN528" s="18" t="s">
        <v>775</v>
      </c>
      <c r="AO528" s="19">
        <v>229900</v>
      </c>
      <c r="AQ528" s="1">
        <v>1</v>
      </c>
      <c r="AR528" s="14" t="str">
        <f t="shared" ca="1" si="52"/>
        <v>20141126</v>
      </c>
      <c r="AS528" s="14" t="str">
        <f t="shared" ca="1" si="53"/>
        <v>093452</v>
      </c>
      <c r="AT528" s="6" t="s">
        <v>41</v>
      </c>
      <c r="AU528" s="3">
        <v>0</v>
      </c>
      <c r="AV528" s="3">
        <v>0</v>
      </c>
      <c r="AX528" s="1" t="str">
        <f t="shared" ca="1" si="54"/>
        <v>INSERT INTO SSP3 VALUES('DJB','','SSP-1212-00001','PLST11055C007',229900,'',1,20141126,093452,'SQL',0,0,'')</v>
      </c>
    </row>
    <row r="529" spans="37:50" ht="12.75" customHeight="1" x14ac:dyDescent="0.25">
      <c r="AK529" s="1" t="s">
        <v>109</v>
      </c>
      <c r="AM529" s="1" t="s">
        <v>177</v>
      </c>
      <c r="AN529" s="18" t="s">
        <v>776</v>
      </c>
      <c r="AO529" s="19">
        <v>229900</v>
      </c>
      <c r="AQ529" s="1">
        <v>1</v>
      </c>
      <c r="AR529" s="14" t="str">
        <f t="shared" ca="1" si="52"/>
        <v>20141126</v>
      </c>
      <c r="AS529" s="14" t="str">
        <f t="shared" ca="1" si="53"/>
        <v>093452</v>
      </c>
      <c r="AT529" s="6" t="s">
        <v>41</v>
      </c>
      <c r="AU529" s="3">
        <v>0</v>
      </c>
      <c r="AV529" s="3">
        <v>0</v>
      </c>
      <c r="AX529" s="1" t="str">
        <f t="shared" ca="1" si="54"/>
        <v>INSERT INTO SSP3 VALUES('DJB','','SSP-1212-00001','PLST11055N014',229900,'',1,20141126,093452,'SQL',0,0,'')</v>
      </c>
    </row>
    <row r="530" spans="37:50" ht="12.75" customHeight="1" x14ac:dyDescent="0.25">
      <c r="AK530" s="1" t="s">
        <v>109</v>
      </c>
      <c r="AM530" s="1" t="s">
        <v>177</v>
      </c>
      <c r="AN530" s="18" t="s">
        <v>777</v>
      </c>
      <c r="AO530" s="19">
        <v>229900</v>
      </c>
      <c r="AQ530" s="1">
        <v>1</v>
      </c>
      <c r="AR530" s="14" t="str">
        <f t="shared" ca="1" si="52"/>
        <v>20141126</v>
      </c>
      <c r="AS530" s="14" t="str">
        <f t="shared" ca="1" si="53"/>
        <v>093452</v>
      </c>
      <c r="AT530" s="6" t="s">
        <v>41</v>
      </c>
      <c r="AU530" s="3">
        <v>0</v>
      </c>
      <c r="AV530" s="3">
        <v>0</v>
      </c>
      <c r="AX530" s="1" t="str">
        <f t="shared" ca="1" si="54"/>
        <v>INSERT INTO SSP3 VALUES('DJB','','SSP-1212-00001','PLST11055N019',229900,'',1,20141126,093452,'SQL',0,0,'')</v>
      </c>
    </row>
    <row r="531" spans="37:50" ht="12.75" customHeight="1" x14ac:dyDescent="0.25">
      <c r="AK531" s="1" t="s">
        <v>109</v>
      </c>
      <c r="AM531" s="1" t="s">
        <v>177</v>
      </c>
      <c r="AN531" s="18" t="s">
        <v>778</v>
      </c>
      <c r="AO531" s="19">
        <v>229900</v>
      </c>
      <c r="AQ531" s="1">
        <v>1</v>
      </c>
      <c r="AR531" s="14" t="str">
        <f t="shared" ca="1" si="52"/>
        <v>20141126</v>
      </c>
      <c r="AS531" s="14" t="str">
        <f t="shared" ca="1" si="53"/>
        <v>093452</v>
      </c>
      <c r="AT531" s="6" t="s">
        <v>41</v>
      </c>
      <c r="AU531" s="3">
        <v>0</v>
      </c>
      <c r="AV531" s="3">
        <v>0</v>
      </c>
      <c r="AX531" s="1" t="str">
        <f t="shared" ca="1" si="54"/>
        <v>INSERT INTO SSP3 VALUES('DJB','','SSP-1212-00001','PLST11055W009',229900,'',1,20141126,093452,'SQL',0,0,'')</v>
      </c>
    </row>
    <row r="532" spans="37:50" ht="12.75" customHeight="1" x14ac:dyDescent="0.25">
      <c r="AK532" s="1" t="s">
        <v>109</v>
      </c>
      <c r="AM532" s="1" t="s">
        <v>177</v>
      </c>
      <c r="AN532" s="18" t="s">
        <v>779</v>
      </c>
      <c r="AO532" s="19">
        <v>199900</v>
      </c>
      <c r="AQ532" s="1">
        <v>1</v>
      </c>
      <c r="AR532" s="14" t="str">
        <f t="shared" ca="1" si="52"/>
        <v>20141126</v>
      </c>
      <c r="AS532" s="14" t="str">
        <f t="shared" ca="1" si="53"/>
        <v>093452</v>
      </c>
      <c r="AT532" s="6" t="s">
        <v>41</v>
      </c>
      <c r="AU532" s="3">
        <v>0</v>
      </c>
      <c r="AV532" s="3">
        <v>0</v>
      </c>
      <c r="AX532" s="1" t="str">
        <f t="shared" ca="1" si="54"/>
        <v>INSERT INTO SSP3 VALUES('DJB','','SSP-1212-00001','PLST11056B010',199900,'',1,20141126,093452,'SQL',0,0,'')</v>
      </c>
    </row>
    <row r="533" spans="37:50" ht="12.75" customHeight="1" x14ac:dyDescent="0.25">
      <c r="AK533" s="1" t="s">
        <v>109</v>
      </c>
      <c r="AM533" s="1" t="s">
        <v>177</v>
      </c>
      <c r="AN533" s="18" t="s">
        <v>780</v>
      </c>
      <c r="AO533" s="19">
        <v>199900</v>
      </c>
      <c r="AQ533" s="1">
        <v>1</v>
      </c>
      <c r="AR533" s="14" t="str">
        <f t="shared" ca="1" si="52"/>
        <v>20141126</v>
      </c>
      <c r="AS533" s="14" t="str">
        <f t="shared" ca="1" si="53"/>
        <v>093452</v>
      </c>
      <c r="AT533" s="6" t="s">
        <v>41</v>
      </c>
      <c r="AU533" s="3">
        <v>0</v>
      </c>
      <c r="AV533" s="3">
        <v>0</v>
      </c>
      <c r="AX533" s="1" t="str">
        <f t="shared" ca="1" si="54"/>
        <v>INSERT INTO SSP3 VALUES('DJB','','SSP-1212-00001','PLST11056C003',199900,'',1,20141126,093452,'SQL',0,0,'')</v>
      </c>
    </row>
    <row r="534" spans="37:50" ht="12.75" customHeight="1" x14ac:dyDescent="0.25">
      <c r="AK534" s="1" t="s">
        <v>109</v>
      </c>
      <c r="AM534" s="1" t="s">
        <v>177</v>
      </c>
      <c r="AN534" s="18" t="s">
        <v>781</v>
      </c>
      <c r="AO534" s="19">
        <v>199900</v>
      </c>
      <c r="AQ534" s="1">
        <v>1</v>
      </c>
      <c r="AR534" s="14" t="str">
        <f t="shared" ca="1" si="52"/>
        <v>20141126</v>
      </c>
      <c r="AS534" s="14" t="str">
        <f t="shared" ca="1" si="53"/>
        <v>093452</v>
      </c>
      <c r="AT534" s="6" t="s">
        <v>41</v>
      </c>
      <c r="AU534" s="3">
        <v>0</v>
      </c>
      <c r="AV534" s="3">
        <v>0</v>
      </c>
      <c r="AX534" s="1" t="str">
        <f t="shared" ca="1" si="54"/>
        <v>INSERT INTO SSP3 VALUES('DJB','','SSP-1212-00001','PLST11056C006',199900,'',1,20141126,093452,'SQL',0,0,'')</v>
      </c>
    </row>
    <row r="535" spans="37:50" ht="12.75" customHeight="1" x14ac:dyDescent="0.25">
      <c r="AK535" s="1" t="s">
        <v>109</v>
      </c>
      <c r="AM535" s="1" t="s">
        <v>177</v>
      </c>
      <c r="AN535" s="18" t="s">
        <v>782</v>
      </c>
      <c r="AO535" s="19">
        <v>199900</v>
      </c>
      <c r="AQ535" s="1">
        <v>1</v>
      </c>
      <c r="AR535" s="14" t="str">
        <f t="shared" ca="1" si="52"/>
        <v>20141126</v>
      </c>
      <c r="AS535" s="14" t="str">
        <f t="shared" ca="1" si="53"/>
        <v>093452</v>
      </c>
      <c r="AT535" s="6" t="s">
        <v>41</v>
      </c>
      <c r="AU535" s="3">
        <v>0</v>
      </c>
      <c r="AV535" s="3">
        <v>0</v>
      </c>
      <c r="AX535" s="1" t="str">
        <f t="shared" ca="1" si="54"/>
        <v>INSERT INTO SSP3 VALUES('DJB','','SSP-1212-00001','PLST11056C007',199900,'',1,20141126,093452,'SQL',0,0,'')</v>
      </c>
    </row>
    <row r="536" spans="37:50" ht="12.75" customHeight="1" x14ac:dyDescent="0.25">
      <c r="AK536" s="1" t="s">
        <v>109</v>
      </c>
      <c r="AM536" s="1" t="s">
        <v>177</v>
      </c>
      <c r="AN536" s="18" t="s">
        <v>783</v>
      </c>
      <c r="AO536" s="19">
        <v>199900</v>
      </c>
      <c r="AQ536" s="1">
        <v>1</v>
      </c>
      <c r="AR536" s="14" t="str">
        <f t="shared" ca="1" si="52"/>
        <v>20141126</v>
      </c>
      <c r="AS536" s="14" t="str">
        <f t="shared" ca="1" si="53"/>
        <v>093452</v>
      </c>
      <c r="AT536" s="6" t="s">
        <v>41</v>
      </c>
      <c r="AU536" s="3">
        <v>0</v>
      </c>
      <c r="AV536" s="3">
        <v>0</v>
      </c>
      <c r="AX536" s="1" t="str">
        <f t="shared" ca="1" si="54"/>
        <v>INSERT INTO SSP3 VALUES('DJB','','SSP-1212-00001','PLST11056N014',199900,'',1,20141126,093452,'SQL',0,0,'')</v>
      </c>
    </row>
    <row r="537" spans="37:50" ht="12.75" customHeight="1" x14ac:dyDescent="0.25">
      <c r="AK537" s="1" t="s">
        <v>109</v>
      </c>
      <c r="AM537" s="1" t="s">
        <v>177</v>
      </c>
      <c r="AN537" s="18" t="s">
        <v>784</v>
      </c>
      <c r="AO537" s="19">
        <v>199900</v>
      </c>
      <c r="AQ537" s="1">
        <v>1</v>
      </c>
      <c r="AR537" s="14" t="str">
        <f t="shared" ca="1" si="52"/>
        <v>20141126</v>
      </c>
      <c r="AS537" s="14" t="str">
        <f t="shared" ca="1" si="53"/>
        <v>093452</v>
      </c>
      <c r="AT537" s="6" t="s">
        <v>41</v>
      </c>
      <c r="AU537" s="3">
        <v>0</v>
      </c>
      <c r="AV537" s="3">
        <v>0</v>
      </c>
      <c r="AX537" s="1" t="str">
        <f t="shared" ca="1" si="54"/>
        <v>INSERT INTO SSP3 VALUES('DJB','','SSP-1212-00001','PLST11056W009',199900,'',1,20141126,093452,'SQL',0,0,'')</v>
      </c>
    </row>
    <row r="538" spans="37:50" ht="12.75" customHeight="1" x14ac:dyDescent="0.25">
      <c r="AK538" s="1" t="s">
        <v>109</v>
      </c>
      <c r="AM538" s="1" t="s">
        <v>177</v>
      </c>
      <c r="AN538" s="18" t="s">
        <v>785</v>
      </c>
      <c r="AO538" s="19">
        <v>399900</v>
      </c>
      <c r="AQ538" s="1">
        <v>1</v>
      </c>
      <c r="AR538" s="14" t="str">
        <f t="shared" ca="1" si="52"/>
        <v>20141126</v>
      </c>
      <c r="AS538" s="14" t="str">
        <f t="shared" ca="1" si="53"/>
        <v>093452</v>
      </c>
      <c r="AT538" s="6" t="s">
        <v>41</v>
      </c>
      <c r="AU538" s="3">
        <v>0</v>
      </c>
      <c r="AV538" s="3">
        <v>0</v>
      </c>
      <c r="AX538" s="1" t="str">
        <f t="shared" ca="1" si="54"/>
        <v>INSERT INTO SSP3 VALUES('DJB','','SSP-1212-00001','PLST11057W002',399900,'',1,20141126,093452,'SQL',0,0,'')</v>
      </c>
    </row>
    <row r="539" spans="37:50" ht="12.75" customHeight="1" x14ac:dyDescent="0.25">
      <c r="AK539" s="1" t="s">
        <v>109</v>
      </c>
      <c r="AM539" s="1" t="s">
        <v>177</v>
      </c>
      <c r="AN539" s="18" t="s">
        <v>786</v>
      </c>
      <c r="AO539" s="19">
        <v>329900</v>
      </c>
      <c r="AQ539" s="1">
        <v>1</v>
      </c>
      <c r="AR539" s="14" t="str">
        <f t="shared" ca="1" si="52"/>
        <v>20141126</v>
      </c>
      <c r="AS539" s="14" t="str">
        <f t="shared" ca="1" si="53"/>
        <v>093452</v>
      </c>
      <c r="AT539" s="6" t="s">
        <v>41</v>
      </c>
      <c r="AU539" s="3">
        <v>0</v>
      </c>
      <c r="AV539" s="3">
        <v>0</v>
      </c>
      <c r="AX539" s="1" t="str">
        <f t="shared" ca="1" si="54"/>
        <v>INSERT INTO SSP3 VALUES('DJB','','SSP-1212-00001','PLST11058R010',329900,'',1,20141126,093452,'SQL',0,0,'')</v>
      </c>
    </row>
    <row r="540" spans="37:50" ht="12.75" customHeight="1" x14ac:dyDescent="0.25">
      <c r="AK540" s="1" t="s">
        <v>109</v>
      </c>
      <c r="AM540" s="1" t="s">
        <v>177</v>
      </c>
      <c r="AN540" s="18" t="s">
        <v>787</v>
      </c>
      <c r="AO540" s="19">
        <v>329900</v>
      </c>
      <c r="AQ540" s="1">
        <v>1</v>
      </c>
      <c r="AR540" s="14" t="str">
        <f t="shared" ca="1" si="52"/>
        <v>20141126</v>
      </c>
      <c r="AS540" s="14" t="str">
        <f t="shared" ca="1" si="53"/>
        <v>093452</v>
      </c>
      <c r="AT540" s="6" t="s">
        <v>41</v>
      </c>
      <c r="AU540" s="3">
        <v>0</v>
      </c>
      <c r="AV540" s="3">
        <v>0</v>
      </c>
      <c r="AX540" s="1" t="str">
        <f t="shared" ca="1" si="54"/>
        <v>INSERT INTO SSP3 VALUES('DJB','','SSP-1212-00001','PLST11059O015',329900,'',1,20141126,093452,'SQL',0,0,'')</v>
      </c>
    </row>
    <row r="541" spans="37:50" ht="12.75" customHeight="1" x14ac:dyDescent="0.25">
      <c r="AK541" s="1" t="s">
        <v>109</v>
      </c>
      <c r="AM541" s="1" t="s">
        <v>177</v>
      </c>
      <c r="AN541" s="18" t="s">
        <v>788</v>
      </c>
      <c r="AO541" s="19">
        <v>329900</v>
      </c>
      <c r="AQ541" s="1">
        <v>1</v>
      </c>
      <c r="AR541" s="14" t="str">
        <f t="shared" ca="1" si="52"/>
        <v>20141126</v>
      </c>
      <c r="AS541" s="14" t="str">
        <f t="shared" ca="1" si="53"/>
        <v>093452</v>
      </c>
      <c r="AT541" s="6" t="s">
        <v>41</v>
      </c>
      <c r="AU541" s="3">
        <v>0</v>
      </c>
      <c r="AV541" s="3">
        <v>0</v>
      </c>
      <c r="AX541" s="1" t="str">
        <f t="shared" ca="1" si="54"/>
        <v>INSERT INTO SSP3 VALUES('DJB','','SSP-1212-00001','PLST11063P007',329900,'',1,20141126,093452,'SQL',0,0,'')</v>
      </c>
    </row>
    <row r="542" spans="37:50" ht="12.75" customHeight="1" x14ac:dyDescent="0.25">
      <c r="AK542" s="1" t="s">
        <v>109</v>
      </c>
      <c r="AM542" s="1" t="s">
        <v>177</v>
      </c>
      <c r="AN542" s="18" t="s">
        <v>789</v>
      </c>
      <c r="AO542" s="19">
        <v>399900</v>
      </c>
      <c r="AQ542" s="1">
        <v>1</v>
      </c>
      <c r="AR542" s="14" t="str">
        <f t="shared" ca="1" si="52"/>
        <v>20141126</v>
      </c>
      <c r="AS542" s="14" t="str">
        <f t="shared" ca="1" si="53"/>
        <v>093452</v>
      </c>
      <c r="AT542" s="6" t="s">
        <v>41</v>
      </c>
      <c r="AU542" s="3">
        <v>0</v>
      </c>
      <c r="AV542" s="3">
        <v>0</v>
      </c>
      <c r="AX542" s="1" t="str">
        <f t="shared" ca="1" si="54"/>
        <v>INSERT INTO SSP3 VALUES('DJB','','SSP-1212-00001','PLST11066C010',399900,'',1,20141126,093452,'SQL',0,0,'')</v>
      </c>
    </row>
    <row r="543" spans="37:50" ht="12.75" customHeight="1" x14ac:dyDescent="0.25">
      <c r="AK543" s="1" t="s">
        <v>109</v>
      </c>
      <c r="AM543" s="1" t="s">
        <v>177</v>
      </c>
      <c r="AN543" s="18" t="s">
        <v>790</v>
      </c>
      <c r="AO543" s="19">
        <v>399900</v>
      </c>
      <c r="AQ543" s="1">
        <v>1</v>
      </c>
      <c r="AR543" s="14" t="str">
        <f t="shared" ca="1" si="52"/>
        <v>20141126</v>
      </c>
      <c r="AS543" s="14" t="str">
        <f t="shared" ca="1" si="53"/>
        <v>093452</v>
      </c>
      <c r="AT543" s="6" t="s">
        <v>41</v>
      </c>
      <c r="AU543" s="3">
        <v>0</v>
      </c>
      <c r="AV543" s="3">
        <v>0</v>
      </c>
      <c r="AX543" s="1" t="str">
        <f t="shared" ca="1" si="54"/>
        <v>INSERT INTO SSP3 VALUES('DJB','','SSP-1212-00001','PLST11066N019',399900,'',1,20141126,093452,'SQL',0,0,'')</v>
      </c>
    </row>
    <row r="544" spans="37:50" ht="12.75" customHeight="1" x14ac:dyDescent="0.25">
      <c r="AK544" s="1" t="s">
        <v>109</v>
      </c>
      <c r="AM544" s="1" t="s">
        <v>177</v>
      </c>
      <c r="AN544" s="18" t="s">
        <v>791</v>
      </c>
      <c r="AO544" s="19">
        <v>299900</v>
      </c>
      <c r="AQ544" s="1">
        <v>1</v>
      </c>
      <c r="AR544" s="14" t="str">
        <f t="shared" ca="1" si="52"/>
        <v>20141126</v>
      </c>
      <c r="AS544" s="14" t="str">
        <f t="shared" ca="1" si="53"/>
        <v>093452</v>
      </c>
      <c r="AT544" s="6" t="s">
        <v>41</v>
      </c>
      <c r="AU544" s="3">
        <v>0</v>
      </c>
      <c r="AV544" s="3">
        <v>0</v>
      </c>
      <c r="AX544" s="1" t="str">
        <f t="shared" ca="1" si="54"/>
        <v>INSERT INTO SSP3 VALUES('DJB','','SSP-1212-00001','PLST11073W002',299900,'',1,20141126,093452,'SQL',0,0,'')</v>
      </c>
    </row>
    <row r="545" spans="37:50" ht="12.75" customHeight="1" x14ac:dyDescent="0.25">
      <c r="AK545" s="1" t="s">
        <v>109</v>
      </c>
      <c r="AM545" s="1" t="s">
        <v>177</v>
      </c>
      <c r="AN545" s="18" t="s">
        <v>792</v>
      </c>
      <c r="AO545" s="19">
        <v>349900</v>
      </c>
      <c r="AQ545" s="1">
        <v>1</v>
      </c>
      <c r="AR545" s="14" t="str">
        <f t="shared" ca="1" si="52"/>
        <v>20141126</v>
      </c>
      <c r="AS545" s="14" t="str">
        <f t="shared" ca="1" si="53"/>
        <v>093452</v>
      </c>
      <c r="AT545" s="6" t="s">
        <v>41</v>
      </c>
      <c r="AU545" s="3">
        <v>0</v>
      </c>
      <c r="AV545" s="3">
        <v>0</v>
      </c>
      <c r="AX545" s="1" t="str">
        <f t="shared" ca="1" si="54"/>
        <v>INSERT INTO SSP3 VALUES('DJB','','SSP-1212-00001','PLST11074W010',349900,'',1,20141126,093452,'SQL',0,0,'')</v>
      </c>
    </row>
    <row r="546" spans="37:50" ht="12.75" customHeight="1" x14ac:dyDescent="0.25">
      <c r="AK546" s="1" t="s">
        <v>109</v>
      </c>
      <c r="AM546" s="1" t="s">
        <v>177</v>
      </c>
      <c r="AN546" s="18" t="s">
        <v>793</v>
      </c>
      <c r="AO546" s="19">
        <v>329900</v>
      </c>
      <c r="AQ546" s="1">
        <v>1</v>
      </c>
      <c r="AR546" s="14" t="str">
        <f t="shared" ca="1" si="52"/>
        <v>20141126</v>
      </c>
      <c r="AS546" s="14" t="str">
        <f t="shared" ca="1" si="53"/>
        <v>093452</v>
      </c>
      <c r="AT546" s="6" t="s">
        <v>41</v>
      </c>
      <c r="AU546" s="3">
        <v>0</v>
      </c>
      <c r="AV546" s="3">
        <v>0</v>
      </c>
      <c r="AX546" s="1" t="str">
        <f t="shared" ca="1" si="54"/>
        <v>INSERT INTO SSP3 VALUES('DJB','','SSP-1212-00001','PLST11075R016',329900,'',1,20141126,093452,'SQL',0,0,'')</v>
      </c>
    </row>
    <row r="547" spans="37:50" ht="12.75" customHeight="1" x14ac:dyDescent="0.25">
      <c r="AK547" s="1" t="s">
        <v>109</v>
      </c>
      <c r="AM547" s="1" t="s">
        <v>177</v>
      </c>
      <c r="AN547" s="18" t="s">
        <v>794</v>
      </c>
      <c r="AO547" s="19">
        <v>299900</v>
      </c>
      <c r="AQ547" s="1">
        <v>1</v>
      </c>
      <c r="AR547" s="14" t="str">
        <f t="shared" ca="1" si="52"/>
        <v>20141126</v>
      </c>
      <c r="AS547" s="14" t="str">
        <f t="shared" ca="1" si="53"/>
        <v>093452</v>
      </c>
      <c r="AT547" s="6" t="s">
        <v>41</v>
      </c>
      <c r="AU547" s="3">
        <v>0</v>
      </c>
      <c r="AV547" s="3">
        <v>0</v>
      </c>
      <c r="AX547" s="1" t="str">
        <f t="shared" ca="1" si="54"/>
        <v>INSERT INTO SSP3 VALUES('DJB','','SSP-1212-00001','PLST11080B001',299900,'',1,20141126,093452,'SQL',0,0,'')</v>
      </c>
    </row>
    <row r="548" spans="37:50" ht="12.75" customHeight="1" x14ac:dyDescent="0.25">
      <c r="AK548" s="1" t="s">
        <v>109</v>
      </c>
      <c r="AM548" s="1" t="s">
        <v>177</v>
      </c>
      <c r="AN548" s="18" t="s">
        <v>795</v>
      </c>
      <c r="AO548" s="19">
        <v>479900</v>
      </c>
      <c r="AQ548" s="1">
        <v>1</v>
      </c>
      <c r="AR548" s="14" t="str">
        <f t="shared" ca="1" si="52"/>
        <v>20141126</v>
      </c>
      <c r="AS548" s="14" t="str">
        <f t="shared" ca="1" si="53"/>
        <v>093452</v>
      </c>
      <c r="AT548" s="6" t="s">
        <v>41</v>
      </c>
      <c r="AU548" s="3">
        <v>0</v>
      </c>
      <c r="AV548" s="3">
        <v>0</v>
      </c>
      <c r="AX548" s="1" t="str">
        <f t="shared" ca="1" si="54"/>
        <v>INSERT INTO SSP3 VALUES('DJB','','SSP-1212-00001','PLST11119B001',479900,'',1,20141126,093452,'SQL',0,0,'')</v>
      </c>
    </row>
    <row r="549" spans="37:50" ht="12.75" customHeight="1" x14ac:dyDescent="0.25">
      <c r="AK549" s="1" t="s">
        <v>109</v>
      </c>
      <c r="AM549" s="1" t="s">
        <v>177</v>
      </c>
      <c r="AN549" s="18" t="s">
        <v>796</v>
      </c>
      <c r="AO549" s="19">
        <v>349900</v>
      </c>
      <c r="AQ549" s="1">
        <v>1</v>
      </c>
      <c r="AR549" s="14" t="str">
        <f t="shared" ca="1" si="52"/>
        <v>20141126</v>
      </c>
      <c r="AS549" s="14" t="str">
        <f t="shared" ca="1" si="53"/>
        <v>093452</v>
      </c>
      <c r="AT549" s="6" t="s">
        <v>41</v>
      </c>
      <c r="AU549" s="3">
        <v>0</v>
      </c>
      <c r="AV549" s="3">
        <v>0</v>
      </c>
      <c r="AX549" s="1" t="str">
        <f t="shared" ca="1" si="54"/>
        <v>INSERT INTO SSP3 VALUES('DJB','','SSP-1212-00001','PLST11134W002',349900,'',1,20141126,093452,'SQL',0,0,'')</v>
      </c>
    </row>
    <row r="550" spans="37:50" ht="12.75" customHeight="1" x14ac:dyDescent="0.25">
      <c r="AK550" s="1" t="s">
        <v>109</v>
      </c>
      <c r="AM550" s="1" t="s">
        <v>177</v>
      </c>
      <c r="AN550" s="18" t="s">
        <v>797</v>
      </c>
      <c r="AO550" s="19">
        <v>299900</v>
      </c>
      <c r="AQ550" s="1">
        <v>1</v>
      </c>
      <c r="AR550" s="14" t="str">
        <f t="shared" ca="1" si="52"/>
        <v>20141126</v>
      </c>
      <c r="AS550" s="14" t="str">
        <f t="shared" ca="1" si="53"/>
        <v>093452</v>
      </c>
      <c r="AT550" s="6" t="s">
        <v>41</v>
      </c>
      <c r="AU550" s="3">
        <v>0</v>
      </c>
      <c r="AV550" s="3">
        <v>0</v>
      </c>
      <c r="AX550" s="1" t="str">
        <f t="shared" ca="1" si="54"/>
        <v>INSERT INTO SSP3 VALUES('DJB','','SSP-1212-00001','PLST11140W009',299900,'',1,20141126,093452,'SQL',0,0,'')</v>
      </c>
    </row>
    <row r="551" spans="37:50" ht="12.75" customHeight="1" x14ac:dyDescent="0.25">
      <c r="AK551" s="1" t="s">
        <v>109</v>
      </c>
      <c r="AM551" s="1" t="s">
        <v>177</v>
      </c>
      <c r="AN551" s="18" t="s">
        <v>798</v>
      </c>
      <c r="AO551" s="19">
        <v>399900</v>
      </c>
      <c r="AQ551" s="1">
        <v>1</v>
      </c>
      <c r="AR551" s="14" t="str">
        <f t="shared" ca="1" si="52"/>
        <v>20141126</v>
      </c>
      <c r="AS551" s="14" t="str">
        <f t="shared" ca="1" si="53"/>
        <v>093452</v>
      </c>
      <c r="AT551" s="6" t="s">
        <v>41</v>
      </c>
      <c r="AU551" s="3">
        <v>0</v>
      </c>
      <c r="AV551" s="3">
        <v>0</v>
      </c>
      <c r="AX551" s="1" t="str">
        <f t="shared" ca="1" si="54"/>
        <v>INSERT INTO SSP3 VALUES('DJB','','SSP-1212-00001','PLST11142B001',399900,'',1,20141126,093452,'SQL',0,0,'')</v>
      </c>
    </row>
    <row r="552" spans="37:50" ht="12.75" customHeight="1" x14ac:dyDescent="0.25">
      <c r="AK552" s="1" t="s">
        <v>109</v>
      </c>
      <c r="AM552" s="1" t="s">
        <v>177</v>
      </c>
      <c r="AN552" s="18" t="s">
        <v>799</v>
      </c>
      <c r="AO552" s="19">
        <v>399900</v>
      </c>
      <c r="AQ552" s="1">
        <v>1</v>
      </c>
      <c r="AR552" s="14" t="str">
        <f t="shared" ca="1" si="52"/>
        <v>20141126</v>
      </c>
      <c r="AS552" s="14" t="str">
        <f t="shared" ca="1" si="53"/>
        <v>093452</v>
      </c>
      <c r="AT552" s="6" t="s">
        <v>41</v>
      </c>
      <c r="AU552" s="3">
        <v>0</v>
      </c>
      <c r="AV552" s="3">
        <v>0</v>
      </c>
      <c r="AX552" s="1" t="str">
        <f t="shared" ca="1" si="54"/>
        <v>INSERT INTO SSP3 VALUES('DJB','','SSP-1212-00001','PLST11142O016',399900,'',1,20141126,093452,'SQL',0,0,'')</v>
      </c>
    </row>
    <row r="553" spans="37:50" ht="12.75" customHeight="1" x14ac:dyDescent="0.25">
      <c r="AK553" s="1" t="s">
        <v>109</v>
      </c>
      <c r="AM553" s="1" t="s">
        <v>177</v>
      </c>
      <c r="AN553" s="18" t="s">
        <v>800</v>
      </c>
      <c r="AO553" s="19">
        <v>399900</v>
      </c>
      <c r="AQ553" s="1">
        <v>1</v>
      </c>
      <c r="AR553" s="14" t="str">
        <f t="shared" ca="1" si="52"/>
        <v>20141126</v>
      </c>
      <c r="AS553" s="14" t="str">
        <f t="shared" ca="1" si="53"/>
        <v>093452</v>
      </c>
      <c r="AT553" s="6" t="s">
        <v>41</v>
      </c>
      <c r="AU553" s="3">
        <v>0</v>
      </c>
      <c r="AV553" s="3">
        <v>0</v>
      </c>
      <c r="AX553" s="1" t="str">
        <f t="shared" ca="1" si="54"/>
        <v>INSERT INTO SSP3 VALUES('DJB','','SSP-1212-00001','PLST11143B001',399900,'',1,20141126,093452,'SQL',0,0,'')</v>
      </c>
    </row>
    <row r="554" spans="37:50" ht="12.75" customHeight="1" x14ac:dyDescent="0.25">
      <c r="AK554" s="1" t="s">
        <v>109</v>
      </c>
      <c r="AM554" s="1" t="s">
        <v>177</v>
      </c>
      <c r="AN554" s="18" t="s">
        <v>801</v>
      </c>
      <c r="AO554" s="19">
        <v>399900</v>
      </c>
      <c r="AQ554" s="1">
        <v>1</v>
      </c>
      <c r="AR554" s="14" t="str">
        <f t="shared" ca="1" si="52"/>
        <v>20141126</v>
      </c>
      <c r="AS554" s="14" t="str">
        <f t="shared" ca="1" si="53"/>
        <v>093452</v>
      </c>
      <c r="AT554" s="6" t="s">
        <v>41</v>
      </c>
      <c r="AU554" s="3">
        <v>0</v>
      </c>
      <c r="AV554" s="3">
        <v>0</v>
      </c>
      <c r="AX554" s="1" t="str">
        <f t="shared" ca="1" si="54"/>
        <v>INSERT INTO SSP3 VALUES('DJB','','SSP-1212-00001','PLST11143O016',399900,'',1,20141126,093452,'SQL',0,0,'')</v>
      </c>
    </row>
    <row r="555" spans="37:50" ht="12.75" customHeight="1" x14ac:dyDescent="0.25">
      <c r="AK555" s="1" t="s">
        <v>109</v>
      </c>
      <c r="AM555" s="1" t="s">
        <v>177</v>
      </c>
      <c r="AN555" s="18" t="s">
        <v>802</v>
      </c>
      <c r="AO555" s="19">
        <v>359900</v>
      </c>
      <c r="AQ555" s="1">
        <v>1</v>
      </c>
      <c r="AR555" s="14" t="str">
        <f t="shared" ca="1" si="52"/>
        <v>20141126</v>
      </c>
      <c r="AS555" s="14" t="str">
        <f t="shared" ca="1" si="53"/>
        <v>093452</v>
      </c>
      <c r="AT555" s="6" t="s">
        <v>41</v>
      </c>
      <c r="AU555" s="3">
        <v>0</v>
      </c>
      <c r="AV555" s="3">
        <v>0</v>
      </c>
      <c r="AX555" s="1" t="str">
        <f t="shared" ca="1" si="54"/>
        <v>INSERT INTO SSP3 VALUES('DJB','','SSP-1212-00001','PLST11148W002',359900,'',1,20141126,093452,'SQL',0,0,'')</v>
      </c>
    </row>
    <row r="556" spans="37:50" ht="12.75" customHeight="1" x14ac:dyDescent="0.25">
      <c r="AK556" s="1" t="s">
        <v>109</v>
      </c>
      <c r="AM556" s="1" t="s">
        <v>177</v>
      </c>
      <c r="AN556" s="18" t="s">
        <v>803</v>
      </c>
      <c r="AO556" s="19">
        <v>279900</v>
      </c>
      <c r="AQ556" s="1">
        <v>1</v>
      </c>
      <c r="AR556" s="14" t="str">
        <f t="shared" ca="1" si="52"/>
        <v>20141126</v>
      </c>
      <c r="AS556" s="14" t="str">
        <f t="shared" ca="1" si="53"/>
        <v>093452</v>
      </c>
      <c r="AT556" s="6" t="s">
        <v>41</v>
      </c>
      <c r="AU556" s="3">
        <v>0</v>
      </c>
      <c r="AV556" s="3">
        <v>0</v>
      </c>
      <c r="AX556" s="1" t="str">
        <f t="shared" ca="1" si="54"/>
        <v>INSERT INTO SSP3 VALUES('DJB','','SSP-1212-00001','PLST11156B001',279900,'',1,20141126,093452,'SQL',0,0,'')</v>
      </c>
    </row>
    <row r="557" spans="37:50" ht="12.75" customHeight="1" x14ac:dyDescent="0.25">
      <c r="AK557" s="1" t="s">
        <v>109</v>
      </c>
      <c r="AM557" s="1" t="s">
        <v>177</v>
      </c>
      <c r="AN557" s="18" t="s">
        <v>804</v>
      </c>
      <c r="AO557" s="19">
        <v>349900</v>
      </c>
      <c r="AQ557" s="1">
        <v>1</v>
      </c>
      <c r="AR557" s="14" t="str">
        <f t="shared" ca="1" si="52"/>
        <v>20141126</v>
      </c>
      <c r="AS557" s="14" t="str">
        <f t="shared" ca="1" si="53"/>
        <v>093452</v>
      </c>
      <c r="AT557" s="6" t="s">
        <v>41</v>
      </c>
      <c r="AU557" s="3">
        <v>0</v>
      </c>
      <c r="AV557" s="3">
        <v>0</v>
      </c>
      <c r="AX557" s="1" t="str">
        <f t="shared" ca="1" si="54"/>
        <v>INSERT INTO SSP3 VALUES('DJB','','SSP-1212-00001','PLST11171R017',349900,'',1,20141126,093452,'SQL',0,0,'')</v>
      </c>
    </row>
    <row r="558" spans="37:50" ht="12.75" customHeight="1" x14ac:dyDescent="0.25">
      <c r="AK558" s="1" t="s">
        <v>109</v>
      </c>
      <c r="AM558" s="1" t="s">
        <v>177</v>
      </c>
      <c r="AN558" s="18" t="s">
        <v>805</v>
      </c>
      <c r="AO558" s="19">
        <v>349900</v>
      </c>
      <c r="AQ558" s="1">
        <v>1</v>
      </c>
      <c r="AR558" s="14" t="str">
        <f t="shared" ca="1" si="52"/>
        <v>20141126</v>
      </c>
      <c r="AS558" s="14" t="str">
        <f t="shared" ca="1" si="53"/>
        <v>093452</v>
      </c>
      <c r="AT558" s="6" t="s">
        <v>41</v>
      </c>
      <c r="AU558" s="3">
        <v>0</v>
      </c>
      <c r="AV558" s="3">
        <v>0</v>
      </c>
      <c r="AX558" s="1" t="str">
        <f t="shared" ca="1" si="54"/>
        <v>INSERT INTO SSP3 VALUES('DJB','','SSP-1212-00001','PLST11173G023',349900,'',1,20141126,093452,'SQL',0,0,'')</v>
      </c>
    </row>
    <row r="559" spans="37:50" ht="12.75" customHeight="1" x14ac:dyDescent="0.25">
      <c r="AK559" s="1" t="s">
        <v>109</v>
      </c>
      <c r="AM559" s="1" t="s">
        <v>177</v>
      </c>
      <c r="AN559" s="18" t="s">
        <v>806</v>
      </c>
      <c r="AO559" s="19">
        <v>379900</v>
      </c>
      <c r="AQ559" s="1">
        <v>1</v>
      </c>
      <c r="AR559" s="14" t="str">
        <f t="shared" ca="1" si="52"/>
        <v>20141126</v>
      </c>
      <c r="AS559" s="14" t="str">
        <f t="shared" ca="1" si="53"/>
        <v>093452</v>
      </c>
      <c r="AT559" s="6" t="s">
        <v>41</v>
      </c>
      <c r="AU559" s="3">
        <v>0</v>
      </c>
      <c r="AV559" s="3">
        <v>0</v>
      </c>
      <c r="AX559" s="1" t="str">
        <f t="shared" ca="1" si="54"/>
        <v>INSERT INTO SSP3 VALUES('DJB','','SSP-1212-00001','PLST11174N016',379900,'',1,20141126,093452,'SQL',0,0,'')</v>
      </c>
    </row>
    <row r="560" spans="37:50" ht="12.75" customHeight="1" x14ac:dyDescent="0.25">
      <c r="AK560" s="1" t="s">
        <v>109</v>
      </c>
      <c r="AM560" s="1" t="s">
        <v>177</v>
      </c>
      <c r="AN560" s="18" t="s">
        <v>807</v>
      </c>
      <c r="AO560" s="19">
        <v>379900</v>
      </c>
      <c r="AQ560" s="1">
        <v>1</v>
      </c>
      <c r="AR560" s="14" t="str">
        <f t="shared" ca="1" si="52"/>
        <v>20141126</v>
      </c>
      <c r="AS560" s="14" t="str">
        <f t="shared" ca="1" si="53"/>
        <v>093452</v>
      </c>
      <c r="AT560" s="6" t="s">
        <v>41</v>
      </c>
      <c r="AU560" s="3">
        <v>0</v>
      </c>
      <c r="AV560" s="3">
        <v>0</v>
      </c>
      <c r="AX560" s="1" t="str">
        <f t="shared" ca="1" si="54"/>
        <v>INSERT INTO SSP3 VALUES('DJB','','SSP-1212-00001','PLST11174P008',379900,'',1,20141126,093452,'SQL',0,0,'')</v>
      </c>
    </row>
    <row r="561" spans="37:50" ht="12.75" customHeight="1" x14ac:dyDescent="0.25">
      <c r="AK561" s="1" t="s">
        <v>109</v>
      </c>
      <c r="AM561" s="1" t="s">
        <v>177</v>
      </c>
      <c r="AN561" s="18" t="s">
        <v>808</v>
      </c>
      <c r="AO561" s="19">
        <v>349900</v>
      </c>
      <c r="AQ561" s="1">
        <v>1</v>
      </c>
      <c r="AR561" s="14" t="str">
        <f t="shared" ca="1" si="52"/>
        <v>20141126</v>
      </c>
      <c r="AS561" s="14" t="str">
        <f t="shared" ca="1" si="53"/>
        <v>093452</v>
      </c>
      <c r="AT561" s="6" t="s">
        <v>41</v>
      </c>
      <c r="AU561" s="3">
        <v>0</v>
      </c>
      <c r="AV561" s="3">
        <v>0</v>
      </c>
      <c r="AX561" s="1" t="str">
        <f t="shared" ca="1" si="54"/>
        <v>INSERT INTO SSP3 VALUES('DJB','','SSP-1212-00001','PLST11175P008',349900,'',1,20141126,093452,'SQL',0,0,'')</v>
      </c>
    </row>
    <row r="562" spans="37:50" ht="12.75" customHeight="1" x14ac:dyDescent="0.25">
      <c r="AK562" s="1" t="s">
        <v>109</v>
      </c>
      <c r="AM562" s="1" t="s">
        <v>177</v>
      </c>
      <c r="AN562" s="18" t="s">
        <v>809</v>
      </c>
      <c r="AO562" s="19">
        <v>399900</v>
      </c>
      <c r="AQ562" s="1">
        <v>1</v>
      </c>
      <c r="AR562" s="14" t="str">
        <f t="shared" ca="1" si="52"/>
        <v>20141126</v>
      </c>
      <c r="AS562" s="14" t="str">
        <f t="shared" ca="1" si="53"/>
        <v>093452</v>
      </c>
      <c r="AT562" s="6" t="s">
        <v>41</v>
      </c>
      <c r="AU562" s="3">
        <v>0</v>
      </c>
      <c r="AV562" s="3">
        <v>0</v>
      </c>
      <c r="AX562" s="1" t="str">
        <f t="shared" ca="1" si="54"/>
        <v>INSERT INTO SSP3 VALUES('DJB','','SSP-1212-00001','PLST11176G023',399900,'',1,20141126,093452,'SQL',0,0,'')</v>
      </c>
    </row>
    <row r="563" spans="37:50" ht="12.75" customHeight="1" x14ac:dyDescent="0.25">
      <c r="AK563" s="1" t="s">
        <v>109</v>
      </c>
      <c r="AM563" s="1" t="s">
        <v>177</v>
      </c>
      <c r="AN563" s="18" t="s">
        <v>810</v>
      </c>
      <c r="AO563" s="19">
        <v>399900</v>
      </c>
      <c r="AQ563" s="1">
        <v>1</v>
      </c>
      <c r="AR563" s="14" t="str">
        <f t="shared" ca="1" si="52"/>
        <v>20141126</v>
      </c>
      <c r="AS563" s="14" t="str">
        <f t="shared" ca="1" si="53"/>
        <v>093452</v>
      </c>
      <c r="AT563" s="6" t="s">
        <v>41</v>
      </c>
      <c r="AU563" s="3">
        <v>0</v>
      </c>
      <c r="AV563" s="3">
        <v>0</v>
      </c>
      <c r="AX563" s="1" t="str">
        <f t="shared" ca="1" si="54"/>
        <v>INSERT INTO SSP3 VALUES('DJB','','SSP-1212-00001','PLST11176R017',399900,'',1,20141126,093452,'SQL',0,0,'')</v>
      </c>
    </row>
    <row r="564" spans="37:50" ht="12.75" customHeight="1" x14ac:dyDescent="0.25">
      <c r="AK564" s="1" t="s">
        <v>109</v>
      </c>
      <c r="AM564" s="1" t="s">
        <v>177</v>
      </c>
      <c r="AN564" s="18" t="s">
        <v>811</v>
      </c>
      <c r="AO564" s="19">
        <v>399900</v>
      </c>
      <c r="AQ564" s="1">
        <v>1</v>
      </c>
      <c r="AR564" s="14" t="str">
        <f t="shared" ca="1" si="52"/>
        <v>20141126</v>
      </c>
      <c r="AS564" s="14" t="str">
        <f t="shared" ca="1" si="53"/>
        <v>093452</v>
      </c>
      <c r="AT564" s="6" t="s">
        <v>41</v>
      </c>
      <c r="AU564" s="3">
        <v>0</v>
      </c>
      <c r="AV564" s="3">
        <v>0</v>
      </c>
      <c r="AX564" s="1" t="str">
        <f t="shared" ca="1" si="54"/>
        <v>INSERT INTO SSP3 VALUES('DJB','','SSP-1212-00001','PLST12002N022',399900,'',1,20141126,093452,'SQL',0,0,'')</v>
      </c>
    </row>
    <row r="565" spans="37:50" ht="12.75" customHeight="1" x14ac:dyDescent="0.25">
      <c r="AK565" s="1" t="s">
        <v>109</v>
      </c>
      <c r="AM565" s="1" t="s">
        <v>177</v>
      </c>
      <c r="AN565" s="18" t="s">
        <v>812</v>
      </c>
      <c r="AO565" s="19">
        <v>399900</v>
      </c>
      <c r="AQ565" s="1">
        <v>1</v>
      </c>
      <c r="AR565" s="14" t="str">
        <f t="shared" ca="1" si="52"/>
        <v>20141126</v>
      </c>
      <c r="AS565" s="14" t="str">
        <f t="shared" ca="1" si="53"/>
        <v>093452</v>
      </c>
      <c r="AT565" s="6" t="s">
        <v>41</v>
      </c>
      <c r="AU565" s="3">
        <v>0</v>
      </c>
      <c r="AV565" s="3">
        <v>0</v>
      </c>
      <c r="AX565" s="1" t="str">
        <f t="shared" ca="1" si="54"/>
        <v>INSERT INTO SSP3 VALUES('DJB','','SSP-1212-00001','PLST12002O017',399900,'',1,20141126,093452,'SQL',0,0,'')</v>
      </c>
    </row>
    <row r="566" spans="37:50" ht="12.75" customHeight="1" x14ac:dyDescent="0.25">
      <c r="AK566" s="1" t="s">
        <v>109</v>
      </c>
      <c r="AM566" s="1" t="s">
        <v>177</v>
      </c>
      <c r="AN566" s="18" t="s">
        <v>813</v>
      </c>
      <c r="AO566" s="19">
        <v>399900</v>
      </c>
      <c r="AQ566" s="1">
        <v>1</v>
      </c>
      <c r="AR566" s="14" t="str">
        <f t="shared" ca="1" si="52"/>
        <v>20141126</v>
      </c>
      <c r="AS566" s="14" t="str">
        <f t="shared" ca="1" si="53"/>
        <v>093452</v>
      </c>
      <c r="AT566" s="6" t="s">
        <v>41</v>
      </c>
      <c r="AU566" s="3">
        <v>0</v>
      </c>
      <c r="AV566" s="3">
        <v>0</v>
      </c>
      <c r="AX566" s="1" t="str">
        <f t="shared" ca="1" si="54"/>
        <v>INSERT INTO SSP3 VALUES('DJB','','SSP-1212-00001','PLST12002O018',399900,'',1,20141126,093452,'SQL',0,0,'')</v>
      </c>
    </row>
    <row r="567" spans="37:50" ht="12.75" customHeight="1" x14ac:dyDescent="0.25">
      <c r="AK567" s="1" t="s">
        <v>109</v>
      </c>
      <c r="AM567" s="1" t="s">
        <v>177</v>
      </c>
      <c r="AN567" s="18" t="s">
        <v>814</v>
      </c>
      <c r="AO567" s="19">
        <v>549900</v>
      </c>
      <c r="AQ567" s="1">
        <v>1</v>
      </c>
      <c r="AR567" s="14" t="str">
        <f t="shared" ca="1" si="52"/>
        <v>20141126</v>
      </c>
      <c r="AS567" s="14" t="str">
        <f t="shared" ca="1" si="53"/>
        <v>093452</v>
      </c>
      <c r="AT567" s="6" t="s">
        <v>41</v>
      </c>
      <c r="AU567" s="3">
        <v>0</v>
      </c>
      <c r="AV567" s="3">
        <v>0</v>
      </c>
      <c r="AX567" s="1" t="str">
        <f t="shared" ca="1" si="54"/>
        <v>INSERT INTO SSP3 VALUES('DJB','','SSP-1212-00001','PLST12006W002',549900,'',1,20141126,093452,'SQL',0,0,'')</v>
      </c>
    </row>
    <row r="568" spans="37:50" ht="12.75" customHeight="1" x14ac:dyDescent="0.25">
      <c r="AK568" s="1" t="s">
        <v>109</v>
      </c>
      <c r="AM568" s="1" t="s">
        <v>177</v>
      </c>
      <c r="AN568" s="18" t="s">
        <v>815</v>
      </c>
      <c r="AO568" s="19">
        <v>499900</v>
      </c>
      <c r="AQ568" s="1">
        <v>1</v>
      </c>
      <c r="AR568" s="14" t="str">
        <f t="shared" ca="1" si="52"/>
        <v>20141126</v>
      </c>
      <c r="AS568" s="14" t="str">
        <f t="shared" ca="1" si="53"/>
        <v>093452</v>
      </c>
      <c r="AT568" s="6" t="s">
        <v>41</v>
      </c>
      <c r="AU568" s="3">
        <v>0</v>
      </c>
      <c r="AV568" s="3">
        <v>0</v>
      </c>
      <c r="AX568" s="1" t="str">
        <f t="shared" ca="1" si="54"/>
        <v>INSERT INTO SSP3 VALUES('DJB','','SSP-1212-00001','PLST12026N016',499900,'',1,20141126,093452,'SQL',0,0,'')</v>
      </c>
    </row>
    <row r="569" spans="37:50" ht="12.75" customHeight="1" x14ac:dyDescent="0.25">
      <c r="AK569" s="1" t="s">
        <v>109</v>
      </c>
      <c r="AM569" s="1" t="s">
        <v>177</v>
      </c>
      <c r="AN569" s="18" t="s">
        <v>816</v>
      </c>
      <c r="AO569" s="19">
        <v>299900</v>
      </c>
      <c r="AQ569" s="1">
        <v>1</v>
      </c>
      <c r="AR569" s="14" t="str">
        <f t="shared" ca="1" si="52"/>
        <v>20141126</v>
      </c>
      <c r="AS569" s="14" t="str">
        <f t="shared" ca="1" si="53"/>
        <v>093452</v>
      </c>
      <c r="AT569" s="6" t="s">
        <v>41</v>
      </c>
      <c r="AU569" s="3">
        <v>0</v>
      </c>
      <c r="AV569" s="3">
        <v>0</v>
      </c>
      <c r="AX569" s="1" t="str">
        <f t="shared" ca="1" si="54"/>
        <v>INSERT INTO SSP3 VALUES('DJB','','SSP-1212-00001','PLST12034N003',299900,'',1,20141126,093452,'SQL',0,0,'')</v>
      </c>
    </row>
    <row r="570" spans="37:50" ht="12.75" customHeight="1" x14ac:dyDescent="0.25">
      <c r="AK570" s="1" t="s">
        <v>109</v>
      </c>
      <c r="AM570" s="1" t="s">
        <v>177</v>
      </c>
      <c r="AN570" s="18" t="s">
        <v>817</v>
      </c>
      <c r="AO570" s="19">
        <v>299900</v>
      </c>
      <c r="AQ570" s="1">
        <v>1</v>
      </c>
      <c r="AR570" s="14" t="str">
        <f t="shared" ca="1" si="52"/>
        <v>20141126</v>
      </c>
      <c r="AS570" s="14" t="str">
        <f t="shared" ca="1" si="53"/>
        <v>093452</v>
      </c>
      <c r="AT570" s="6" t="s">
        <v>41</v>
      </c>
      <c r="AU570" s="3">
        <v>0</v>
      </c>
      <c r="AV570" s="3">
        <v>0</v>
      </c>
      <c r="AX570" s="1" t="str">
        <f t="shared" ca="1" si="54"/>
        <v>INSERT INTO SSP3 VALUES('DJB','','SSP-1212-00001','PLST12034W002',299900,'',1,20141126,093452,'SQL',0,0,'')</v>
      </c>
    </row>
    <row r="571" spans="37:50" ht="12.75" customHeight="1" x14ac:dyDescent="0.25">
      <c r="AK571" s="1" t="s">
        <v>109</v>
      </c>
      <c r="AM571" s="1" t="s">
        <v>177</v>
      </c>
      <c r="AN571" s="18" t="s">
        <v>818</v>
      </c>
      <c r="AO571" s="19">
        <v>399900</v>
      </c>
      <c r="AQ571" s="1">
        <v>1</v>
      </c>
      <c r="AR571" s="14" t="str">
        <f t="shared" ca="1" si="52"/>
        <v>20141126</v>
      </c>
      <c r="AS571" s="14" t="str">
        <f t="shared" ca="1" si="53"/>
        <v>093452</v>
      </c>
      <c r="AT571" s="6" t="s">
        <v>41</v>
      </c>
      <c r="AU571" s="3">
        <v>0</v>
      </c>
      <c r="AV571" s="3">
        <v>0</v>
      </c>
      <c r="AX571" s="1" t="str">
        <f t="shared" ca="1" si="54"/>
        <v>INSERT INTO SSP3 VALUES('DJB','','SSP-1212-00001','PLST12086W010',399900,'',1,20141126,093452,'SQL',0,0,'')</v>
      </c>
    </row>
    <row r="572" spans="37:50" ht="12.75" customHeight="1" x14ac:dyDescent="0.25">
      <c r="AK572" s="1" t="s">
        <v>109</v>
      </c>
      <c r="AM572" s="1" t="s">
        <v>177</v>
      </c>
      <c r="AN572" s="18" t="s">
        <v>819</v>
      </c>
      <c r="AO572" s="19">
        <v>449900</v>
      </c>
      <c r="AQ572" s="1">
        <v>1</v>
      </c>
      <c r="AR572" s="14" t="str">
        <f t="shared" ca="1" si="52"/>
        <v>20141126</v>
      </c>
      <c r="AS572" s="14" t="str">
        <f t="shared" ca="1" si="53"/>
        <v>093452</v>
      </c>
      <c r="AT572" s="6" t="s">
        <v>41</v>
      </c>
      <c r="AU572" s="3">
        <v>0</v>
      </c>
      <c r="AV572" s="3">
        <v>0</v>
      </c>
      <c r="AX572" s="1" t="str">
        <f t="shared" ca="1" si="54"/>
        <v>INSERT INTO SSP3 VALUES('DJB','','SSP-1212-00001','PLST12089W002',449900,'',1,20141126,093452,'SQL',0,0,'')</v>
      </c>
    </row>
    <row r="573" spans="37:50" ht="12.75" customHeight="1" x14ac:dyDescent="0.25">
      <c r="AK573" s="1" t="s">
        <v>109</v>
      </c>
      <c r="AM573" s="1" t="s">
        <v>177</v>
      </c>
      <c r="AN573" s="18" t="s">
        <v>820</v>
      </c>
      <c r="AO573" s="19">
        <v>399900</v>
      </c>
      <c r="AQ573" s="1">
        <v>1</v>
      </c>
      <c r="AR573" s="14" t="str">
        <f t="shared" ca="1" si="52"/>
        <v>20141126</v>
      </c>
      <c r="AS573" s="14" t="str">
        <f t="shared" ca="1" si="53"/>
        <v>093452</v>
      </c>
      <c r="AT573" s="6" t="s">
        <v>41</v>
      </c>
      <c r="AU573" s="3">
        <v>0</v>
      </c>
      <c r="AV573" s="3">
        <v>0</v>
      </c>
      <c r="AX573" s="1" t="str">
        <f t="shared" ca="1" si="54"/>
        <v>INSERT INTO SSP3 VALUES('DJB','','SSP-1212-00001','PLSTHA0593W02',399900,'',1,20141126,093452,'SQL',0,0,'')</v>
      </c>
    </row>
    <row r="574" spans="37:50" ht="12.75" customHeight="1" x14ac:dyDescent="0.25">
      <c r="AK574" s="1" t="s">
        <v>109</v>
      </c>
      <c r="AM574" s="1" t="s">
        <v>177</v>
      </c>
      <c r="AN574" s="18" t="s">
        <v>821</v>
      </c>
      <c r="AO574" s="19">
        <v>349900</v>
      </c>
      <c r="AQ574" s="1">
        <v>1</v>
      </c>
      <c r="AR574" s="14" t="str">
        <f t="shared" ca="1" si="52"/>
        <v>20141126</v>
      </c>
      <c r="AS574" s="14" t="str">
        <f t="shared" ca="1" si="53"/>
        <v>093452</v>
      </c>
      <c r="AT574" s="6" t="s">
        <v>41</v>
      </c>
      <c r="AU574" s="3">
        <v>0</v>
      </c>
      <c r="AV574" s="3">
        <v>0</v>
      </c>
      <c r="AX574" s="1" t="str">
        <f t="shared" ca="1" si="54"/>
        <v>INSERT INTO SSP3 VALUES('DJB','','SSP-1212-00001','PLSTHA0603W02',349900,'',1,20141126,093452,'SQL',0,0,'')</v>
      </c>
    </row>
    <row r="575" spans="37:50" ht="12.75" customHeight="1" x14ac:dyDescent="0.25">
      <c r="AK575" s="1" t="s">
        <v>109</v>
      </c>
      <c r="AM575" s="1" t="s">
        <v>177</v>
      </c>
      <c r="AN575" s="18" t="s">
        <v>822</v>
      </c>
      <c r="AO575" s="19">
        <v>329900</v>
      </c>
      <c r="AQ575" s="1">
        <v>1</v>
      </c>
      <c r="AR575" s="14" t="str">
        <f t="shared" ca="1" si="52"/>
        <v>20141126</v>
      </c>
      <c r="AS575" s="14" t="str">
        <f t="shared" ca="1" si="53"/>
        <v>093452</v>
      </c>
      <c r="AT575" s="6" t="s">
        <v>41</v>
      </c>
      <c r="AU575" s="3">
        <v>0</v>
      </c>
      <c r="AV575" s="3">
        <v>0</v>
      </c>
      <c r="AX575" s="1" t="str">
        <f t="shared" ca="1" si="54"/>
        <v>INSERT INTO SSP3 VALUES('DJB','','SSP-1212-00001','PLSTHA0633C03',329900,'',1,20141126,093452,'SQL',0,0,'')</v>
      </c>
    </row>
    <row r="576" spans="37:50" ht="12.75" customHeight="1" x14ac:dyDescent="0.25">
      <c r="AK576" s="1" t="s">
        <v>109</v>
      </c>
      <c r="AM576" s="1" t="s">
        <v>177</v>
      </c>
      <c r="AN576" s="18" t="s">
        <v>823</v>
      </c>
      <c r="AO576" s="19">
        <v>449900</v>
      </c>
      <c r="AQ576" s="1">
        <v>1</v>
      </c>
      <c r="AR576" s="14" t="str">
        <f t="shared" ca="1" si="52"/>
        <v>20141126</v>
      </c>
      <c r="AS576" s="14" t="str">
        <f t="shared" ca="1" si="53"/>
        <v>093452</v>
      </c>
      <c r="AT576" s="6" t="s">
        <v>41</v>
      </c>
      <c r="AU576" s="3">
        <v>0</v>
      </c>
      <c r="AV576" s="3">
        <v>0</v>
      </c>
      <c r="AX576" s="1" t="str">
        <f t="shared" ca="1" si="54"/>
        <v>INSERT INTO SSP3 VALUES('DJB','','SSP-1212-00001','PLSTHA064B00',449900,'',1,20141126,093452,'SQL',0,0,'')</v>
      </c>
    </row>
    <row r="577" spans="37:50" ht="12.75" customHeight="1" x14ac:dyDescent="0.25">
      <c r="AK577" s="1" t="s">
        <v>109</v>
      </c>
      <c r="AM577" s="1" t="s">
        <v>177</v>
      </c>
      <c r="AN577" s="18" t="s">
        <v>824</v>
      </c>
      <c r="AO577" s="19">
        <v>349900</v>
      </c>
      <c r="AQ577" s="1">
        <v>1</v>
      </c>
      <c r="AR577" s="14" t="str">
        <f t="shared" ca="1" si="52"/>
        <v>20141126</v>
      </c>
      <c r="AS577" s="14" t="str">
        <f t="shared" ca="1" si="53"/>
        <v>093452</v>
      </c>
      <c r="AT577" s="6" t="s">
        <v>41</v>
      </c>
      <c r="AU577" s="3">
        <v>0</v>
      </c>
      <c r="AV577" s="3">
        <v>0</v>
      </c>
      <c r="AX577" s="1" t="str">
        <f t="shared" ca="1" si="54"/>
        <v>INSERT INTO SSP3 VALUES('DJB','','SSP-1212-00001','PLSTHA075AR0',349900,'',1,20141126,093452,'SQL',0,0,'')</v>
      </c>
    </row>
    <row r="578" spans="37:50" ht="12.75" customHeight="1" x14ac:dyDescent="0.25">
      <c r="AK578" s="1" t="s">
        <v>109</v>
      </c>
      <c r="AM578" s="1" t="s">
        <v>177</v>
      </c>
      <c r="AN578" s="18" t="s">
        <v>825</v>
      </c>
      <c r="AO578" s="19">
        <v>199950</v>
      </c>
      <c r="AQ578" s="1">
        <v>1</v>
      </c>
      <c r="AR578" s="14" t="str">
        <f t="shared" ca="1" si="52"/>
        <v>20141126</v>
      </c>
      <c r="AS578" s="14" t="str">
        <f t="shared" ca="1" si="53"/>
        <v>093452</v>
      </c>
      <c r="AT578" s="6" t="s">
        <v>41</v>
      </c>
      <c r="AU578" s="3">
        <v>0</v>
      </c>
      <c r="AV578" s="3">
        <v>0</v>
      </c>
      <c r="AX578" s="1" t="str">
        <f t="shared" ca="1" si="54"/>
        <v>INSERT INTO SSP3 VALUES('DJB','','SSP-1212-00001','PLSTPA0843B01',199950,'',1,20141126,093452,'SQL',0,0,'')</v>
      </c>
    </row>
    <row r="579" spans="37:50" ht="12.75" customHeight="1" x14ac:dyDescent="0.25">
      <c r="AK579" s="1" t="s">
        <v>109</v>
      </c>
      <c r="AM579" s="1" t="s">
        <v>177</v>
      </c>
      <c r="AN579" s="18" t="s">
        <v>826</v>
      </c>
      <c r="AO579" s="19">
        <v>399900</v>
      </c>
      <c r="AQ579" s="1">
        <v>1</v>
      </c>
      <c r="AR579" s="14" t="str">
        <f t="shared" ca="1" si="52"/>
        <v>20141126</v>
      </c>
      <c r="AS579" s="14" t="str">
        <f t="shared" ca="1" si="53"/>
        <v>093452</v>
      </c>
      <c r="AT579" s="6" t="s">
        <v>41</v>
      </c>
      <c r="AU579" s="3">
        <v>0</v>
      </c>
      <c r="AV579" s="3">
        <v>0</v>
      </c>
      <c r="AX579" s="1" t="str">
        <f t="shared" ca="1" si="54"/>
        <v>INSERT INTO SSP3 VALUES('DJB','','SSP-1212-00001','PLSTSA102W008',399900,'',1,20141126,093452,'SQL',0,0,'')</v>
      </c>
    </row>
    <row r="580" spans="37:50" ht="12.75" customHeight="1" x14ac:dyDescent="0.25">
      <c r="AK580" s="1" t="s">
        <v>109</v>
      </c>
      <c r="AM580" s="1" t="s">
        <v>177</v>
      </c>
      <c r="AN580" s="18" t="s">
        <v>827</v>
      </c>
      <c r="AO580" s="19">
        <v>399900</v>
      </c>
      <c r="AQ580" s="1">
        <v>1</v>
      </c>
      <c r="AR580" s="14" t="str">
        <f t="shared" ca="1" si="52"/>
        <v>20141126</v>
      </c>
      <c r="AS580" s="14" t="str">
        <f t="shared" ca="1" si="53"/>
        <v>093452</v>
      </c>
      <c r="AT580" s="6" t="s">
        <v>41</v>
      </c>
      <c r="AU580" s="3">
        <v>0</v>
      </c>
      <c r="AV580" s="3">
        <v>0</v>
      </c>
      <c r="AX580" s="1" t="str">
        <f t="shared" ca="1" si="54"/>
        <v>INSERT INTO SSP3 VALUES('DJB','','SSP-1212-00001','PLSTSA103W005',399900,'',1,20141126,093452,'SQL',0,0,'')</v>
      </c>
    </row>
    <row r="581" spans="37:50" ht="12.75" customHeight="1" x14ac:dyDescent="0.25">
      <c r="AK581" s="1" t="s">
        <v>109</v>
      </c>
      <c r="AM581" s="1" t="s">
        <v>177</v>
      </c>
      <c r="AN581" s="18" t="s">
        <v>828</v>
      </c>
      <c r="AO581" s="19">
        <v>349900</v>
      </c>
      <c r="AQ581" s="1">
        <v>1</v>
      </c>
      <c r="AR581" s="14" t="str">
        <f t="shared" ca="1" si="52"/>
        <v>20141126</v>
      </c>
      <c r="AS581" s="14" t="str">
        <f t="shared" ca="1" si="53"/>
        <v>093452</v>
      </c>
      <c r="AT581" s="6" t="s">
        <v>41</v>
      </c>
      <c r="AU581" s="3">
        <v>0</v>
      </c>
      <c r="AV581" s="3">
        <v>0</v>
      </c>
      <c r="AX581" s="1" t="str">
        <f t="shared" ca="1" si="54"/>
        <v>INSERT INTO SSP3 VALUES('DJB','','SSP-1212-00001','PLSTSA104O009',349900,'',1,20141126,093452,'SQL',0,0,'')</v>
      </c>
    </row>
    <row r="582" spans="37:50" ht="12.75" customHeight="1" x14ac:dyDescent="0.25">
      <c r="AK582" s="1" t="s">
        <v>109</v>
      </c>
      <c r="AM582" s="1" t="s">
        <v>177</v>
      </c>
      <c r="AN582" s="18" t="s">
        <v>829</v>
      </c>
      <c r="AO582" s="19">
        <v>379900</v>
      </c>
      <c r="AQ582" s="1">
        <v>1</v>
      </c>
      <c r="AR582" s="14" t="str">
        <f t="shared" ca="1" si="52"/>
        <v>20141126</v>
      </c>
      <c r="AS582" s="14" t="str">
        <f t="shared" ca="1" si="53"/>
        <v>093452</v>
      </c>
      <c r="AT582" s="6" t="s">
        <v>41</v>
      </c>
      <c r="AU582" s="3">
        <v>0</v>
      </c>
      <c r="AV582" s="3">
        <v>0</v>
      </c>
      <c r="AX582" s="1" t="str">
        <f t="shared" ca="1" si="54"/>
        <v>INSERT INTO SSP3 VALUES('DJB','','SSP-1212-00001','PLSTSA105O011',379900,'',1,20141126,093452,'SQL',0,0,'')</v>
      </c>
    </row>
    <row r="583" spans="37:50" ht="12.75" customHeight="1" x14ac:dyDescent="0.25">
      <c r="AK583" s="1" t="s">
        <v>109</v>
      </c>
      <c r="AM583" s="1" t="s">
        <v>177</v>
      </c>
      <c r="AN583" s="18" t="s">
        <v>830</v>
      </c>
      <c r="AO583" s="19">
        <v>329900</v>
      </c>
      <c r="AQ583" s="1">
        <v>1</v>
      </c>
      <c r="AR583" s="14" t="str">
        <f t="shared" ref="AR583:AR625" ca="1" si="55">TEXT(NOW(),"yyyyMMdd")</f>
        <v>20141126</v>
      </c>
      <c r="AS583" s="14" t="str">
        <f t="shared" ref="AS583:AS625" ca="1" si="56">TEXT(NOW(),"hhmmss")</f>
        <v>093452</v>
      </c>
      <c r="AT583" s="6" t="s">
        <v>41</v>
      </c>
      <c r="AU583" s="3">
        <v>0</v>
      </c>
      <c r="AV583" s="3">
        <v>0</v>
      </c>
      <c r="AX583" s="1" t="str">
        <f t="shared" ref="AX583:AX625" ca="1" si="57">CONCATENATE("INSERT INTO ",$D$2," VALUES(","'",AK583,"'",",'",AL583,"'",",'",AM583,"'",",'",AN583,"'",",",AO583,,",'",AP583,"'",",",AQ583,,",",AR583,,",",AS583,,",'",AT583,"'",",",AU583,,",",AV583,,",'",AW583,"'",")")</f>
        <v>INSERT INTO SSP3 VALUES('DJB','','SSP-1212-00001','PLSTSA106C003',329900,'',1,20141126,093452,'SQL',0,0,'')</v>
      </c>
    </row>
    <row r="584" spans="37:50" ht="12.75" customHeight="1" x14ac:dyDescent="0.25">
      <c r="AK584" s="1" t="s">
        <v>109</v>
      </c>
      <c r="AM584" s="1" t="s">
        <v>177</v>
      </c>
      <c r="AN584" s="18" t="s">
        <v>831</v>
      </c>
      <c r="AO584" s="19">
        <v>329900</v>
      </c>
      <c r="AQ584" s="1">
        <v>1</v>
      </c>
      <c r="AR584" s="14" t="str">
        <f t="shared" ca="1" si="55"/>
        <v>20141126</v>
      </c>
      <c r="AS584" s="14" t="str">
        <f t="shared" ca="1" si="56"/>
        <v>093452</v>
      </c>
      <c r="AT584" s="6" t="s">
        <v>41</v>
      </c>
      <c r="AU584" s="3">
        <v>0</v>
      </c>
      <c r="AV584" s="3">
        <v>0</v>
      </c>
      <c r="AX584" s="1" t="str">
        <f t="shared" ca="1" si="57"/>
        <v>INSERT INTO SSP3 VALUES('DJB','','SSP-1212-00001','PLSTSA106G017',329900,'',1,20141126,093452,'SQL',0,0,'')</v>
      </c>
    </row>
    <row r="585" spans="37:50" ht="12.75" customHeight="1" x14ac:dyDescent="0.25">
      <c r="AK585" s="1" t="s">
        <v>109</v>
      </c>
      <c r="AM585" s="1" t="s">
        <v>177</v>
      </c>
      <c r="AN585" s="18" t="s">
        <v>832</v>
      </c>
      <c r="AO585" s="19">
        <v>329900</v>
      </c>
      <c r="AQ585" s="1">
        <v>1</v>
      </c>
      <c r="AR585" s="14" t="str">
        <f t="shared" ca="1" si="55"/>
        <v>20141126</v>
      </c>
      <c r="AS585" s="14" t="str">
        <f t="shared" ca="1" si="56"/>
        <v>093452</v>
      </c>
      <c r="AT585" s="6" t="s">
        <v>41</v>
      </c>
      <c r="AU585" s="3">
        <v>0</v>
      </c>
      <c r="AV585" s="3">
        <v>0</v>
      </c>
      <c r="AX585" s="1" t="str">
        <f t="shared" ca="1" si="57"/>
        <v>INSERT INTO SSP3 VALUES('DJB','','SSP-1212-00001','PLSTSA106O003',329900,'',1,20141126,093452,'SQL',0,0,'')</v>
      </c>
    </row>
    <row r="586" spans="37:50" ht="12.75" customHeight="1" x14ac:dyDescent="0.25">
      <c r="AK586" s="1" t="s">
        <v>109</v>
      </c>
      <c r="AM586" s="1" t="s">
        <v>177</v>
      </c>
      <c r="AN586" s="18" t="s">
        <v>833</v>
      </c>
      <c r="AO586" s="19">
        <v>249900</v>
      </c>
      <c r="AQ586" s="1">
        <v>1</v>
      </c>
      <c r="AR586" s="14" t="str">
        <f t="shared" ca="1" si="55"/>
        <v>20141126</v>
      </c>
      <c r="AS586" s="14" t="str">
        <f t="shared" ca="1" si="56"/>
        <v>093452</v>
      </c>
      <c r="AT586" s="6" t="s">
        <v>41</v>
      </c>
      <c r="AU586" s="3">
        <v>0</v>
      </c>
      <c r="AV586" s="3">
        <v>0</v>
      </c>
      <c r="AX586" s="1" t="str">
        <f t="shared" ca="1" si="57"/>
        <v>INSERT INTO SSP3 VALUES('DJB','','SSP-1212-00001','PLSTSA146W002',249900,'',1,20141126,093452,'SQL',0,0,'')</v>
      </c>
    </row>
    <row r="587" spans="37:50" ht="12.75" customHeight="1" x14ac:dyDescent="0.25">
      <c r="AK587" s="1" t="s">
        <v>109</v>
      </c>
      <c r="AM587" s="1" t="s">
        <v>177</v>
      </c>
      <c r="AN587" s="18" t="s">
        <v>834</v>
      </c>
      <c r="AO587" s="19">
        <v>249900</v>
      </c>
      <c r="AQ587" s="1">
        <v>1</v>
      </c>
      <c r="AR587" s="14" t="str">
        <f t="shared" ca="1" si="55"/>
        <v>20141126</v>
      </c>
      <c r="AS587" s="14" t="str">
        <f t="shared" ca="1" si="56"/>
        <v>093452</v>
      </c>
      <c r="AT587" s="6" t="s">
        <v>41</v>
      </c>
      <c r="AU587" s="3">
        <v>0</v>
      </c>
      <c r="AV587" s="3">
        <v>0</v>
      </c>
      <c r="AX587" s="1" t="str">
        <f t="shared" ca="1" si="57"/>
        <v>INSERT INTO SSP3 VALUES('DJB','','SSP-1212-00001','PLSTSA146W005',249900,'',1,20141126,093452,'SQL',0,0,'')</v>
      </c>
    </row>
    <row r="588" spans="37:50" ht="12.75" customHeight="1" x14ac:dyDescent="0.25">
      <c r="AK588" s="1" t="s">
        <v>109</v>
      </c>
      <c r="AM588" s="1" t="s">
        <v>177</v>
      </c>
      <c r="AN588" s="18" t="s">
        <v>835</v>
      </c>
      <c r="AO588" s="19">
        <v>299900</v>
      </c>
      <c r="AQ588" s="1">
        <v>1</v>
      </c>
      <c r="AR588" s="14" t="str">
        <f t="shared" ca="1" si="55"/>
        <v>20141126</v>
      </c>
      <c r="AS588" s="14" t="str">
        <f t="shared" ca="1" si="56"/>
        <v>093452</v>
      </c>
      <c r="AT588" s="6" t="s">
        <v>41</v>
      </c>
      <c r="AU588" s="3">
        <v>0</v>
      </c>
      <c r="AV588" s="3">
        <v>0</v>
      </c>
      <c r="AX588" s="1" t="str">
        <f t="shared" ca="1" si="57"/>
        <v>INSERT INTO SSP3 VALUES('DJB','','SSP-1212-00001','PLWB11018N014',299900,'',1,20141126,093452,'SQL',0,0,'')</v>
      </c>
    </row>
    <row r="589" spans="37:50" ht="12.75" customHeight="1" x14ac:dyDescent="0.25">
      <c r="AK589" s="1" t="s">
        <v>109</v>
      </c>
      <c r="AM589" s="1" t="s">
        <v>177</v>
      </c>
      <c r="AN589" s="18" t="s">
        <v>836</v>
      </c>
      <c r="AO589" s="19">
        <v>299900</v>
      </c>
      <c r="AQ589" s="1">
        <v>1</v>
      </c>
      <c r="AR589" s="14" t="str">
        <f t="shared" ca="1" si="55"/>
        <v>20141126</v>
      </c>
      <c r="AS589" s="14" t="str">
        <f t="shared" ca="1" si="56"/>
        <v>093452</v>
      </c>
      <c r="AT589" s="6" t="s">
        <v>41</v>
      </c>
      <c r="AU589" s="3">
        <v>0</v>
      </c>
      <c r="AV589" s="3">
        <v>0</v>
      </c>
      <c r="AX589" s="1" t="str">
        <f t="shared" ca="1" si="57"/>
        <v>INSERT INTO SSP3 VALUES('DJB','','SSP-1212-00001','PLWB11034N014',299900,'',1,20141126,093452,'SQL',0,0,'')</v>
      </c>
    </row>
    <row r="590" spans="37:50" ht="12.75" customHeight="1" x14ac:dyDescent="0.25">
      <c r="AK590" s="1" t="s">
        <v>109</v>
      </c>
      <c r="AM590" s="1" t="s">
        <v>177</v>
      </c>
      <c r="AN590" s="18" t="s">
        <v>837</v>
      </c>
      <c r="AO590" s="19">
        <v>329900</v>
      </c>
      <c r="AQ590" s="1">
        <v>1</v>
      </c>
      <c r="AR590" s="14" t="str">
        <f t="shared" ca="1" si="55"/>
        <v>20141126</v>
      </c>
      <c r="AS590" s="14" t="str">
        <f t="shared" ca="1" si="56"/>
        <v>093452</v>
      </c>
      <c r="AT590" s="6" t="s">
        <v>41</v>
      </c>
      <c r="AU590" s="3">
        <v>0</v>
      </c>
      <c r="AV590" s="3">
        <v>0</v>
      </c>
      <c r="AX590" s="1" t="str">
        <f t="shared" ca="1" si="57"/>
        <v>INSERT INTO SSP3 VALUES('DJB','','SSP-1212-00001','PLWB11040N014',329900,'',1,20141126,093452,'SQL',0,0,'')</v>
      </c>
    </row>
    <row r="591" spans="37:50" ht="12.75" customHeight="1" x14ac:dyDescent="0.25">
      <c r="AK591" s="1" t="s">
        <v>109</v>
      </c>
      <c r="AM591" s="1" t="s">
        <v>177</v>
      </c>
      <c r="AN591" s="18" t="s">
        <v>838</v>
      </c>
      <c r="AO591" s="19">
        <v>399900</v>
      </c>
      <c r="AQ591" s="1">
        <v>1</v>
      </c>
      <c r="AR591" s="14" t="str">
        <f t="shared" ca="1" si="55"/>
        <v>20141126</v>
      </c>
      <c r="AS591" s="14" t="str">
        <f t="shared" ca="1" si="56"/>
        <v>093452</v>
      </c>
      <c r="AT591" s="6" t="s">
        <v>41</v>
      </c>
      <c r="AU591" s="3">
        <v>0</v>
      </c>
      <c r="AV591" s="3">
        <v>0</v>
      </c>
      <c r="AX591" s="1" t="str">
        <f t="shared" ca="1" si="57"/>
        <v>INSERT INTO SSP3 VALUES('DJB','','SSP-1212-00001','PLWB11041W009',399900,'',1,20141126,093452,'SQL',0,0,'')</v>
      </c>
    </row>
    <row r="592" spans="37:50" ht="12.75" customHeight="1" x14ac:dyDescent="0.25">
      <c r="AK592" s="1" t="s">
        <v>109</v>
      </c>
      <c r="AM592" s="1" t="s">
        <v>177</v>
      </c>
      <c r="AN592" s="18" t="s">
        <v>839</v>
      </c>
      <c r="AO592" s="19">
        <v>299900</v>
      </c>
      <c r="AQ592" s="1">
        <v>1</v>
      </c>
      <c r="AR592" s="14" t="str">
        <f t="shared" ca="1" si="55"/>
        <v>20141126</v>
      </c>
      <c r="AS592" s="14" t="str">
        <f t="shared" ca="1" si="56"/>
        <v>093452</v>
      </c>
      <c r="AT592" s="6" t="s">
        <v>41</v>
      </c>
      <c r="AU592" s="3">
        <v>0</v>
      </c>
      <c r="AV592" s="3">
        <v>0</v>
      </c>
      <c r="AX592" s="1" t="str">
        <f t="shared" ca="1" si="57"/>
        <v>INSERT INTO SSP3 VALUES('DJB','','SSP-1212-00001','PLWB11044B001',299900,'',1,20141126,093452,'SQL',0,0,'')</v>
      </c>
    </row>
    <row r="593" spans="37:50" ht="12.75" customHeight="1" x14ac:dyDescent="0.25">
      <c r="AK593" s="1" t="s">
        <v>109</v>
      </c>
      <c r="AM593" s="1" t="s">
        <v>177</v>
      </c>
      <c r="AN593" s="18" t="s">
        <v>840</v>
      </c>
      <c r="AO593" s="19">
        <v>299900</v>
      </c>
      <c r="AQ593" s="1">
        <v>1</v>
      </c>
      <c r="AR593" s="14" t="str">
        <f t="shared" ca="1" si="55"/>
        <v>20141126</v>
      </c>
      <c r="AS593" s="14" t="str">
        <f t="shared" ca="1" si="56"/>
        <v>093452</v>
      </c>
      <c r="AT593" s="6" t="s">
        <v>41</v>
      </c>
      <c r="AU593" s="3">
        <v>0</v>
      </c>
      <c r="AV593" s="3">
        <v>0</v>
      </c>
      <c r="AX593" s="1" t="str">
        <f t="shared" ca="1" si="57"/>
        <v>INSERT INTO SSP3 VALUES('DJB','','SSP-1212-00001','PLWB11044B010',299900,'',1,20141126,093452,'SQL',0,0,'')</v>
      </c>
    </row>
    <row r="594" spans="37:50" ht="12.75" customHeight="1" x14ac:dyDescent="0.25">
      <c r="AK594" s="1" t="s">
        <v>109</v>
      </c>
      <c r="AM594" s="1" t="s">
        <v>177</v>
      </c>
      <c r="AN594" s="18" t="s">
        <v>841</v>
      </c>
      <c r="AO594" s="19">
        <v>299900</v>
      </c>
      <c r="AQ594" s="1">
        <v>1</v>
      </c>
      <c r="AR594" s="14" t="str">
        <f t="shared" ca="1" si="55"/>
        <v>20141126</v>
      </c>
      <c r="AS594" s="14" t="str">
        <f t="shared" ca="1" si="56"/>
        <v>093452</v>
      </c>
      <c r="AT594" s="6" t="s">
        <v>41</v>
      </c>
      <c r="AU594" s="3">
        <v>0</v>
      </c>
      <c r="AV594" s="3">
        <v>0</v>
      </c>
      <c r="AX594" s="1" t="str">
        <f t="shared" ca="1" si="57"/>
        <v>INSERT INTO SSP3 VALUES('DJB','','SSP-1212-00001','PLWB11152B010',299900,'',1,20141126,093452,'SQL',0,0,'')</v>
      </c>
    </row>
    <row r="595" spans="37:50" ht="12.75" customHeight="1" x14ac:dyDescent="0.25">
      <c r="AK595" s="1" t="s">
        <v>109</v>
      </c>
      <c r="AM595" s="1" t="s">
        <v>177</v>
      </c>
      <c r="AN595" s="18" t="s">
        <v>842</v>
      </c>
      <c r="AO595" s="19">
        <v>249900</v>
      </c>
      <c r="AQ595" s="1">
        <v>1</v>
      </c>
      <c r="AR595" s="14" t="str">
        <f t="shared" ca="1" si="55"/>
        <v>20141126</v>
      </c>
      <c r="AS595" s="14" t="str">
        <f t="shared" ca="1" si="56"/>
        <v>093452</v>
      </c>
      <c r="AT595" s="6" t="s">
        <v>41</v>
      </c>
      <c r="AU595" s="3">
        <v>0</v>
      </c>
      <c r="AV595" s="3">
        <v>0</v>
      </c>
      <c r="AX595" s="1" t="str">
        <f t="shared" ca="1" si="57"/>
        <v>INSERT INTO SSP3 VALUES('DJB','','SSP-1212-00001','PLWB11155B010',249900,'',1,20141126,093452,'SQL',0,0,'')</v>
      </c>
    </row>
    <row r="596" spans="37:50" ht="12.75" customHeight="1" x14ac:dyDescent="0.25">
      <c r="AK596" s="1" t="s">
        <v>109</v>
      </c>
      <c r="AM596" s="1" t="s">
        <v>177</v>
      </c>
      <c r="AN596" s="18" t="s">
        <v>843</v>
      </c>
      <c r="AO596" s="19">
        <v>249900</v>
      </c>
      <c r="AQ596" s="1">
        <v>1</v>
      </c>
      <c r="AR596" s="14" t="str">
        <f t="shared" ca="1" si="55"/>
        <v>20141126</v>
      </c>
      <c r="AS596" s="14" t="str">
        <f t="shared" ca="1" si="56"/>
        <v>093452</v>
      </c>
      <c r="AT596" s="6" t="s">
        <v>41</v>
      </c>
      <c r="AU596" s="3">
        <v>0</v>
      </c>
      <c r="AV596" s="3">
        <v>0</v>
      </c>
      <c r="AX596" s="1" t="str">
        <f t="shared" ca="1" si="57"/>
        <v>INSERT INTO SSP3 VALUES('DJB','','SSP-1212-00001','PLWB11177B010',249900,'',1,20141126,093452,'SQL',0,0,'')</v>
      </c>
    </row>
    <row r="597" spans="37:50" ht="12.75" customHeight="1" x14ac:dyDescent="0.25">
      <c r="AK597" s="1" t="s">
        <v>109</v>
      </c>
      <c r="AM597" s="1" t="s">
        <v>177</v>
      </c>
      <c r="AN597" s="18" t="s">
        <v>844</v>
      </c>
      <c r="AO597" s="19">
        <v>399900</v>
      </c>
      <c r="AQ597" s="1">
        <v>1</v>
      </c>
      <c r="AR597" s="14" t="str">
        <f t="shared" ca="1" si="55"/>
        <v>20141126</v>
      </c>
      <c r="AS597" s="14" t="str">
        <f t="shared" ca="1" si="56"/>
        <v>093452</v>
      </c>
      <c r="AT597" s="6" t="s">
        <v>41</v>
      </c>
      <c r="AU597" s="3">
        <v>0</v>
      </c>
      <c r="AV597" s="3">
        <v>0</v>
      </c>
      <c r="AX597" s="1" t="str">
        <f t="shared" ca="1" si="57"/>
        <v>INSERT INTO SSP3 VALUES('DJB','','SSP-1212-00001','PLWB11178B010',399900,'',1,20141126,093452,'SQL',0,0,'')</v>
      </c>
    </row>
    <row r="598" spans="37:50" ht="12.75" customHeight="1" x14ac:dyDescent="0.25">
      <c r="AK598" s="1" t="s">
        <v>109</v>
      </c>
      <c r="AM598" s="1" t="s">
        <v>177</v>
      </c>
      <c r="AN598" s="18" t="s">
        <v>845</v>
      </c>
      <c r="AO598" s="19">
        <v>329900</v>
      </c>
      <c r="AQ598" s="1">
        <v>1</v>
      </c>
      <c r="AR598" s="14" t="str">
        <f t="shared" ca="1" si="55"/>
        <v>20141126</v>
      </c>
      <c r="AS598" s="14" t="str">
        <f t="shared" ca="1" si="56"/>
        <v>093452</v>
      </c>
      <c r="AT598" s="6" t="s">
        <v>41</v>
      </c>
      <c r="AU598" s="3">
        <v>0</v>
      </c>
      <c r="AV598" s="3">
        <v>0</v>
      </c>
      <c r="AX598" s="1" t="str">
        <f t="shared" ca="1" si="57"/>
        <v>INSERT INTO SSP3 VALUES('DJB','','SSP-1212-00001','PLWB11185W009',329900,'',1,20141126,093452,'SQL',0,0,'')</v>
      </c>
    </row>
    <row r="599" spans="37:50" ht="12.75" customHeight="1" x14ac:dyDescent="0.25">
      <c r="AK599" s="1" t="s">
        <v>109</v>
      </c>
      <c r="AM599" s="1" t="s">
        <v>177</v>
      </c>
      <c r="AN599" s="18" t="s">
        <v>846</v>
      </c>
      <c r="AO599" s="19">
        <v>329900</v>
      </c>
      <c r="AQ599" s="1">
        <v>1</v>
      </c>
      <c r="AR599" s="14" t="str">
        <f t="shared" ca="1" si="55"/>
        <v>20141126</v>
      </c>
      <c r="AS599" s="14" t="str">
        <f t="shared" ca="1" si="56"/>
        <v>093452</v>
      </c>
      <c r="AT599" s="6" t="s">
        <v>41</v>
      </c>
      <c r="AU599" s="3">
        <v>0</v>
      </c>
      <c r="AV599" s="3">
        <v>0</v>
      </c>
      <c r="AX599" s="1" t="str">
        <f t="shared" ca="1" si="57"/>
        <v>INSERT INTO SSP3 VALUES('DJB','','SSP-1212-00001','PLWB12016R010',329900,'',1,20141126,093452,'SQL',0,0,'')</v>
      </c>
    </row>
    <row r="600" spans="37:50" ht="12.75" customHeight="1" x14ac:dyDescent="0.25">
      <c r="AK600" s="1" t="s">
        <v>109</v>
      </c>
      <c r="AM600" s="1" t="s">
        <v>177</v>
      </c>
      <c r="AN600" s="18" t="s">
        <v>847</v>
      </c>
      <c r="AO600" s="19">
        <v>299900</v>
      </c>
      <c r="AQ600" s="1">
        <v>1</v>
      </c>
      <c r="AR600" s="14" t="str">
        <f t="shared" ca="1" si="55"/>
        <v>20141126</v>
      </c>
      <c r="AS600" s="14" t="str">
        <f t="shared" ca="1" si="56"/>
        <v>093452</v>
      </c>
      <c r="AT600" s="6" t="s">
        <v>41</v>
      </c>
      <c r="AU600" s="3">
        <v>0</v>
      </c>
      <c r="AV600" s="3">
        <v>0</v>
      </c>
      <c r="AX600" s="1" t="str">
        <f t="shared" ca="1" si="57"/>
        <v>INSERT INTO SSP3 VALUES('DJB','','SSP-1212-00001','PLWBSA113B008',299900,'',1,20141126,093452,'SQL',0,0,'')</v>
      </c>
    </row>
    <row r="601" spans="37:50" ht="12.75" customHeight="1" x14ac:dyDescent="0.25">
      <c r="AK601" s="1" t="s">
        <v>109</v>
      </c>
      <c r="AM601" s="1" t="s">
        <v>177</v>
      </c>
      <c r="AN601" s="18" t="s">
        <v>848</v>
      </c>
      <c r="AO601" s="19">
        <v>299900</v>
      </c>
      <c r="AQ601" s="1">
        <v>1</v>
      </c>
      <c r="AR601" s="14" t="str">
        <f t="shared" ca="1" si="55"/>
        <v>20141126</v>
      </c>
      <c r="AS601" s="14" t="str">
        <f t="shared" ca="1" si="56"/>
        <v>093452</v>
      </c>
      <c r="AT601" s="6" t="s">
        <v>41</v>
      </c>
      <c r="AU601" s="3">
        <v>0</v>
      </c>
      <c r="AV601" s="3">
        <v>0</v>
      </c>
      <c r="AX601" s="1" t="str">
        <f t="shared" ca="1" si="57"/>
        <v>INSERT INTO SSP3 VALUES('DJB','','SSP-1212-00001','PLWBSA113G008',299900,'',1,20141126,093452,'SQL',0,0,'')</v>
      </c>
    </row>
    <row r="602" spans="37:50" ht="12.75" customHeight="1" x14ac:dyDescent="0.25">
      <c r="AK602" s="1" t="s">
        <v>109</v>
      </c>
      <c r="AM602" s="1" t="s">
        <v>177</v>
      </c>
      <c r="AN602" s="18" t="s">
        <v>849</v>
      </c>
      <c r="AO602" s="19">
        <v>499900</v>
      </c>
      <c r="AQ602" s="1">
        <v>1</v>
      </c>
      <c r="AR602" s="14" t="str">
        <f t="shared" ca="1" si="55"/>
        <v>20141126</v>
      </c>
      <c r="AS602" s="14" t="str">
        <f t="shared" ca="1" si="56"/>
        <v>093452</v>
      </c>
      <c r="AT602" s="6" t="s">
        <v>41</v>
      </c>
      <c r="AU602" s="3">
        <v>0</v>
      </c>
      <c r="AV602" s="3">
        <v>0</v>
      </c>
      <c r="AX602" s="1" t="str">
        <f t="shared" ca="1" si="57"/>
        <v>INSERT INTO SSP3 VALUES('DJB','','SSP-1212-00001','PLWBSA144C005',499900,'',1,20141126,093452,'SQL',0,0,'')</v>
      </c>
    </row>
    <row r="603" spans="37:50" ht="12.75" customHeight="1" x14ac:dyDescent="0.25">
      <c r="AK603" s="1" t="s">
        <v>109</v>
      </c>
      <c r="AM603" s="1" t="s">
        <v>177</v>
      </c>
      <c r="AN603" s="18" t="s">
        <v>850</v>
      </c>
      <c r="AO603" s="19">
        <v>249900</v>
      </c>
      <c r="AQ603" s="1">
        <v>1</v>
      </c>
      <c r="AR603" s="14" t="str">
        <f t="shared" ca="1" si="55"/>
        <v>20141126</v>
      </c>
      <c r="AS603" s="14" t="str">
        <f t="shared" ca="1" si="56"/>
        <v>093452</v>
      </c>
      <c r="AT603" s="6" t="s">
        <v>41</v>
      </c>
      <c r="AU603" s="3">
        <v>0</v>
      </c>
      <c r="AV603" s="3">
        <v>0</v>
      </c>
      <c r="AX603" s="1" t="str">
        <f t="shared" ca="1" si="57"/>
        <v>INSERT INTO SSP3 VALUES('DJB','','SSP-1212-00001','PLWD11013W002',249900,'',1,20141126,093452,'SQL',0,0,'')</v>
      </c>
    </row>
    <row r="604" spans="37:50" ht="12.75" customHeight="1" x14ac:dyDescent="0.25">
      <c r="AK604" s="1" t="s">
        <v>109</v>
      </c>
      <c r="AM604" s="1" t="s">
        <v>177</v>
      </c>
      <c r="AN604" s="18" t="s">
        <v>851</v>
      </c>
      <c r="AO604" s="19">
        <v>579900</v>
      </c>
      <c r="AQ604" s="1">
        <v>1</v>
      </c>
      <c r="AR604" s="14" t="str">
        <f t="shared" ca="1" si="55"/>
        <v>20141126</v>
      </c>
      <c r="AS604" s="14" t="str">
        <f t="shared" ca="1" si="56"/>
        <v>093452</v>
      </c>
      <c r="AT604" s="6" t="s">
        <v>41</v>
      </c>
      <c r="AU604" s="3">
        <v>0</v>
      </c>
      <c r="AV604" s="3">
        <v>0</v>
      </c>
      <c r="AX604" s="1" t="str">
        <f t="shared" ca="1" si="57"/>
        <v>INSERT INTO SSP3 VALUES('DJB','','SSP-1212-00001','PLWDH0A67W001',579900,'',1,20141126,093452,'SQL',0,0,'')</v>
      </c>
    </row>
    <row r="605" spans="37:50" ht="12.75" customHeight="1" x14ac:dyDescent="0.25">
      <c r="AK605" s="1" t="s">
        <v>109</v>
      </c>
      <c r="AM605" s="1" t="s">
        <v>177</v>
      </c>
      <c r="AN605" s="18" t="s">
        <v>852</v>
      </c>
      <c r="AO605" s="19">
        <v>1299900</v>
      </c>
      <c r="AQ605" s="1">
        <v>1</v>
      </c>
      <c r="AR605" s="14" t="str">
        <f t="shared" ca="1" si="55"/>
        <v>20141126</v>
      </c>
      <c r="AS605" s="14" t="str">
        <f t="shared" ca="1" si="56"/>
        <v>093452</v>
      </c>
      <c r="AT605" s="6" t="s">
        <v>41</v>
      </c>
      <c r="AU605" s="3">
        <v>0</v>
      </c>
      <c r="AV605" s="3">
        <v>0</v>
      </c>
      <c r="AX605" s="1" t="str">
        <f t="shared" ca="1" si="57"/>
        <v>INSERT INTO SSP3 VALUES('DJB','','SSP-1212-00001','PLWDPA013V001',1299900,'',1,20141126,093452,'SQL',0,0,'')</v>
      </c>
    </row>
    <row r="606" spans="37:50" ht="12.75" customHeight="1" x14ac:dyDescent="0.25">
      <c r="AK606" s="1" t="s">
        <v>109</v>
      </c>
      <c r="AM606" s="1" t="s">
        <v>177</v>
      </c>
      <c r="AN606" s="18" t="s">
        <v>853</v>
      </c>
      <c r="AO606" s="19">
        <v>329900</v>
      </c>
      <c r="AQ606" s="1">
        <v>1</v>
      </c>
      <c r="AR606" s="14" t="str">
        <f t="shared" ca="1" si="55"/>
        <v>20141126</v>
      </c>
      <c r="AS606" s="14" t="str">
        <f t="shared" ca="1" si="56"/>
        <v>093452</v>
      </c>
      <c r="AT606" s="6" t="s">
        <v>41</v>
      </c>
      <c r="AU606" s="3">
        <v>0</v>
      </c>
      <c r="AV606" s="3">
        <v>0</v>
      </c>
      <c r="AX606" s="1" t="str">
        <f t="shared" ca="1" si="57"/>
        <v>INSERT INTO SSP3 VALUES('DJB','','SSP-1212-00001','PLWJ12013B002',329900,'',1,20141126,093452,'SQL',0,0,'')</v>
      </c>
    </row>
    <row r="607" spans="37:50" ht="12.75" customHeight="1" x14ac:dyDescent="0.25">
      <c r="AK607" s="1" t="s">
        <v>109</v>
      </c>
      <c r="AM607" s="1" t="s">
        <v>177</v>
      </c>
      <c r="AN607" s="18" t="s">
        <v>854</v>
      </c>
      <c r="AO607" s="19">
        <v>329900</v>
      </c>
      <c r="AQ607" s="1">
        <v>1</v>
      </c>
      <c r="AR607" s="14" t="str">
        <f t="shared" ca="1" si="55"/>
        <v>20141126</v>
      </c>
      <c r="AS607" s="14" t="str">
        <f t="shared" ca="1" si="56"/>
        <v>093452</v>
      </c>
      <c r="AT607" s="6" t="s">
        <v>41</v>
      </c>
      <c r="AU607" s="3">
        <v>0</v>
      </c>
      <c r="AV607" s="3">
        <v>0</v>
      </c>
      <c r="AX607" s="1" t="str">
        <f t="shared" ca="1" si="57"/>
        <v>INSERT INTO SSP3 VALUES('DJB','','SSP-1212-00001','PLWJ12013B006',329900,'',1,20141126,093452,'SQL',0,0,'')</v>
      </c>
    </row>
    <row r="608" spans="37:50" ht="12.75" customHeight="1" x14ac:dyDescent="0.25">
      <c r="AK608" s="1" t="s">
        <v>109</v>
      </c>
      <c r="AM608" s="1" t="s">
        <v>177</v>
      </c>
      <c r="AN608" s="18" t="s">
        <v>855</v>
      </c>
      <c r="AO608" s="19">
        <v>329900</v>
      </c>
      <c r="AQ608" s="1">
        <v>1</v>
      </c>
      <c r="AR608" s="14" t="str">
        <f t="shared" ca="1" si="55"/>
        <v>20141126</v>
      </c>
      <c r="AS608" s="14" t="str">
        <f t="shared" ca="1" si="56"/>
        <v>093452</v>
      </c>
      <c r="AT608" s="6" t="s">
        <v>41</v>
      </c>
      <c r="AU608" s="3">
        <v>0</v>
      </c>
      <c r="AV608" s="3">
        <v>0</v>
      </c>
      <c r="AX608" s="1" t="str">
        <f t="shared" ca="1" si="57"/>
        <v>INSERT INTO SSP3 VALUES('DJB','','SSP-1212-00001','PLWJ12013B010',329900,'',1,20141126,093452,'SQL',0,0,'')</v>
      </c>
    </row>
    <row r="609" spans="37:50" ht="12.75" customHeight="1" x14ac:dyDescent="0.25">
      <c r="AK609" s="1" t="s">
        <v>109</v>
      </c>
      <c r="AM609" s="1" t="s">
        <v>177</v>
      </c>
      <c r="AN609" s="18" t="s">
        <v>856</v>
      </c>
      <c r="AO609" s="19">
        <v>249900</v>
      </c>
      <c r="AQ609" s="1">
        <v>1</v>
      </c>
      <c r="AR609" s="14" t="str">
        <f t="shared" ca="1" si="55"/>
        <v>20141126</v>
      </c>
      <c r="AS609" s="14" t="str">
        <f t="shared" ca="1" si="56"/>
        <v>093452</v>
      </c>
      <c r="AT609" s="6" t="s">
        <v>41</v>
      </c>
      <c r="AU609" s="3">
        <v>0</v>
      </c>
      <c r="AV609" s="3">
        <v>0</v>
      </c>
      <c r="AX609" s="1" t="str">
        <f t="shared" ca="1" si="57"/>
        <v>INSERT INTO SSP3 VALUES('DJB','','SSP-1212-00001','PLWP11013W002',249900,'',1,20141126,093452,'SQL',0,0,'')</v>
      </c>
    </row>
    <row r="610" spans="37:50" ht="12.75" customHeight="1" x14ac:dyDescent="0.25">
      <c r="AK610" s="1" t="s">
        <v>109</v>
      </c>
      <c r="AM610" s="1" t="s">
        <v>177</v>
      </c>
      <c r="AN610" s="18" t="s">
        <v>857</v>
      </c>
      <c r="AO610" s="19">
        <v>449900</v>
      </c>
      <c r="AQ610" s="1">
        <v>1</v>
      </c>
      <c r="AR610" s="14" t="str">
        <f t="shared" ca="1" si="55"/>
        <v>20141126</v>
      </c>
      <c r="AS610" s="14" t="str">
        <f t="shared" ca="1" si="56"/>
        <v>093452</v>
      </c>
      <c r="AT610" s="6" t="s">
        <v>41</v>
      </c>
      <c r="AU610" s="3">
        <v>0</v>
      </c>
      <c r="AV610" s="3">
        <v>0</v>
      </c>
      <c r="AX610" s="1" t="str">
        <f t="shared" ca="1" si="57"/>
        <v>INSERT INTO SSP3 VALUES('DJB','','SSP-1212-00001','PLWP11062W002',449900,'',1,20141126,093452,'SQL',0,0,'')</v>
      </c>
    </row>
    <row r="611" spans="37:50" ht="12.75" customHeight="1" x14ac:dyDescent="0.25">
      <c r="AK611" s="1" t="s">
        <v>109</v>
      </c>
      <c r="AM611" s="1" t="s">
        <v>177</v>
      </c>
      <c r="AN611" s="18" t="s">
        <v>858</v>
      </c>
      <c r="AO611" s="19">
        <v>449900</v>
      </c>
      <c r="AQ611" s="1">
        <v>1</v>
      </c>
      <c r="AR611" s="14" t="str">
        <f t="shared" ca="1" si="55"/>
        <v>20141126</v>
      </c>
      <c r="AS611" s="14" t="str">
        <f t="shared" ca="1" si="56"/>
        <v>093452</v>
      </c>
      <c r="AT611" s="6" t="s">
        <v>41</v>
      </c>
      <c r="AU611" s="3">
        <v>0</v>
      </c>
      <c r="AV611" s="3">
        <v>0</v>
      </c>
      <c r="AX611" s="1" t="str">
        <f t="shared" ca="1" si="57"/>
        <v>INSERT INTO SSP3 VALUES('DJB','','SSP-1212-00001','PLWP11062W009',449900,'',1,20141126,093452,'SQL',0,0,'')</v>
      </c>
    </row>
    <row r="612" spans="37:50" ht="12.75" customHeight="1" x14ac:dyDescent="0.25">
      <c r="AK612" s="1" t="s">
        <v>109</v>
      </c>
      <c r="AM612" s="1" t="s">
        <v>177</v>
      </c>
      <c r="AN612" s="18" t="s">
        <v>859</v>
      </c>
      <c r="AO612" s="19">
        <v>499900</v>
      </c>
      <c r="AQ612" s="1">
        <v>1</v>
      </c>
      <c r="AR612" s="14" t="str">
        <f t="shared" ca="1" si="55"/>
        <v>20141126</v>
      </c>
      <c r="AS612" s="14" t="str">
        <f t="shared" ca="1" si="56"/>
        <v>093452</v>
      </c>
      <c r="AT612" s="6" t="s">
        <v>41</v>
      </c>
      <c r="AU612" s="3">
        <v>0</v>
      </c>
      <c r="AV612" s="3">
        <v>0</v>
      </c>
      <c r="AX612" s="1" t="str">
        <f t="shared" ca="1" si="57"/>
        <v>INSERT INTO SSP3 VALUES('DJB','','SSP-1212-00001','PLWS12018W002',499900,'',1,20141126,093452,'SQL',0,0,'')</v>
      </c>
    </row>
    <row r="613" spans="37:50" ht="12.75" customHeight="1" x14ac:dyDescent="0.25">
      <c r="AK613" s="1" t="s">
        <v>109</v>
      </c>
      <c r="AM613" s="1" t="s">
        <v>177</v>
      </c>
      <c r="AN613" s="18" t="s">
        <v>860</v>
      </c>
      <c r="AO613" s="19">
        <v>429900</v>
      </c>
      <c r="AQ613" s="1">
        <v>1</v>
      </c>
      <c r="AR613" s="14" t="str">
        <f t="shared" ca="1" si="55"/>
        <v>20141126</v>
      </c>
      <c r="AS613" s="14" t="str">
        <f t="shared" ca="1" si="56"/>
        <v>093452</v>
      </c>
      <c r="AT613" s="6" t="s">
        <v>41</v>
      </c>
      <c r="AU613" s="3">
        <v>0</v>
      </c>
      <c r="AV613" s="3">
        <v>0</v>
      </c>
      <c r="AX613" s="1" t="str">
        <f t="shared" ca="1" si="57"/>
        <v>INSERT INTO SSP3 VALUES('DJB','','SSP-1212-00001','PLWT11023W002',429900,'',1,20141126,093452,'SQL',0,0,'')</v>
      </c>
    </row>
    <row r="614" spans="37:50" ht="12.75" customHeight="1" x14ac:dyDescent="0.25">
      <c r="AK614" s="1" t="s">
        <v>109</v>
      </c>
      <c r="AM614" s="1" t="s">
        <v>177</v>
      </c>
      <c r="AN614" s="18" t="s">
        <v>861</v>
      </c>
      <c r="AO614" s="19">
        <v>429900</v>
      </c>
      <c r="AQ614" s="1">
        <v>1</v>
      </c>
      <c r="AR614" s="14" t="str">
        <f t="shared" ca="1" si="55"/>
        <v>20141126</v>
      </c>
      <c r="AS614" s="14" t="str">
        <f t="shared" ca="1" si="56"/>
        <v>093452</v>
      </c>
      <c r="AT614" s="6" t="s">
        <v>41</v>
      </c>
      <c r="AU614" s="3">
        <v>0</v>
      </c>
      <c r="AV614" s="3">
        <v>0</v>
      </c>
      <c r="AX614" s="1" t="str">
        <f t="shared" ca="1" si="57"/>
        <v>INSERT INTO SSP3 VALUES('DJB','','SSP-1212-00001','PLWT11023W009',429900,'',1,20141126,093452,'SQL',0,0,'')</v>
      </c>
    </row>
    <row r="615" spans="37:50" ht="12.75" customHeight="1" x14ac:dyDescent="0.25">
      <c r="AK615" s="1" t="s">
        <v>109</v>
      </c>
      <c r="AM615" s="1" t="s">
        <v>177</v>
      </c>
      <c r="AN615" s="18" t="s">
        <v>862</v>
      </c>
      <c r="AO615" s="19">
        <v>429900</v>
      </c>
      <c r="AQ615" s="1">
        <v>1</v>
      </c>
      <c r="AR615" s="14" t="str">
        <f t="shared" ca="1" si="55"/>
        <v>20141126</v>
      </c>
      <c r="AS615" s="14" t="str">
        <f t="shared" ca="1" si="56"/>
        <v>093452</v>
      </c>
      <c r="AT615" s="6" t="s">
        <v>41</v>
      </c>
      <c r="AU615" s="3">
        <v>0</v>
      </c>
      <c r="AV615" s="3">
        <v>0</v>
      </c>
      <c r="AX615" s="1" t="str">
        <f t="shared" ca="1" si="57"/>
        <v>INSERT INTO SSP3 VALUES('DJB','','SSP-1212-00001','PLWT11067N019',429900,'',1,20141126,093452,'SQL',0,0,'')</v>
      </c>
    </row>
    <row r="616" spans="37:50" ht="12.75" customHeight="1" x14ac:dyDescent="0.25">
      <c r="AK616" s="1" t="s">
        <v>109</v>
      </c>
      <c r="AM616" s="1" t="s">
        <v>177</v>
      </c>
      <c r="AN616" s="18" t="s">
        <v>863</v>
      </c>
      <c r="AO616" s="19">
        <v>549900</v>
      </c>
      <c r="AQ616" s="1">
        <v>1</v>
      </c>
      <c r="AR616" s="14" t="str">
        <f t="shared" ca="1" si="55"/>
        <v>20141126</v>
      </c>
      <c r="AS616" s="14" t="str">
        <f t="shared" ca="1" si="56"/>
        <v>093452</v>
      </c>
      <c r="AT616" s="6" t="s">
        <v>41</v>
      </c>
      <c r="AU616" s="3">
        <v>0</v>
      </c>
      <c r="AV616" s="3">
        <v>0</v>
      </c>
      <c r="AX616" s="1" t="str">
        <f t="shared" ca="1" si="57"/>
        <v>INSERT INTO SSP3 VALUES('DJB','','SSP-1212-00001','PLWT11130W009',549900,'',1,20141126,093452,'SQL',0,0,'')</v>
      </c>
    </row>
    <row r="617" spans="37:50" ht="12.75" customHeight="1" x14ac:dyDescent="0.25">
      <c r="AK617" s="1" t="s">
        <v>109</v>
      </c>
      <c r="AM617" s="1" t="s">
        <v>177</v>
      </c>
      <c r="AN617" s="18" t="s">
        <v>864</v>
      </c>
      <c r="AO617" s="19">
        <v>349900</v>
      </c>
      <c r="AQ617" s="1">
        <v>1</v>
      </c>
      <c r="AR617" s="14" t="str">
        <f t="shared" ca="1" si="55"/>
        <v>20141126</v>
      </c>
      <c r="AS617" s="14" t="str">
        <f t="shared" ca="1" si="56"/>
        <v>093452</v>
      </c>
      <c r="AT617" s="6" t="s">
        <v>41</v>
      </c>
      <c r="AU617" s="3">
        <v>0</v>
      </c>
      <c r="AV617" s="3">
        <v>0</v>
      </c>
      <c r="AX617" s="1" t="str">
        <f t="shared" ca="1" si="57"/>
        <v>INSERT INTO SSP3 VALUES('DJB','','SSP-1212-00001','PLWT11132W002',349900,'',1,20141126,093452,'SQL',0,0,'')</v>
      </c>
    </row>
    <row r="618" spans="37:50" ht="12.75" customHeight="1" x14ac:dyDescent="0.25">
      <c r="AK618" s="1" t="s">
        <v>109</v>
      </c>
      <c r="AM618" s="1" t="s">
        <v>177</v>
      </c>
      <c r="AN618" s="18" t="s">
        <v>865</v>
      </c>
      <c r="AO618" s="19">
        <v>329900</v>
      </c>
      <c r="AQ618" s="1">
        <v>1</v>
      </c>
      <c r="AR618" s="14" t="str">
        <f t="shared" ca="1" si="55"/>
        <v>20141126</v>
      </c>
      <c r="AS618" s="14" t="str">
        <f t="shared" ca="1" si="56"/>
        <v>093452</v>
      </c>
      <c r="AT618" s="6" t="s">
        <v>41</v>
      </c>
      <c r="AU618" s="3">
        <v>0</v>
      </c>
      <c r="AV618" s="3">
        <v>0</v>
      </c>
      <c r="AX618" s="1" t="str">
        <f t="shared" ca="1" si="57"/>
        <v>INSERT INTO SSP3 VALUES('DJB','','SSP-1212-00001','PLWT11151W009',329900,'',1,20141126,093452,'SQL',0,0,'')</v>
      </c>
    </row>
    <row r="619" spans="37:50" ht="12.75" customHeight="1" x14ac:dyDescent="0.25">
      <c r="AK619" s="1" t="s">
        <v>109</v>
      </c>
      <c r="AM619" s="1" t="s">
        <v>177</v>
      </c>
      <c r="AN619" s="18" t="s">
        <v>866</v>
      </c>
      <c r="AO619" s="19">
        <v>399900</v>
      </c>
      <c r="AQ619" s="1">
        <v>1</v>
      </c>
      <c r="AR619" s="14" t="str">
        <f t="shared" ca="1" si="55"/>
        <v>20141126</v>
      </c>
      <c r="AS619" s="14" t="str">
        <f t="shared" ca="1" si="56"/>
        <v>093452</v>
      </c>
      <c r="AT619" s="6" t="s">
        <v>41</v>
      </c>
      <c r="AU619" s="3">
        <v>0</v>
      </c>
      <c r="AV619" s="3">
        <v>0</v>
      </c>
      <c r="AX619" s="1" t="str">
        <f t="shared" ca="1" si="57"/>
        <v>INSERT INTO SSP3 VALUES('DJB','','SSP-1212-00001','PLWT11164W002',399900,'',1,20141126,093452,'SQL',0,0,'')</v>
      </c>
    </row>
    <row r="620" spans="37:50" ht="12.75" customHeight="1" x14ac:dyDescent="0.25">
      <c r="AK620" s="1" t="s">
        <v>109</v>
      </c>
      <c r="AM620" s="1" t="s">
        <v>177</v>
      </c>
      <c r="AN620" s="18" t="s">
        <v>867</v>
      </c>
      <c r="AO620" s="19">
        <v>599900</v>
      </c>
      <c r="AQ620" s="1">
        <v>1</v>
      </c>
      <c r="AR620" s="14" t="str">
        <f t="shared" ca="1" si="55"/>
        <v>20141126</v>
      </c>
      <c r="AS620" s="14" t="str">
        <f t="shared" ca="1" si="56"/>
        <v>093452</v>
      </c>
      <c r="AT620" s="6" t="s">
        <v>41</v>
      </c>
      <c r="AU620" s="3">
        <v>0</v>
      </c>
      <c r="AV620" s="3">
        <v>0</v>
      </c>
      <c r="AX620" s="1" t="str">
        <f t="shared" ca="1" si="57"/>
        <v>INSERT INTO SSP3 VALUES('DJB','','SSP-1212-00001','PLWT11180P005',599900,'',1,20141126,093452,'SQL',0,0,'')</v>
      </c>
    </row>
    <row r="621" spans="37:50" ht="12.75" customHeight="1" x14ac:dyDescent="0.25">
      <c r="AK621" s="1" t="s">
        <v>109</v>
      </c>
      <c r="AM621" s="1" t="s">
        <v>177</v>
      </c>
      <c r="AN621" s="18" t="s">
        <v>868</v>
      </c>
      <c r="AO621" s="19">
        <v>299900</v>
      </c>
      <c r="AQ621" s="1">
        <v>1</v>
      </c>
      <c r="AR621" s="14" t="str">
        <f t="shared" ca="1" si="55"/>
        <v>20141126</v>
      </c>
      <c r="AS621" s="14" t="str">
        <f t="shared" ca="1" si="56"/>
        <v>093452</v>
      </c>
      <c r="AT621" s="6" t="s">
        <v>41</v>
      </c>
      <c r="AU621" s="3">
        <v>0</v>
      </c>
      <c r="AV621" s="3">
        <v>0</v>
      </c>
      <c r="AX621" s="1" t="str">
        <f t="shared" ca="1" si="57"/>
        <v>INSERT INTO SSP3 VALUES('DJB','','SSP-1212-00001','PLWT11192B010',299900,'',1,20141126,093452,'SQL',0,0,'')</v>
      </c>
    </row>
    <row r="622" spans="37:50" ht="12.75" customHeight="1" x14ac:dyDescent="0.25">
      <c r="AK622" s="1" t="s">
        <v>109</v>
      </c>
      <c r="AM622" s="1" t="s">
        <v>177</v>
      </c>
      <c r="AN622" s="18" t="s">
        <v>869</v>
      </c>
      <c r="AO622" s="19">
        <v>299900</v>
      </c>
      <c r="AQ622" s="1">
        <v>1</v>
      </c>
      <c r="AR622" s="14" t="str">
        <f t="shared" ca="1" si="55"/>
        <v>20141126</v>
      </c>
      <c r="AS622" s="14" t="str">
        <f t="shared" ca="1" si="56"/>
        <v>093452</v>
      </c>
      <c r="AT622" s="6" t="s">
        <v>41</v>
      </c>
      <c r="AU622" s="3">
        <v>0</v>
      </c>
      <c r="AV622" s="3">
        <v>0</v>
      </c>
      <c r="AX622" s="1" t="str">
        <f t="shared" ca="1" si="57"/>
        <v>INSERT INTO SSP3 VALUES('DJB','','SSP-1212-00001','PLWT11192W004',299900,'',1,20141126,093452,'SQL',0,0,'')</v>
      </c>
    </row>
    <row r="623" spans="37:50" ht="12.75" customHeight="1" x14ac:dyDescent="0.25">
      <c r="AK623" s="1" t="s">
        <v>109</v>
      </c>
      <c r="AM623" s="1" t="s">
        <v>177</v>
      </c>
      <c r="AN623" s="18" t="s">
        <v>870</v>
      </c>
      <c r="AO623" s="19">
        <v>499900</v>
      </c>
      <c r="AQ623" s="1">
        <v>1</v>
      </c>
      <c r="AR623" s="14" t="str">
        <f t="shared" ca="1" si="55"/>
        <v>20141126</v>
      </c>
      <c r="AS623" s="14" t="str">
        <f t="shared" ca="1" si="56"/>
        <v>093452</v>
      </c>
      <c r="AT623" s="6" t="s">
        <v>41</v>
      </c>
      <c r="AU623" s="3">
        <v>0</v>
      </c>
      <c r="AV623" s="3">
        <v>0</v>
      </c>
      <c r="AX623" s="1" t="str">
        <f t="shared" ca="1" si="57"/>
        <v>INSERT INTO SSP3 VALUES('DJB','','SSP-1212-00001','PLWT12032W005',499900,'',1,20141126,093452,'SQL',0,0,'')</v>
      </c>
    </row>
    <row r="624" spans="37:50" ht="12.75" customHeight="1" x14ac:dyDescent="0.25">
      <c r="AK624" s="1" t="s">
        <v>109</v>
      </c>
      <c r="AM624" s="1" t="s">
        <v>177</v>
      </c>
      <c r="AN624" s="18" t="s">
        <v>871</v>
      </c>
      <c r="AO624" s="19">
        <v>399900</v>
      </c>
      <c r="AQ624" s="1">
        <v>1</v>
      </c>
      <c r="AR624" s="14" t="str">
        <f t="shared" ca="1" si="55"/>
        <v>20141126</v>
      </c>
      <c r="AS624" s="14" t="str">
        <f t="shared" ca="1" si="56"/>
        <v>093452</v>
      </c>
      <c r="AT624" s="6" t="s">
        <v>41</v>
      </c>
      <c r="AU624" s="3">
        <v>0</v>
      </c>
      <c r="AV624" s="3">
        <v>0</v>
      </c>
      <c r="AX624" s="1" t="str">
        <f t="shared" ca="1" si="57"/>
        <v>INSERT INTO SSP3 VALUES('DJB','','SSP-1212-00001','PLWTHA065W001',399900,'',1,20141126,093452,'SQL',0,0,'')</v>
      </c>
    </row>
    <row r="625" spans="37:50" ht="12.75" customHeight="1" x14ac:dyDescent="0.25">
      <c r="AK625" s="1" t="s">
        <v>109</v>
      </c>
      <c r="AM625" s="1" t="s">
        <v>177</v>
      </c>
      <c r="AN625" s="18" t="s">
        <v>872</v>
      </c>
      <c r="AO625" s="19">
        <v>499900</v>
      </c>
      <c r="AQ625" s="1">
        <v>1</v>
      </c>
      <c r="AR625" s="14" t="str">
        <f t="shared" ca="1" si="55"/>
        <v>20141126</v>
      </c>
      <c r="AS625" s="14" t="str">
        <f t="shared" ca="1" si="56"/>
        <v>093452</v>
      </c>
      <c r="AT625" s="6" t="s">
        <v>41</v>
      </c>
      <c r="AU625" s="3">
        <v>0</v>
      </c>
      <c r="AV625" s="3">
        <v>0</v>
      </c>
      <c r="AX625" s="1" t="str">
        <f t="shared" ca="1" si="57"/>
        <v>INSERT INTO SSP3 VALUES('DJB','','SSP-1212-00001','PLWTSA111C007',499900,'',1,20141126,093452,'SQL',0,0,'')</v>
      </c>
    </row>
    <row r="626" spans="37:50" ht="12.75" customHeight="1" x14ac:dyDescent="0.25">
      <c r="AN626" s="18"/>
      <c r="AO626" s="19"/>
      <c r="AQ626" s="1"/>
      <c r="AR626" s="14"/>
      <c r="AS626" s="14"/>
      <c r="AT626" s="6"/>
      <c r="AU626" s="3"/>
      <c r="AV626" s="3"/>
    </row>
    <row r="627" spans="37:50" ht="12.75" customHeight="1" x14ac:dyDescent="0.25">
      <c r="AN627" s="18"/>
      <c r="AO627" s="19"/>
      <c r="AQ627" s="1"/>
      <c r="AR627" s="14"/>
      <c r="AS627" s="14"/>
      <c r="AT627" s="6"/>
      <c r="AU627" s="3"/>
      <c r="AV627" s="3"/>
    </row>
    <row r="628" spans="37:50" ht="12.75" customHeight="1" x14ac:dyDescent="0.25">
      <c r="AN628" s="18"/>
      <c r="AO628" s="19"/>
      <c r="AQ628" s="1"/>
      <c r="AR628" s="14"/>
      <c r="AS628" s="14"/>
      <c r="AT628" s="6"/>
      <c r="AU628" s="3"/>
      <c r="AV628" s="3"/>
    </row>
    <row r="629" spans="37:50" ht="12.75" customHeight="1" x14ac:dyDescent="0.25">
      <c r="AN629" s="18"/>
      <c r="AO629" s="19"/>
      <c r="AQ629" s="1"/>
      <c r="AR629" s="14"/>
      <c r="AS629" s="14"/>
      <c r="AT629" s="6"/>
      <c r="AU629" s="3"/>
      <c r="AV629" s="3"/>
    </row>
    <row r="630" spans="37:50" ht="12.75" customHeight="1" x14ac:dyDescent="0.25">
      <c r="AN630" s="18"/>
      <c r="AO630" s="19"/>
      <c r="AQ630" s="1"/>
      <c r="AR630" s="14"/>
      <c r="AS630" s="14"/>
      <c r="AT630" s="6"/>
      <c r="AU630" s="3"/>
      <c r="AV630" s="3"/>
    </row>
    <row r="631" spans="37:50" ht="12.75" customHeight="1" x14ac:dyDescent="0.25">
      <c r="AN631" s="18"/>
      <c r="AO631" s="19"/>
      <c r="AQ631" s="1"/>
      <c r="AR631" s="14"/>
      <c r="AS631" s="14"/>
      <c r="AT631" s="6"/>
      <c r="AU631" s="3"/>
      <c r="AV631" s="3"/>
    </row>
    <row r="632" spans="37:50" ht="12.75" customHeight="1" x14ac:dyDescent="0.25">
      <c r="AN632" s="18"/>
      <c r="AO632" s="19"/>
      <c r="AQ632" s="1"/>
      <c r="AR632" s="14"/>
      <c r="AS632" s="14"/>
      <c r="AT632" s="6"/>
      <c r="AU632" s="3"/>
      <c r="AV632" s="3"/>
    </row>
    <row r="633" spans="37:50" ht="12.75" customHeight="1" x14ac:dyDescent="0.25">
      <c r="AN633" s="18"/>
      <c r="AO633" s="19"/>
      <c r="AQ633" s="1"/>
      <c r="AR633" s="14"/>
      <c r="AS633" s="14"/>
      <c r="AT633" s="6"/>
      <c r="AU633" s="3"/>
      <c r="AV633" s="3"/>
    </row>
    <row r="634" spans="37:50" ht="12.75" customHeight="1" x14ac:dyDescent="0.25">
      <c r="AN634" s="18"/>
      <c r="AO634" s="19"/>
      <c r="AQ634" s="1"/>
      <c r="AR634" s="14"/>
      <c r="AS634" s="14"/>
      <c r="AT634" s="6"/>
      <c r="AU634" s="3"/>
      <c r="AV634" s="3"/>
    </row>
    <row r="635" spans="37:50" ht="12.75" customHeight="1" x14ac:dyDescent="0.25">
      <c r="AN635" s="18"/>
      <c r="AO635" s="19"/>
      <c r="AQ635" s="1"/>
      <c r="AR635" s="14"/>
      <c r="AS635" s="14"/>
      <c r="AT635" s="6"/>
      <c r="AU635" s="3"/>
      <c r="AV635" s="3"/>
    </row>
    <row r="636" spans="37:50" ht="12.75" customHeight="1" x14ac:dyDescent="0.25">
      <c r="AN636" s="18"/>
      <c r="AO636" s="19"/>
      <c r="AQ636" s="1"/>
      <c r="AR636" s="14"/>
      <c r="AS636" s="14"/>
      <c r="AT636" s="6"/>
      <c r="AU636" s="3"/>
      <c r="AV636" s="3"/>
    </row>
    <row r="637" spans="37:50" ht="12.75" customHeight="1" x14ac:dyDescent="0.25">
      <c r="AN637" s="18"/>
      <c r="AO637" s="19"/>
      <c r="AQ637" s="1"/>
      <c r="AR637" s="14"/>
      <c r="AS637" s="14"/>
      <c r="AT637" s="6"/>
      <c r="AU637" s="3"/>
      <c r="AV637" s="3"/>
    </row>
    <row r="638" spans="37:50" ht="12.75" customHeight="1" x14ac:dyDescent="0.25">
      <c r="AN638" s="18"/>
      <c r="AO638" s="19"/>
      <c r="AQ638" s="1"/>
      <c r="AR638" s="14"/>
      <c r="AS638" s="14"/>
      <c r="AT638" s="6"/>
      <c r="AU638" s="3"/>
      <c r="AV638" s="3"/>
    </row>
    <row r="639" spans="37:50" ht="12.75" customHeight="1" x14ac:dyDescent="0.25">
      <c r="AN639" s="18"/>
      <c r="AO639" s="19"/>
      <c r="AQ639" s="1"/>
      <c r="AR639" s="14"/>
      <c r="AS639" s="14"/>
      <c r="AT639" s="6"/>
      <c r="AU639" s="3"/>
      <c r="AV639" s="3"/>
    </row>
    <row r="640" spans="37:50" ht="12.75" customHeight="1" x14ac:dyDescent="0.25">
      <c r="AN640" s="18"/>
      <c r="AO640" s="19"/>
      <c r="AQ640" s="1"/>
      <c r="AR640" s="14"/>
      <c r="AS640" s="14"/>
      <c r="AT640" s="6"/>
      <c r="AU640" s="3"/>
      <c r="AV640" s="3"/>
    </row>
    <row r="641" spans="40:48" ht="12.75" customHeight="1" x14ac:dyDescent="0.25">
      <c r="AN641" s="18"/>
      <c r="AO641" s="19"/>
      <c r="AQ641" s="1"/>
      <c r="AR641" s="14"/>
      <c r="AS641" s="14"/>
      <c r="AT641" s="6"/>
      <c r="AU641" s="3"/>
      <c r="AV641" s="3"/>
    </row>
    <row r="642" spans="40:48" ht="12.75" customHeight="1" x14ac:dyDescent="0.25">
      <c r="AN642" s="18"/>
      <c r="AO642" s="19"/>
      <c r="AQ642" s="1"/>
      <c r="AR642" s="14"/>
      <c r="AS642" s="14"/>
      <c r="AT642" s="6"/>
      <c r="AU642" s="3"/>
      <c r="AV642" s="3"/>
    </row>
    <row r="643" spans="40:48" ht="12.75" customHeight="1" x14ac:dyDescent="0.25">
      <c r="AN643" s="18"/>
      <c r="AO643" s="19"/>
      <c r="AQ643" s="1"/>
      <c r="AR643" s="14"/>
      <c r="AS643" s="14"/>
      <c r="AT643" s="6"/>
      <c r="AU643" s="3"/>
      <c r="AV643" s="3"/>
    </row>
    <row r="644" spans="40:48" ht="12.75" customHeight="1" x14ac:dyDescent="0.25">
      <c r="AN644" s="18"/>
      <c r="AO644" s="19"/>
      <c r="AQ644" s="1"/>
      <c r="AR644" s="14"/>
      <c r="AS644" s="14"/>
      <c r="AT644" s="6"/>
      <c r="AU644" s="3"/>
      <c r="AV644" s="3"/>
    </row>
    <row r="645" spans="40:48" ht="12.75" customHeight="1" x14ac:dyDescent="0.25">
      <c r="AN645" s="18"/>
      <c r="AO645" s="19"/>
      <c r="AQ645" s="1"/>
      <c r="AR645" s="14"/>
      <c r="AS645" s="14"/>
      <c r="AT645" s="6"/>
      <c r="AU645" s="3"/>
      <c r="AV645" s="3"/>
    </row>
    <row r="646" spans="40:48" ht="12.75" customHeight="1" x14ac:dyDescent="0.25">
      <c r="AN646" s="18"/>
      <c r="AO646" s="19"/>
      <c r="AQ646" s="1"/>
      <c r="AR646" s="14"/>
      <c r="AS646" s="14"/>
      <c r="AT646" s="6"/>
      <c r="AU646" s="3"/>
      <c r="AV646" s="3"/>
    </row>
    <row r="647" spans="40:48" ht="12.75" customHeight="1" x14ac:dyDescent="0.25">
      <c r="AN647" s="18"/>
      <c r="AO647" s="19"/>
      <c r="AQ647" s="1"/>
      <c r="AR647" s="14"/>
      <c r="AS647" s="14"/>
      <c r="AT647" s="6"/>
      <c r="AU647" s="3"/>
      <c r="AV647" s="3"/>
    </row>
    <row r="648" spans="40:48" ht="12.75" customHeight="1" x14ac:dyDescent="0.25">
      <c r="AN648" s="18"/>
      <c r="AO648" s="19"/>
      <c r="AQ648" s="1"/>
      <c r="AR648" s="14"/>
      <c r="AS648" s="14"/>
      <c r="AT648" s="6"/>
      <c r="AU648" s="3"/>
      <c r="AV648" s="3"/>
    </row>
    <row r="649" spans="40:48" ht="12.75" customHeight="1" x14ac:dyDescent="0.25">
      <c r="AN649" s="18"/>
      <c r="AO649" s="19"/>
      <c r="AQ649" s="1"/>
      <c r="AR649" s="14"/>
      <c r="AS649" s="14"/>
      <c r="AT649" s="6"/>
      <c r="AU649" s="3"/>
      <c r="AV649" s="3"/>
    </row>
    <row r="650" spans="40:48" ht="12.75" customHeight="1" x14ac:dyDescent="0.25">
      <c r="AN650" s="18"/>
      <c r="AO650" s="19"/>
      <c r="AQ650" s="1"/>
      <c r="AR650" s="14"/>
      <c r="AS650" s="14"/>
      <c r="AT650" s="6"/>
      <c r="AU650" s="3"/>
      <c r="AV650" s="3"/>
    </row>
    <row r="651" spans="40:48" ht="12.75" customHeight="1" x14ac:dyDescent="0.25">
      <c r="AN651" s="18"/>
      <c r="AO651" s="19"/>
      <c r="AQ651" s="1"/>
      <c r="AR651" s="14"/>
      <c r="AS651" s="14"/>
      <c r="AT651" s="6"/>
      <c r="AU651" s="3"/>
      <c r="AV651" s="3"/>
    </row>
    <row r="652" spans="40:48" ht="12.75" customHeight="1" x14ac:dyDescent="0.25">
      <c r="AN652" s="18"/>
      <c r="AO652" s="19"/>
      <c r="AQ652" s="1"/>
      <c r="AR652" s="14"/>
      <c r="AS652" s="14"/>
      <c r="AT652" s="6"/>
      <c r="AU652" s="3"/>
      <c r="AV652" s="3"/>
    </row>
    <row r="653" spans="40:48" ht="12.75" customHeight="1" x14ac:dyDescent="0.25">
      <c r="AN653" s="18"/>
      <c r="AO653" s="19"/>
      <c r="AQ653" s="1"/>
      <c r="AR653" s="14"/>
      <c r="AS653" s="14"/>
      <c r="AT653" s="6"/>
      <c r="AU653" s="3"/>
      <c r="AV653" s="3"/>
    </row>
    <row r="654" spans="40:48" ht="12.75" customHeight="1" x14ac:dyDescent="0.25">
      <c r="AN654" s="18"/>
      <c r="AO654" s="19"/>
      <c r="AQ654" s="1"/>
      <c r="AR654" s="14"/>
      <c r="AS654" s="14"/>
      <c r="AT654" s="6"/>
      <c r="AU654" s="3"/>
      <c r="AV654" s="3"/>
    </row>
    <row r="655" spans="40:48" ht="12.75" customHeight="1" x14ac:dyDescent="0.25">
      <c r="AN655" s="18"/>
      <c r="AO655" s="19"/>
      <c r="AQ655" s="1"/>
      <c r="AR655" s="14"/>
      <c r="AS655" s="14"/>
      <c r="AT655" s="6"/>
      <c r="AU655" s="3"/>
      <c r="AV655" s="3"/>
    </row>
    <row r="656" spans="40:48" ht="12.75" customHeight="1" x14ac:dyDescent="0.25">
      <c r="AN656" s="18"/>
      <c r="AO656" s="19"/>
      <c r="AQ656" s="1"/>
      <c r="AR656" s="14"/>
      <c r="AS656" s="14"/>
      <c r="AT656" s="6"/>
      <c r="AU656" s="3"/>
      <c r="AV656" s="3"/>
    </row>
    <row r="657" spans="40:48" ht="12.75" customHeight="1" x14ac:dyDescent="0.25">
      <c r="AN657" s="18"/>
      <c r="AO657" s="19"/>
      <c r="AQ657" s="1"/>
      <c r="AR657" s="14"/>
      <c r="AS657" s="14"/>
      <c r="AT657" s="6"/>
      <c r="AU657" s="3"/>
      <c r="AV657" s="3"/>
    </row>
    <row r="658" spans="40:48" ht="12.75" customHeight="1" x14ac:dyDescent="0.25">
      <c r="AN658" s="18"/>
      <c r="AO658" s="19"/>
      <c r="AQ658" s="1"/>
      <c r="AR658" s="14"/>
      <c r="AS658" s="14"/>
      <c r="AT658" s="6"/>
      <c r="AU658" s="3"/>
      <c r="AV658" s="3"/>
    </row>
    <row r="659" spans="40:48" ht="12.75" customHeight="1" x14ac:dyDescent="0.25">
      <c r="AN659" s="18"/>
      <c r="AO659" s="19"/>
      <c r="AQ659" s="1"/>
      <c r="AR659" s="14"/>
      <c r="AS659" s="14"/>
      <c r="AT659" s="6"/>
      <c r="AU659" s="3"/>
      <c r="AV659" s="3"/>
    </row>
    <row r="660" spans="40:48" ht="12.75" customHeight="1" x14ac:dyDescent="0.25">
      <c r="AN660" s="18"/>
      <c r="AO660" s="19"/>
      <c r="AQ660" s="1"/>
      <c r="AR660" s="14"/>
      <c r="AS660" s="14"/>
      <c r="AT660" s="6"/>
      <c r="AU660" s="3"/>
      <c r="AV660" s="3"/>
    </row>
    <row r="661" spans="40:48" ht="12.75" customHeight="1" x14ac:dyDescent="0.25">
      <c r="AN661" s="18"/>
      <c r="AO661" s="19"/>
      <c r="AQ661" s="1"/>
      <c r="AR661" s="14"/>
      <c r="AS661" s="14"/>
      <c r="AT661" s="6"/>
      <c r="AU661" s="3"/>
      <c r="AV661" s="3"/>
    </row>
    <row r="662" spans="40:48" ht="12.75" customHeight="1" x14ac:dyDescent="0.25">
      <c r="AN662" s="18"/>
      <c r="AO662" s="19"/>
      <c r="AQ662" s="1"/>
      <c r="AR662" s="14"/>
      <c r="AS662" s="14"/>
      <c r="AT662" s="6"/>
      <c r="AU662" s="3"/>
      <c r="AV662" s="3"/>
    </row>
    <row r="663" spans="40:48" ht="12.75" customHeight="1" x14ac:dyDescent="0.25">
      <c r="AN663" s="18"/>
      <c r="AO663" s="19"/>
      <c r="AQ663" s="1"/>
      <c r="AR663" s="14"/>
      <c r="AS663" s="14"/>
      <c r="AT663" s="6"/>
      <c r="AU663" s="3"/>
      <c r="AV663" s="3"/>
    </row>
    <row r="664" spans="40:48" ht="12.75" customHeight="1" x14ac:dyDescent="0.25">
      <c r="AN664" s="18"/>
      <c r="AO664" s="19"/>
      <c r="AQ664" s="1"/>
      <c r="AR664" s="14"/>
      <c r="AS664" s="14"/>
      <c r="AT664" s="6"/>
      <c r="AU664" s="3"/>
      <c r="AV664" s="3"/>
    </row>
    <row r="665" spans="40:48" ht="12.75" customHeight="1" x14ac:dyDescent="0.25">
      <c r="AN665" s="18"/>
      <c r="AO665" s="19"/>
      <c r="AQ665" s="1"/>
      <c r="AR665" s="14"/>
      <c r="AS665" s="14"/>
      <c r="AT665" s="6"/>
      <c r="AU665" s="3"/>
      <c r="AV665" s="3"/>
    </row>
    <row r="666" spans="40:48" ht="12.75" customHeight="1" x14ac:dyDescent="0.25">
      <c r="AN666" s="18"/>
      <c r="AO666" s="19"/>
      <c r="AQ666" s="1"/>
      <c r="AR666" s="14"/>
      <c r="AS666" s="14"/>
      <c r="AT666" s="6"/>
      <c r="AU666" s="3"/>
      <c r="AV666" s="3"/>
    </row>
    <row r="667" spans="40:48" ht="12.75" customHeight="1" x14ac:dyDescent="0.25">
      <c r="AN667" s="18"/>
      <c r="AO667" s="19"/>
      <c r="AQ667" s="1"/>
      <c r="AR667" s="14"/>
      <c r="AS667" s="14"/>
      <c r="AT667" s="6"/>
      <c r="AU667" s="3"/>
      <c r="AV667" s="3"/>
    </row>
    <row r="668" spans="40:48" ht="12.75" customHeight="1" x14ac:dyDescent="0.25">
      <c r="AN668" s="18"/>
      <c r="AO668" s="19"/>
      <c r="AQ668" s="1"/>
      <c r="AR668" s="14"/>
      <c r="AS668" s="14"/>
      <c r="AT668" s="6"/>
      <c r="AU668" s="3"/>
      <c r="AV668" s="3"/>
    </row>
    <row r="669" spans="40:48" ht="12.75" customHeight="1" x14ac:dyDescent="0.25">
      <c r="AN669" s="18"/>
      <c r="AO669" s="19"/>
      <c r="AQ669" s="1"/>
      <c r="AR669" s="14"/>
      <c r="AS669" s="14"/>
      <c r="AT669" s="6"/>
      <c r="AU669" s="3"/>
      <c r="AV669" s="3"/>
    </row>
    <row r="670" spans="40:48" ht="12.75" customHeight="1" x14ac:dyDescent="0.25">
      <c r="AN670" s="18"/>
      <c r="AO670" s="19"/>
      <c r="AQ670" s="1"/>
      <c r="AR670" s="14"/>
      <c r="AS670" s="14"/>
      <c r="AT670" s="6"/>
      <c r="AU670" s="3"/>
      <c r="AV670" s="3"/>
    </row>
    <row r="671" spans="40:48" ht="12.75" customHeight="1" x14ac:dyDescent="0.25">
      <c r="AN671" s="18"/>
      <c r="AO671" s="19"/>
      <c r="AQ671" s="1"/>
      <c r="AR671" s="14"/>
      <c r="AS671" s="14"/>
      <c r="AT671" s="6"/>
      <c r="AU671" s="3"/>
      <c r="AV671" s="3"/>
    </row>
    <row r="672" spans="40:48" ht="12.75" customHeight="1" x14ac:dyDescent="0.25">
      <c r="AN672" s="18"/>
      <c r="AO672" s="19"/>
      <c r="AQ672" s="1"/>
      <c r="AR672" s="14"/>
      <c r="AS672" s="14"/>
      <c r="AT672" s="6"/>
      <c r="AU672" s="3"/>
      <c r="AV672" s="3"/>
    </row>
    <row r="673" spans="40:48" ht="12.75" customHeight="1" x14ac:dyDescent="0.25">
      <c r="AN673" s="18"/>
      <c r="AO673" s="19"/>
      <c r="AQ673" s="1"/>
      <c r="AR673" s="14"/>
      <c r="AS673" s="14"/>
      <c r="AT673" s="6"/>
      <c r="AU673" s="3"/>
      <c r="AV673" s="3"/>
    </row>
    <row r="674" spans="40:48" ht="12.75" customHeight="1" x14ac:dyDescent="0.25">
      <c r="AN674" s="18"/>
      <c r="AO674" s="19"/>
      <c r="AQ674" s="1"/>
      <c r="AR674" s="14"/>
      <c r="AS674" s="14"/>
      <c r="AT674" s="6"/>
      <c r="AU674" s="3"/>
      <c r="AV674" s="3"/>
    </row>
    <row r="675" spans="40:48" ht="12.75" customHeight="1" x14ac:dyDescent="0.25">
      <c r="AN675" s="18"/>
      <c r="AO675" s="19"/>
      <c r="AQ675" s="1"/>
      <c r="AR675" s="14"/>
      <c r="AS675" s="14"/>
      <c r="AT675" s="6"/>
      <c r="AU675" s="3"/>
      <c r="AV675" s="3"/>
    </row>
    <row r="676" spans="40:48" ht="12.75" customHeight="1" x14ac:dyDescent="0.25">
      <c r="AN676" s="18"/>
      <c r="AO676" s="19"/>
      <c r="AQ676" s="1"/>
      <c r="AR676" s="14"/>
      <c r="AS676" s="14"/>
      <c r="AT676" s="6"/>
      <c r="AU676" s="3"/>
      <c r="AV676" s="3"/>
    </row>
    <row r="677" spans="40:48" ht="12.75" customHeight="1" x14ac:dyDescent="0.25">
      <c r="AN677" s="18"/>
      <c r="AO677" s="19"/>
      <c r="AQ677" s="1"/>
      <c r="AR677" s="14"/>
      <c r="AS677" s="14"/>
      <c r="AT677" s="6"/>
      <c r="AU677" s="3"/>
      <c r="AV677" s="3"/>
    </row>
    <row r="678" spans="40:48" ht="12.75" customHeight="1" x14ac:dyDescent="0.25">
      <c r="AN678" s="18"/>
      <c r="AO678" s="19"/>
      <c r="AQ678" s="1"/>
      <c r="AR678" s="14"/>
      <c r="AS678" s="14"/>
      <c r="AT678" s="6"/>
      <c r="AU678" s="3"/>
      <c r="AV678" s="3"/>
    </row>
    <row r="679" spans="40:48" ht="12.75" customHeight="1" x14ac:dyDescent="0.25">
      <c r="AN679" s="18"/>
      <c r="AO679" s="19"/>
      <c r="AQ679" s="1"/>
      <c r="AR679" s="14"/>
      <c r="AS679" s="14"/>
      <c r="AT679" s="6"/>
      <c r="AU679" s="3"/>
      <c r="AV679" s="3"/>
    </row>
    <row r="680" spans="40:48" ht="12.75" customHeight="1" x14ac:dyDescent="0.25">
      <c r="AN680" s="18"/>
      <c r="AO680" s="19"/>
      <c r="AQ680" s="1"/>
      <c r="AR680" s="14"/>
      <c r="AS680" s="14"/>
      <c r="AT680" s="6"/>
      <c r="AU680" s="3"/>
      <c r="AV680" s="3"/>
    </row>
    <row r="681" spans="40:48" ht="12.75" customHeight="1" x14ac:dyDescent="0.25">
      <c r="AN681" s="18"/>
      <c r="AO681" s="19"/>
      <c r="AQ681" s="1"/>
      <c r="AR681" s="14"/>
      <c r="AS681" s="14"/>
      <c r="AT681" s="6"/>
      <c r="AU681" s="3"/>
      <c r="AV681" s="3"/>
    </row>
    <row r="682" spans="40:48" ht="12.75" customHeight="1" x14ac:dyDescent="0.25">
      <c r="AN682" s="18"/>
      <c r="AO682" s="19"/>
      <c r="AQ682" s="1"/>
      <c r="AR682" s="14"/>
      <c r="AS682" s="14"/>
      <c r="AT682" s="6"/>
      <c r="AU682" s="3"/>
      <c r="AV682" s="3"/>
    </row>
    <row r="683" spans="40:48" ht="12.75" customHeight="1" x14ac:dyDescent="0.25">
      <c r="AN683" s="18"/>
      <c r="AO683" s="19"/>
      <c r="AQ683" s="1"/>
      <c r="AR683" s="14"/>
      <c r="AS683" s="14"/>
      <c r="AT683" s="6"/>
      <c r="AU683" s="3"/>
      <c r="AV683" s="3"/>
    </row>
    <row r="684" spans="40:48" ht="12.75" customHeight="1" x14ac:dyDescent="0.25">
      <c r="AN684" s="18"/>
      <c r="AO684" s="19"/>
      <c r="AQ684" s="1"/>
      <c r="AR684" s="14"/>
      <c r="AS684" s="14"/>
      <c r="AT684" s="6"/>
      <c r="AU684" s="3"/>
      <c r="AV684" s="3"/>
    </row>
    <row r="685" spans="40:48" ht="12.75" customHeight="1" x14ac:dyDescent="0.25">
      <c r="AN685" s="18"/>
      <c r="AO685" s="19"/>
      <c r="AQ685" s="1"/>
      <c r="AR685" s="14"/>
      <c r="AS685" s="14"/>
      <c r="AT685" s="6"/>
      <c r="AU685" s="3"/>
      <c r="AV685" s="3"/>
    </row>
    <row r="686" spans="40:48" ht="12.75" customHeight="1" x14ac:dyDescent="0.25">
      <c r="AN686" s="18"/>
      <c r="AO686" s="19"/>
      <c r="AQ686" s="1"/>
      <c r="AR686" s="14"/>
      <c r="AS686" s="14"/>
      <c r="AT686" s="6"/>
      <c r="AU686" s="3"/>
      <c r="AV686" s="3"/>
    </row>
    <row r="687" spans="40:48" ht="12.75" customHeight="1" x14ac:dyDescent="0.25">
      <c r="AN687" s="18"/>
      <c r="AO687" s="19"/>
      <c r="AQ687" s="1"/>
      <c r="AR687" s="14"/>
      <c r="AS687" s="14"/>
      <c r="AT687" s="6"/>
      <c r="AU687" s="3"/>
      <c r="AV687" s="3"/>
    </row>
    <row r="688" spans="40:48" ht="12.75" customHeight="1" x14ac:dyDescent="0.25">
      <c r="AN688" s="18"/>
      <c r="AO688" s="19"/>
      <c r="AQ688" s="1"/>
      <c r="AR688" s="14"/>
      <c r="AS688" s="14"/>
      <c r="AT688" s="6"/>
      <c r="AU688" s="3"/>
      <c r="AV688" s="3"/>
    </row>
    <row r="689" spans="40:48" ht="12.75" customHeight="1" x14ac:dyDescent="0.25">
      <c r="AN689" s="18"/>
      <c r="AO689" s="19"/>
      <c r="AQ689" s="1"/>
      <c r="AR689" s="14"/>
      <c r="AS689" s="14"/>
      <c r="AT689" s="6"/>
      <c r="AU689" s="3"/>
      <c r="AV689" s="3"/>
    </row>
    <row r="690" spans="40:48" ht="12.75" customHeight="1" x14ac:dyDescent="0.25">
      <c r="AN690" s="18"/>
      <c r="AO690" s="19"/>
      <c r="AQ690" s="1"/>
      <c r="AR690" s="14"/>
      <c r="AS690" s="14"/>
      <c r="AT690" s="6"/>
      <c r="AU690" s="3"/>
      <c r="AV690" s="3"/>
    </row>
    <row r="691" spans="40:48" ht="12.75" customHeight="1" x14ac:dyDescent="0.25">
      <c r="AN691" s="18"/>
      <c r="AO691" s="19"/>
      <c r="AQ691" s="1"/>
      <c r="AR691" s="14"/>
      <c r="AS691" s="14"/>
      <c r="AT691" s="6"/>
      <c r="AU691" s="3"/>
      <c r="AV691" s="3"/>
    </row>
    <row r="692" spans="40:48" ht="12.75" customHeight="1" x14ac:dyDescent="0.25">
      <c r="AN692" s="18"/>
      <c r="AO692" s="19"/>
      <c r="AQ692" s="1"/>
      <c r="AR692" s="14"/>
      <c r="AS692" s="14"/>
      <c r="AT692" s="6"/>
      <c r="AU692" s="3"/>
      <c r="AV692" s="3"/>
    </row>
    <row r="693" spans="40:48" ht="12.75" customHeight="1" x14ac:dyDescent="0.25">
      <c r="AN693" s="18"/>
      <c r="AO693" s="19"/>
      <c r="AQ693" s="1"/>
      <c r="AR693" s="14"/>
      <c r="AS693" s="14"/>
      <c r="AT693" s="6"/>
      <c r="AU693" s="3"/>
      <c r="AV693" s="3"/>
    </row>
    <row r="694" spans="40:48" ht="12.75" customHeight="1" x14ac:dyDescent="0.25">
      <c r="AN694" s="18"/>
      <c r="AO694" s="19"/>
      <c r="AQ694" s="1"/>
      <c r="AR694" s="14"/>
      <c r="AS694" s="14"/>
      <c r="AT694" s="6"/>
      <c r="AU694" s="3"/>
      <c r="AV694" s="3"/>
    </row>
    <row r="695" spans="40:48" ht="12.75" customHeight="1" x14ac:dyDescent="0.25">
      <c r="AN695" s="18"/>
      <c r="AO695" s="19"/>
      <c r="AQ695" s="1"/>
      <c r="AR695" s="14"/>
      <c r="AS695" s="14"/>
      <c r="AT695" s="6"/>
      <c r="AU695" s="3"/>
      <c r="AV695" s="3"/>
    </row>
    <row r="696" spans="40:48" ht="12.75" customHeight="1" x14ac:dyDescent="0.25">
      <c r="AN696" s="18"/>
      <c r="AO696" s="19"/>
      <c r="AQ696" s="1"/>
      <c r="AR696" s="14"/>
      <c r="AS696" s="14"/>
      <c r="AT696" s="6"/>
      <c r="AU696" s="3"/>
      <c r="AV696" s="3"/>
    </row>
    <row r="697" spans="40:48" ht="12.75" customHeight="1" x14ac:dyDescent="0.25">
      <c r="AN697" s="18"/>
      <c r="AO697" s="19"/>
      <c r="AQ697" s="1"/>
      <c r="AR697" s="14"/>
      <c r="AS697" s="14"/>
      <c r="AT697" s="6"/>
      <c r="AU697" s="3"/>
      <c r="AV697" s="3"/>
    </row>
    <row r="698" spans="40:48" ht="12.75" customHeight="1" x14ac:dyDescent="0.25">
      <c r="AN698" s="18"/>
      <c r="AO698" s="19"/>
      <c r="AQ698" s="1"/>
      <c r="AR698" s="14"/>
      <c r="AS698" s="14"/>
      <c r="AT698" s="6"/>
      <c r="AU698" s="3"/>
      <c r="AV698" s="3"/>
    </row>
    <row r="699" spans="40:48" ht="12.75" customHeight="1" x14ac:dyDescent="0.25">
      <c r="AN699" s="18"/>
      <c r="AO699" s="19"/>
      <c r="AQ699" s="1"/>
      <c r="AR699" s="14"/>
      <c r="AS699" s="14"/>
      <c r="AT699" s="6"/>
      <c r="AU699" s="3"/>
      <c r="AV699" s="3"/>
    </row>
    <row r="700" spans="40:48" ht="12.75" customHeight="1" x14ac:dyDescent="0.25">
      <c r="AN700" s="18"/>
      <c r="AO700" s="19"/>
      <c r="AQ700" s="1"/>
      <c r="AR700" s="14"/>
      <c r="AS700" s="14"/>
      <c r="AT700" s="6"/>
      <c r="AU700" s="3"/>
      <c r="AV700" s="3"/>
    </row>
    <row r="701" spans="40:48" ht="12.75" customHeight="1" x14ac:dyDescent="0.25">
      <c r="AN701" s="18"/>
      <c r="AO701" s="19"/>
      <c r="AQ701" s="1"/>
      <c r="AR701" s="14"/>
      <c r="AS701" s="14"/>
      <c r="AT701" s="6"/>
      <c r="AU701" s="3"/>
      <c r="AV701" s="3"/>
    </row>
    <row r="702" spans="40:48" ht="12.75" customHeight="1" x14ac:dyDescent="0.25">
      <c r="AN702" s="18"/>
      <c r="AO702" s="19"/>
      <c r="AQ702" s="1"/>
      <c r="AR702" s="14"/>
      <c r="AS702" s="14"/>
      <c r="AT702" s="6"/>
      <c r="AU702" s="3"/>
      <c r="AV702" s="3"/>
    </row>
    <row r="703" spans="40:48" ht="12.75" customHeight="1" x14ac:dyDescent="0.25">
      <c r="AN703" s="18"/>
      <c r="AO703" s="19"/>
      <c r="AQ703" s="1"/>
      <c r="AR703" s="14"/>
      <c r="AS703" s="14"/>
      <c r="AT703" s="6"/>
      <c r="AU703" s="3"/>
      <c r="AV703" s="3"/>
    </row>
    <row r="704" spans="40:48" ht="12.75" customHeight="1" x14ac:dyDescent="0.25">
      <c r="AN704" s="18"/>
      <c r="AO704" s="19"/>
      <c r="AQ704" s="1"/>
      <c r="AR704" s="14"/>
      <c r="AS704" s="14"/>
      <c r="AT704" s="6"/>
      <c r="AU704" s="3"/>
      <c r="AV704" s="3"/>
    </row>
    <row r="705" spans="40:48" ht="12.75" customHeight="1" x14ac:dyDescent="0.25">
      <c r="AN705" s="18"/>
      <c r="AO705" s="19"/>
      <c r="AQ705" s="1"/>
      <c r="AR705" s="14"/>
      <c r="AS705" s="14"/>
      <c r="AT705" s="6"/>
      <c r="AU705" s="3"/>
      <c r="AV705" s="3"/>
    </row>
    <row r="706" spans="40:48" ht="12.75" customHeight="1" x14ac:dyDescent="0.25">
      <c r="AN706" s="18"/>
      <c r="AO706" s="19"/>
      <c r="AQ706" s="1"/>
      <c r="AR706" s="14"/>
      <c r="AS706" s="14"/>
      <c r="AT706" s="6"/>
      <c r="AU706" s="3"/>
      <c r="AV706" s="3"/>
    </row>
    <row r="707" spans="40:48" ht="12.75" customHeight="1" x14ac:dyDescent="0.25">
      <c r="AN707" s="18"/>
      <c r="AO707" s="19"/>
      <c r="AQ707" s="1"/>
      <c r="AR707" s="14"/>
      <c r="AS707" s="14"/>
      <c r="AT707" s="6"/>
      <c r="AU707" s="3"/>
      <c r="AV707" s="3"/>
    </row>
    <row r="708" spans="40:48" ht="12.75" customHeight="1" x14ac:dyDescent="0.25">
      <c r="AN708" s="18"/>
      <c r="AO708" s="19"/>
      <c r="AQ708" s="1"/>
      <c r="AR708" s="14"/>
      <c r="AS708" s="14"/>
      <c r="AT708" s="6"/>
      <c r="AU708" s="3"/>
      <c r="AV708" s="3"/>
    </row>
    <row r="709" spans="40:48" ht="12.75" customHeight="1" x14ac:dyDescent="0.25">
      <c r="AN709" s="18"/>
      <c r="AO709" s="19"/>
      <c r="AQ709" s="1"/>
      <c r="AR709" s="14"/>
      <c r="AS709" s="14"/>
      <c r="AT709" s="6"/>
      <c r="AU709" s="3"/>
      <c r="AV709" s="3"/>
    </row>
    <row r="710" spans="40:48" ht="12.75" customHeight="1" x14ac:dyDescent="0.25">
      <c r="AN710" s="18"/>
      <c r="AO710" s="19"/>
      <c r="AQ710" s="1"/>
      <c r="AR710" s="14"/>
      <c r="AS710" s="14"/>
      <c r="AT710" s="6"/>
      <c r="AU710" s="3"/>
      <c r="AV710" s="3"/>
    </row>
    <row r="711" spans="40:48" ht="12.75" customHeight="1" x14ac:dyDescent="0.25">
      <c r="AN711" s="18"/>
      <c r="AO711" s="19"/>
      <c r="AQ711" s="1"/>
      <c r="AR711" s="14"/>
      <c r="AS711" s="14"/>
      <c r="AT711" s="6"/>
      <c r="AU711" s="3"/>
      <c r="AV711" s="3"/>
    </row>
    <row r="712" spans="40:48" ht="12.75" customHeight="1" x14ac:dyDescent="0.25">
      <c r="AN712" s="18"/>
      <c r="AO712" s="19"/>
      <c r="AQ712" s="1"/>
      <c r="AR712" s="14"/>
      <c r="AS712" s="14"/>
      <c r="AT712" s="6"/>
      <c r="AU712" s="3"/>
      <c r="AV712" s="3"/>
    </row>
    <row r="713" spans="40:48" ht="12.75" customHeight="1" x14ac:dyDescent="0.25">
      <c r="AN713" s="18"/>
      <c r="AO713" s="19"/>
      <c r="AQ713" s="1"/>
      <c r="AR713" s="14"/>
      <c r="AS713" s="14"/>
      <c r="AT713" s="6"/>
      <c r="AU713" s="3"/>
      <c r="AV713" s="3"/>
    </row>
    <row r="714" spans="40:48" ht="12.75" customHeight="1" x14ac:dyDescent="0.25">
      <c r="AN714" s="18"/>
      <c r="AO714" s="19"/>
      <c r="AQ714" s="1"/>
      <c r="AR714" s="14"/>
      <c r="AS714" s="14"/>
      <c r="AT714" s="6"/>
      <c r="AU714" s="3"/>
      <c r="AV714" s="3"/>
    </row>
    <row r="715" spans="40:48" ht="12.75" customHeight="1" x14ac:dyDescent="0.25">
      <c r="AN715" s="18"/>
      <c r="AO715" s="19"/>
      <c r="AQ715" s="1"/>
      <c r="AR715" s="14"/>
      <c r="AS715" s="14"/>
      <c r="AT715" s="6"/>
      <c r="AU715" s="3"/>
      <c r="AV715" s="3"/>
    </row>
    <row r="716" spans="40:48" ht="12.75" customHeight="1" x14ac:dyDescent="0.25">
      <c r="AN716" s="18"/>
      <c r="AO716" s="19"/>
      <c r="AQ716" s="1"/>
      <c r="AR716" s="14"/>
      <c r="AS716" s="14"/>
      <c r="AT716" s="6"/>
      <c r="AU716" s="3"/>
      <c r="AV716" s="3"/>
    </row>
    <row r="717" spans="40:48" ht="12.75" customHeight="1" x14ac:dyDescent="0.25">
      <c r="AN717" s="18"/>
      <c r="AO717" s="19"/>
      <c r="AQ717" s="1"/>
      <c r="AR717" s="14"/>
      <c r="AS717" s="14"/>
      <c r="AT717" s="6"/>
      <c r="AU717" s="3"/>
      <c r="AV717" s="3"/>
    </row>
    <row r="718" spans="40:48" ht="12.75" customHeight="1" x14ac:dyDescent="0.25">
      <c r="AN718" s="18"/>
      <c r="AO718" s="19"/>
      <c r="AQ718" s="1"/>
      <c r="AR718" s="14"/>
      <c r="AS718" s="14"/>
      <c r="AT718" s="6"/>
      <c r="AU718" s="3"/>
      <c r="AV718" s="3"/>
    </row>
    <row r="719" spans="40:48" ht="12.75" customHeight="1" x14ac:dyDescent="0.25">
      <c r="AN719" s="18"/>
      <c r="AO719" s="19"/>
      <c r="AQ719" s="1"/>
      <c r="AR719" s="14"/>
      <c r="AS719" s="14"/>
      <c r="AT719" s="6"/>
      <c r="AU719" s="3"/>
      <c r="AV719" s="3"/>
    </row>
    <row r="720" spans="40:48" ht="12.75" customHeight="1" x14ac:dyDescent="0.25">
      <c r="AN720" s="18"/>
      <c r="AO720" s="19"/>
      <c r="AQ720" s="1"/>
      <c r="AR720" s="14"/>
      <c r="AS720" s="14"/>
      <c r="AT720" s="6"/>
      <c r="AU720" s="3"/>
      <c r="AV720" s="3"/>
    </row>
    <row r="721" spans="40:48" ht="12.75" customHeight="1" x14ac:dyDescent="0.25">
      <c r="AN721" s="18"/>
      <c r="AO721" s="19"/>
      <c r="AQ721" s="1"/>
      <c r="AR721" s="14"/>
      <c r="AS721" s="14"/>
      <c r="AT721" s="6"/>
      <c r="AU721" s="3"/>
      <c r="AV721" s="3"/>
    </row>
    <row r="722" spans="40:48" ht="12.75" customHeight="1" x14ac:dyDescent="0.25">
      <c r="AN722" s="18"/>
      <c r="AO722" s="19"/>
      <c r="AQ722" s="1"/>
      <c r="AR722" s="14"/>
      <c r="AS722" s="14"/>
      <c r="AT722" s="6"/>
      <c r="AU722" s="3"/>
      <c r="AV722" s="3"/>
    </row>
    <row r="723" spans="40:48" ht="12.75" customHeight="1" x14ac:dyDescent="0.25">
      <c r="AN723" s="18"/>
      <c r="AO723" s="19"/>
      <c r="AQ723" s="1"/>
      <c r="AR723" s="14"/>
      <c r="AS723" s="14"/>
      <c r="AT723" s="6"/>
      <c r="AU723" s="3"/>
      <c r="AV723" s="3"/>
    </row>
    <row r="724" spans="40:48" ht="12.75" customHeight="1" x14ac:dyDescent="0.25">
      <c r="AN724" s="18"/>
      <c r="AO724" s="19"/>
      <c r="AQ724" s="1"/>
      <c r="AR724" s="14"/>
      <c r="AS724" s="14"/>
      <c r="AT724" s="6"/>
      <c r="AU724" s="3"/>
      <c r="AV724" s="3"/>
    </row>
    <row r="725" spans="40:48" ht="12.75" customHeight="1" x14ac:dyDescent="0.25">
      <c r="AN725" s="18"/>
      <c r="AO725" s="19"/>
      <c r="AQ725" s="1"/>
      <c r="AR725" s="14"/>
      <c r="AS725" s="14"/>
      <c r="AT725" s="6"/>
      <c r="AU725" s="3"/>
      <c r="AV725" s="3"/>
    </row>
    <row r="726" spans="40:48" ht="12.75" customHeight="1" x14ac:dyDescent="0.25">
      <c r="AN726" s="18"/>
      <c r="AO726" s="19"/>
      <c r="AQ726" s="1"/>
      <c r="AR726" s="14"/>
      <c r="AS726" s="14"/>
      <c r="AT726" s="6"/>
      <c r="AU726" s="3"/>
      <c r="AV726" s="3"/>
    </row>
    <row r="727" spans="40:48" ht="12.75" customHeight="1" x14ac:dyDescent="0.25">
      <c r="AN727" s="18"/>
      <c r="AO727" s="19"/>
      <c r="AQ727" s="1"/>
      <c r="AR727" s="14"/>
      <c r="AS727" s="14"/>
      <c r="AT727" s="6"/>
      <c r="AU727" s="3"/>
      <c r="AV727" s="3"/>
    </row>
    <row r="728" spans="40:48" ht="12.75" customHeight="1" x14ac:dyDescent="0.25">
      <c r="AN728" s="18"/>
      <c r="AO728" s="19"/>
      <c r="AQ728" s="1"/>
      <c r="AR728" s="14"/>
      <c r="AS728" s="14"/>
      <c r="AT728" s="6"/>
      <c r="AU728" s="3"/>
      <c r="AV728" s="3"/>
    </row>
    <row r="729" spans="40:48" ht="12.75" customHeight="1" x14ac:dyDescent="0.25">
      <c r="AN729" s="18"/>
      <c r="AO729" s="19"/>
      <c r="AQ729" s="1"/>
      <c r="AR729" s="14"/>
      <c r="AS729" s="14"/>
      <c r="AT729" s="6"/>
      <c r="AU729" s="3"/>
      <c r="AV729" s="3"/>
    </row>
    <row r="730" spans="40:48" ht="12.75" customHeight="1" x14ac:dyDescent="0.25">
      <c r="AN730" s="18"/>
      <c r="AO730" s="19"/>
      <c r="AQ730" s="1"/>
      <c r="AR730" s="14"/>
      <c r="AS730" s="14"/>
      <c r="AT730" s="6"/>
      <c r="AU730" s="3"/>
      <c r="AV730" s="3"/>
    </row>
    <row r="731" spans="40:48" ht="12.75" customHeight="1" x14ac:dyDescent="0.25">
      <c r="AN731" s="18"/>
      <c r="AO731" s="19"/>
      <c r="AQ731" s="1"/>
      <c r="AR731" s="14"/>
      <c r="AS731" s="14"/>
      <c r="AT731" s="6"/>
      <c r="AU731" s="3"/>
      <c r="AV731" s="3"/>
    </row>
    <row r="732" spans="40:48" ht="12.75" customHeight="1" x14ac:dyDescent="0.25">
      <c r="AN732" s="18"/>
      <c r="AO732" s="19"/>
      <c r="AQ732" s="1"/>
      <c r="AR732" s="14"/>
      <c r="AS732" s="14"/>
      <c r="AT732" s="6"/>
      <c r="AU732" s="3"/>
      <c r="AV732" s="3"/>
    </row>
    <row r="733" spans="40:48" ht="12.75" customHeight="1" x14ac:dyDescent="0.25">
      <c r="AN733" s="18"/>
      <c r="AO733" s="19"/>
      <c r="AQ733" s="1"/>
      <c r="AR733" s="14"/>
      <c r="AS733" s="14"/>
      <c r="AT733" s="6"/>
      <c r="AU733" s="3"/>
      <c r="AV733" s="3"/>
    </row>
    <row r="734" spans="40:48" ht="12.75" customHeight="1" x14ac:dyDescent="0.25">
      <c r="AN734" s="18"/>
      <c r="AO734" s="19"/>
      <c r="AQ734" s="1"/>
      <c r="AR734" s="14"/>
      <c r="AS734" s="14"/>
      <c r="AT734" s="6"/>
      <c r="AU734" s="3"/>
      <c r="AV734" s="3"/>
    </row>
    <row r="735" spans="40:48" ht="12.75" customHeight="1" x14ac:dyDescent="0.25">
      <c r="AN735" s="18"/>
      <c r="AO735" s="19"/>
      <c r="AQ735" s="1"/>
      <c r="AR735" s="14"/>
      <c r="AS735" s="14"/>
      <c r="AT735" s="6"/>
      <c r="AU735" s="3"/>
      <c r="AV735" s="3"/>
    </row>
    <row r="736" spans="40:48" ht="12.75" customHeight="1" x14ac:dyDescent="0.25">
      <c r="AN736" s="18"/>
      <c r="AO736" s="19"/>
      <c r="AQ736" s="1"/>
      <c r="AR736" s="14"/>
      <c r="AS736" s="14"/>
      <c r="AT736" s="6"/>
      <c r="AU736" s="3"/>
      <c r="AV736" s="3"/>
    </row>
    <row r="737" spans="40:48" ht="12.75" customHeight="1" x14ac:dyDescent="0.25">
      <c r="AN737" s="18"/>
      <c r="AO737" s="19"/>
      <c r="AQ737" s="1"/>
      <c r="AR737" s="14"/>
      <c r="AS737" s="14"/>
      <c r="AT737" s="6"/>
      <c r="AU737" s="3"/>
      <c r="AV737" s="3"/>
    </row>
    <row r="738" spans="40:48" ht="12.75" customHeight="1" x14ac:dyDescent="0.25">
      <c r="AN738" s="18"/>
      <c r="AO738" s="19"/>
      <c r="AQ738" s="1"/>
      <c r="AR738" s="14"/>
      <c r="AS738" s="14"/>
      <c r="AT738" s="6"/>
      <c r="AU738" s="3"/>
      <c r="AV738" s="3"/>
    </row>
    <row r="739" spans="40:48" ht="12.75" customHeight="1" x14ac:dyDescent="0.25">
      <c r="AN739" s="18"/>
      <c r="AO739" s="19"/>
      <c r="AQ739" s="1"/>
      <c r="AR739" s="14"/>
      <c r="AS739" s="14"/>
      <c r="AT739" s="6"/>
      <c r="AU739" s="3"/>
      <c r="AV739" s="3"/>
    </row>
    <row r="740" spans="40:48" ht="12.75" customHeight="1" x14ac:dyDescent="0.25">
      <c r="AN740" s="18"/>
      <c r="AO740" s="19"/>
      <c r="AQ740" s="1"/>
      <c r="AR740" s="14"/>
      <c r="AS740" s="14"/>
      <c r="AT740" s="6"/>
      <c r="AU740" s="3"/>
      <c r="AV740" s="3"/>
    </row>
    <row r="741" spans="40:48" ht="12.75" customHeight="1" x14ac:dyDescent="0.25">
      <c r="AN741" s="18"/>
      <c r="AO741" s="19"/>
      <c r="AQ741" s="1"/>
      <c r="AR741" s="14"/>
      <c r="AS741" s="14"/>
      <c r="AT741" s="6"/>
      <c r="AU741" s="3"/>
      <c r="AV741" s="3"/>
    </row>
    <row r="742" spans="40:48" ht="12.75" customHeight="1" x14ac:dyDescent="0.25">
      <c r="AN742" s="18"/>
      <c r="AO742" s="19"/>
      <c r="AQ742" s="1"/>
      <c r="AR742" s="14"/>
      <c r="AS742" s="14"/>
      <c r="AT742" s="6"/>
      <c r="AU742" s="3"/>
      <c r="AV742" s="3"/>
    </row>
    <row r="743" spans="40:48" ht="12.75" customHeight="1" x14ac:dyDescent="0.25">
      <c r="AN743" s="18"/>
      <c r="AO743" s="19"/>
      <c r="AQ743" s="1"/>
      <c r="AR743" s="14"/>
      <c r="AS743" s="14"/>
      <c r="AT743" s="6"/>
      <c r="AU743" s="3"/>
      <c r="AV743" s="3"/>
    </row>
    <row r="744" spans="40:48" ht="12.75" customHeight="1" x14ac:dyDescent="0.25">
      <c r="AN744" s="18"/>
      <c r="AO744" s="19"/>
      <c r="AQ744" s="1"/>
      <c r="AR744" s="14"/>
      <c r="AS744" s="14"/>
      <c r="AT744" s="6"/>
      <c r="AU744" s="3"/>
      <c r="AV744" s="3"/>
    </row>
    <row r="745" spans="40:48" ht="12.75" customHeight="1" x14ac:dyDescent="0.25">
      <c r="AN745" s="18"/>
      <c r="AO745" s="19"/>
      <c r="AQ745" s="1"/>
      <c r="AR745" s="14"/>
      <c r="AS745" s="14"/>
      <c r="AT745" s="6"/>
      <c r="AU745" s="3"/>
      <c r="AV745" s="3"/>
    </row>
    <row r="746" spans="40:48" ht="12.75" customHeight="1" x14ac:dyDescent="0.25">
      <c r="AN746" s="18"/>
      <c r="AO746" s="19"/>
      <c r="AQ746" s="1"/>
      <c r="AR746" s="14"/>
      <c r="AS746" s="14"/>
      <c r="AT746" s="6"/>
      <c r="AU746" s="3"/>
      <c r="AV746" s="3"/>
    </row>
    <row r="747" spans="40:48" ht="12.75" customHeight="1" x14ac:dyDescent="0.25">
      <c r="AN747" s="18"/>
      <c r="AO747" s="19"/>
      <c r="AQ747" s="1"/>
      <c r="AR747" s="14"/>
      <c r="AS747" s="14"/>
      <c r="AT747" s="6"/>
      <c r="AU747" s="3"/>
      <c r="AV747" s="3"/>
    </row>
    <row r="748" spans="40:48" ht="12.75" customHeight="1" x14ac:dyDescent="0.25">
      <c r="AN748" s="18"/>
      <c r="AO748" s="19"/>
      <c r="AQ748" s="1"/>
      <c r="AR748" s="14"/>
      <c r="AS748" s="14"/>
      <c r="AT748" s="6"/>
      <c r="AU748" s="3"/>
      <c r="AV748" s="3"/>
    </row>
    <row r="749" spans="40:48" ht="12.75" customHeight="1" x14ac:dyDescent="0.25">
      <c r="AN749" s="18"/>
      <c r="AO749" s="19"/>
      <c r="AQ749" s="1"/>
      <c r="AR749" s="14"/>
      <c r="AS749" s="14"/>
      <c r="AT749" s="6"/>
      <c r="AU749" s="3"/>
      <c r="AV749" s="3"/>
    </row>
    <row r="750" spans="40:48" ht="12.75" customHeight="1" x14ac:dyDescent="0.25">
      <c r="AN750" s="18"/>
      <c r="AO750" s="19"/>
      <c r="AQ750" s="1"/>
      <c r="AR750" s="14"/>
      <c r="AS750" s="14"/>
      <c r="AT750" s="6"/>
      <c r="AU750" s="3"/>
      <c r="AV750" s="3"/>
    </row>
    <row r="751" spans="40:48" ht="12.75" customHeight="1" x14ac:dyDescent="0.25">
      <c r="AN751" s="18"/>
      <c r="AO751" s="19"/>
      <c r="AQ751" s="1"/>
      <c r="AR751" s="14"/>
      <c r="AS751" s="14"/>
      <c r="AT751" s="6"/>
      <c r="AU751" s="3"/>
      <c r="AV751" s="3"/>
    </row>
    <row r="752" spans="40:48" ht="12.75" customHeight="1" x14ac:dyDescent="0.25">
      <c r="AN752" s="18"/>
      <c r="AO752" s="19"/>
      <c r="AQ752" s="1"/>
      <c r="AR752" s="14"/>
      <c r="AS752" s="14"/>
      <c r="AT752" s="6"/>
      <c r="AU752" s="3"/>
      <c r="AV752" s="3"/>
    </row>
    <row r="753" spans="40:48" ht="12.75" customHeight="1" x14ac:dyDescent="0.25">
      <c r="AN753" s="18"/>
      <c r="AO753" s="19"/>
      <c r="AQ753" s="1"/>
      <c r="AR753" s="14"/>
      <c r="AS753" s="14"/>
      <c r="AT753" s="6"/>
      <c r="AU753" s="3"/>
      <c r="AV753" s="3"/>
    </row>
    <row r="754" spans="40:48" ht="12.75" customHeight="1" x14ac:dyDescent="0.25">
      <c r="AN754" s="18"/>
      <c r="AO754" s="19"/>
      <c r="AQ754" s="1"/>
      <c r="AR754" s="14"/>
      <c r="AS754" s="14"/>
      <c r="AT754" s="6"/>
      <c r="AU754" s="3"/>
      <c r="AV754" s="3"/>
    </row>
    <row r="755" spans="40:48" ht="12.75" customHeight="1" x14ac:dyDescent="0.25">
      <c r="AN755" s="18"/>
      <c r="AO755" s="19"/>
      <c r="AQ755" s="1"/>
      <c r="AR755" s="14"/>
      <c r="AS755" s="14"/>
      <c r="AT755" s="6"/>
      <c r="AU755" s="3"/>
      <c r="AV755" s="3"/>
    </row>
    <row r="756" spans="40:48" ht="12.75" customHeight="1" x14ac:dyDescent="0.25">
      <c r="AN756" s="18"/>
      <c r="AO756" s="19"/>
      <c r="AQ756" s="1"/>
      <c r="AR756" s="14"/>
      <c r="AS756" s="14"/>
      <c r="AT756" s="6"/>
      <c r="AU756" s="3"/>
      <c r="AV756" s="3"/>
    </row>
    <row r="757" spans="40:48" ht="12.75" customHeight="1" x14ac:dyDescent="0.25">
      <c r="AN757" s="18"/>
      <c r="AO757" s="19"/>
      <c r="AQ757" s="1"/>
      <c r="AR757" s="14"/>
      <c r="AS757" s="14"/>
      <c r="AT757" s="6"/>
      <c r="AU757" s="3"/>
      <c r="AV757" s="3"/>
    </row>
    <row r="758" spans="40:48" ht="12.75" customHeight="1" x14ac:dyDescent="0.25">
      <c r="AN758" s="18"/>
      <c r="AO758" s="19"/>
      <c r="AQ758" s="1"/>
      <c r="AR758" s="14"/>
      <c r="AS758" s="14"/>
      <c r="AT758" s="6"/>
      <c r="AU758" s="3"/>
      <c r="AV758" s="3"/>
    </row>
    <row r="759" spans="40:48" ht="12.75" customHeight="1" x14ac:dyDescent="0.25">
      <c r="AN759" s="18"/>
      <c r="AO759" s="19"/>
      <c r="AQ759" s="1"/>
      <c r="AR759" s="14"/>
      <c r="AS759" s="14"/>
      <c r="AT759" s="6"/>
      <c r="AU759" s="3"/>
      <c r="AV759" s="3"/>
    </row>
    <row r="760" spans="40:48" ht="12.75" customHeight="1" x14ac:dyDescent="0.25">
      <c r="AN760" s="18"/>
      <c r="AO760" s="19"/>
      <c r="AQ760" s="1"/>
      <c r="AR760" s="14"/>
      <c r="AS760" s="14"/>
      <c r="AT760" s="6"/>
      <c r="AU760" s="3"/>
      <c r="AV760" s="3"/>
    </row>
    <row r="761" spans="40:48" ht="12.75" customHeight="1" x14ac:dyDescent="0.25">
      <c r="AN761" s="18"/>
      <c r="AO761" s="19"/>
      <c r="AQ761" s="1"/>
      <c r="AR761" s="14"/>
      <c r="AS761" s="14"/>
      <c r="AT761" s="6"/>
      <c r="AU761" s="3"/>
      <c r="AV761" s="3"/>
    </row>
    <row r="762" spans="40:48" ht="12.75" customHeight="1" x14ac:dyDescent="0.25">
      <c r="AN762" s="18"/>
      <c r="AO762" s="19"/>
      <c r="AQ762" s="1"/>
      <c r="AR762" s="14"/>
      <c r="AS762" s="14"/>
      <c r="AT762" s="6"/>
      <c r="AU762" s="3"/>
      <c r="AV762" s="3"/>
    </row>
    <row r="763" spans="40:48" ht="12.75" customHeight="1" x14ac:dyDescent="0.25">
      <c r="AN763" s="18"/>
      <c r="AO763" s="19"/>
      <c r="AQ763" s="1"/>
      <c r="AR763" s="14"/>
      <c r="AS763" s="14"/>
      <c r="AT763" s="6"/>
      <c r="AU763" s="3"/>
      <c r="AV763" s="3"/>
    </row>
    <row r="764" spans="40:48" ht="12.75" customHeight="1" x14ac:dyDescent="0.25">
      <c r="AN764" s="18"/>
      <c r="AO764" s="19"/>
      <c r="AQ764" s="1"/>
      <c r="AR764" s="14"/>
      <c r="AS764" s="14"/>
      <c r="AT764" s="6"/>
      <c r="AU764" s="3"/>
      <c r="AV764" s="3"/>
    </row>
    <row r="765" spans="40:48" ht="12.75" customHeight="1" x14ac:dyDescent="0.25">
      <c r="AN765" s="18"/>
      <c r="AO765" s="19"/>
      <c r="AQ765" s="1"/>
      <c r="AR765" s="14"/>
      <c r="AS765" s="14"/>
      <c r="AT765" s="6"/>
      <c r="AU765" s="3"/>
      <c r="AV765" s="3"/>
    </row>
    <row r="766" spans="40:48" ht="12.75" customHeight="1" x14ac:dyDescent="0.25">
      <c r="AN766" s="18"/>
      <c r="AO766" s="19"/>
      <c r="AQ766" s="1"/>
      <c r="AR766" s="14"/>
      <c r="AS766" s="14"/>
      <c r="AT766" s="6"/>
      <c r="AU766" s="3"/>
      <c r="AV766" s="3"/>
    </row>
    <row r="767" spans="40:48" ht="12.75" customHeight="1" x14ac:dyDescent="0.25">
      <c r="AN767" s="18"/>
      <c r="AO767" s="19"/>
      <c r="AQ767" s="1"/>
      <c r="AR767" s="14"/>
      <c r="AS767" s="14"/>
      <c r="AT767" s="6"/>
      <c r="AU767" s="3"/>
      <c r="AV767" s="3"/>
    </row>
    <row r="768" spans="40:48" ht="12.75" customHeight="1" x14ac:dyDescent="0.25">
      <c r="AN768" s="18"/>
      <c r="AO768" s="19"/>
      <c r="AQ768" s="1"/>
      <c r="AR768" s="14"/>
      <c r="AS768" s="14"/>
      <c r="AT768" s="6"/>
      <c r="AU768" s="3"/>
      <c r="AV768" s="3"/>
    </row>
    <row r="769" spans="40:48" ht="12.75" customHeight="1" x14ac:dyDescent="0.25">
      <c r="AN769" s="18"/>
      <c r="AO769" s="19"/>
      <c r="AQ769" s="1"/>
      <c r="AR769" s="14"/>
      <c r="AS769" s="14"/>
      <c r="AT769" s="6"/>
      <c r="AU769" s="3"/>
      <c r="AV769" s="3"/>
    </row>
    <row r="770" spans="40:48" ht="12.75" customHeight="1" x14ac:dyDescent="0.25">
      <c r="AN770" s="18"/>
      <c r="AO770" s="19"/>
      <c r="AQ770" s="1"/>
      <c r="AR770" s="14"/>
      <c r="AS770" s="14"/>
      <c r="AT770" s="6"/>
      <c r="AU770" s="3"/>
      <c r="AV770" s="3"/>
    </row>
    <row r="771" spans="40:48" ht="12.75" customHeight="1" x14ac:dyDescent="0.25">
      <c r="AN771" s="18"/>
      <c r="AO771" s="19"/>
      <c r="AQ771" s="1"/>
      <c r="AR771" s="14"/>
      <c r="AS771" s="14"/>
      <c r="AT771" s="6"/>
      <c r="AU771" s="3"/>
      <c r="AV771" s="3"/>
    </row>
    <row r="772" spans="40:48" ht="12.75" customHeight="1" x14ac:dyDescent="0.25">
      <c r="AN772" s="18"/>
      <c r="AO772" s="19"/>
      <c r="AQ772" s="1"/>
      <c r="AR772" s="14"/>
      <c r="AS772" s="14"/>
      <c r="AT772" s="6"/>
      <c r="AU772" s="3"/>
      <c r="AV772" s="3"/>
    </row>
    <row r="773" spans="40:48" ht="12.75" customHeight="1" x14ac:dyDescent="0.25">
      <c r="AN773" s="18"/>
      <c r="AO773" s="19"/>
      <c r="AQ773" s="1"/>
      <c r="AR773" s="14"/>
      <c r="AS773" s="14"/>
      <c r="AT773" s="6"/>
      <c r="AU773" s="3"/>
      <c r="AV773" s="3"/>
    </row>
    <row r="774" spans="40:48" ht="12.75" customHeight="1" x14ac:dyDescent="0.25">
      <c r="AN774" s="18"/>
      <c r="AO774" s="19"/>
      <c r="AQ774" s="1"/>
      <c r="AR774" s="14"/>
      <c r="AS774" s="14"/>
      <c r="AT774" s="6"/>
      <c r="AU774" s="3"/>
      <c r="AV774" s="3"/>
    </row>
    <row r="775" spans="40:48" ht="12.75" customHeight="1" x14ac:dyDescent="0.25">
      <c r="AN775" s="18"/>
      <c r="AO775" s="19"/>
      <c r="AQ775" s="1"/>
      <c r="AR775" s="14"/>
      <c r="AS775" s="14"/>
      <c r="AT775" s="6"/>
      <c r="AU775" s="3"/>
      <c r="AV775" s="3"/>
    </row>
    <row r="776" spans="40:48" ht="12.75" customHeight="1" x14ac:dyDescent="0.25">
      <c r="AN776" s="18"/>
      <c r="AO776" s="19"/>
      <c r="AQ776" s="1"/>
      <c r="AR776" s="14"/>
      <c r="AS776" s="14"/>
      <c r="AT776" s="6"/>
      <c r="AU776" s="3"/>
      <c r="AV776" s="3"/>
    </row>
    <row r="777" spans="40:48" ht="12.75" customHeight="1" x14ac:dyDescent="0.25">
      <c r="AN777" s="18"/>
      <c r="AO777" s="19"/>
      <c r="AQ777" s="1"/>
      <c r="AR777" s="14"/>
      <c r="AS777" s="14"/>
      <c r="AT777" s="6"/>
      <c r="AU777" s="3"/>
      <c r="AV777" s="3"/>
    </row>
    <row r="778" spans="40:48" ht="12.75" customHeight="1" x14ac:dyDescent="0.25">
      <c r="AN778" s="18"/>
      <c r="AO778" s="19"/>
      <c r="AQ778" s="1"/>
      <c r="AR778" s="14"/>
      <c r="AS778" s="14"/>
      <c r="AT778" s="6"/>
      <c r="AU778" s="3"/>
      <c r="AV778" s="3"/>
    </row>
    <row r="779" spans="40:48" ht="12.75" customHeight="1" x14ac:dyDescent="0.25">
      <c r="AN779" s="18"/>
      <c r="AO779" s="19"/>
      <c r="AQ779" s="1"/>
      <c r="AR779" s="14"/>
      <c r="AS779" s="14"/>
      <c r="AT779" s="6"/>
      <c r="AU779" s="3"/>
      <c r="AV779" s="3"/>
    </row>
    <row r="780" spans="40:48" ht="12.75" customHeight="1" x14ac:dyDescent="0.25">
      <c r="AN780" s="18"/>
      <c r="AO780" s="19"/>
      <c r="AQ780" s="1"/>
      <c r="AR780" s="14"/>
      <c r="AS780" s="14"/>
      <c r="AT780" s="6"/>
      <c r="AU780" s="3"/>
      <c r="AV780" s="3"/>
    </row>
    <row r="781" spans="40:48" ht="12.75" customHeight="1" x14ac:dyDescent="0.25">
      <c r="AN781" s="18"/>
      <c r="AO781" s="19"/>
      <c r="AQ781" s="1"/>
      <c r="AR781" s="14"/>
      <c r="AS781" s="14"/>
      <c r="AT781" s="6"/>
      <c r="AU781" s="3"/>
      <c r="AV781" s="3"/>
    </row>
    <row r="782" spans="40:48" ht="12.75" customHeight="1" x14ac:dyDescent="0.25">
      <c r="AN782" s="18"/>
      <c r="AO782" s="19"/>
      <c r="AQ782" s="1"/>
      <c r="AR782" s="14"/>
      <c r="AS782" s="14"/>
      <c r="AT782" s="6"/>
      <c r="AU782" s="3"/>
      <c r="AV782" s="3"/>
    </row>
    <row r="783" spans="40:48" ht="12.75" customHeight="1" x14ac:dyDescent="0.25">
      <c r="AN783" s="18"/>
      <c r="AO783" s="19"/>
      <c r="AQ783" s="1"/>
      <c r="AR783" s="14"/>
      <c r="AS783" s="14"/>
      <c r="AT783" s="6"/>
      <c r="AU783" s="3"/>
      <c r="AV783" s="3"/>
    </row>
    <row r="784" spans="40:48" ht="12.75" customHeight="1" x14ac:dyDescent="0.25">
      <c r="AN784" s="18"/>
      <c r="AO784" s="19"/>
      <c r="AQ784" s="1"/>
      <c r="AR784" s="14"/>
      <c r="AS784" s="14"/>
      <c r="AT784" s="6"/>
      <c r="AU784" s="3"/>
      <c r="AV784" s="3"/>
    </row>
    <row r="785" spans="40:48" ht="12.75" customHeight="1" x14ac:dyDescent="0.25">
      <c r="AN785" s="18"/>
      <c r="AO785" s="19"/>
      <c r="AQ785" s="1"/>
      <c r="AR785" s="14"/>
      <c r="AS785" s="14"/>
      <c r="AT785" s="6"/>
      <c r="AU785" s="3"/>
      <c r="AV785" s="3"/>
    </row>
    <row r="786" spans="40:48" ht="12.75" customHeight="1" x14ac:dyDescent="0.25">
      <c r="AN786" s="18"/>
      <c r="AO786" s="19"/>
      <c r="AQ786" s="1"/>
      <c r="AR786" s="14"/>
      <c r="AS786" s="14"/>
      <c r="AT786" s="6"/>
      <c r="AU786" s="3"/>
      <c r="AV786" s="3"/>
    </row>
    <row r="787" spans="40:48" ht="12.75" customHeight="1" x14ac:dyDescent="0.25">
      <c r="AN787" s="18"/>
      <c r="AO787" s="19"/>
      <c r="AQ787" s="1"/>
      <c r="AR787" s="14"/>
      <c r="AS787" s="14"/>
      <c r="AT787" s="6"/>
      <c r="AU787" s="3"/>
      <c r="AV787" s="3"/>
    </row>
    <row r="788" spans="40:48" ht="12.75" customHeight="1" x14ac:dyDescent="0.25">
      <c r="AN788" s="18"/>
      <c r="AO788" s="19"/>
      <c r="AQ788" s="1"/>
      <c r="AR788" s="14"/>
      <c r="AS788" s="14"/>
      <c r="AT788" s="6"/>
      <c r="AU788" s="3"/>
      <c r="AV788" s="3"/>
    </row>
    <row r="789" spans="40:48" ht="12.75" customHeight="1" x14ac:dyDescent="0.25">
      <c r="AN789" s="18"/>
      <c r="AO789" s="19"/>
      <c r="AQ789" s="1"/>
      <c r="AR789" s="14"/>
      <c r="AS789" s="14"/>
      <c r="AT789" s="6"/>
      <c r="AU789" s="3"/>
      <c r="AV789" s="3"/>
    </row>
    <row r="790" spans="40:48" ht="12.75" customHeight="1" x14ac:dyDescent="0.25">
      <c r="AN790" s="18"/>
      <c r="AO790" s="19"/>
      <c r="AQ790" s="1"/>
      <c r="AR790" s="14"/>
      <c r="AS790" s="14"/>
      <c r="AT790" s="6"/>
      <c r="AU790" s="3"/>
      <c r="AV790" s="3"/>
    </row>
    <row r="791" spans="40:48" ht="12.75" customHeight="1" x14ac:dyDescent="0.25">
      <c r="AN791" s="18"/>
      <c r="AO791" s="19"/>
      <c r="AQ791" s="1"/>
      <c r="AR791" s="14"/>
      <c r="AS791" s="14"/>
      <c r="AT791" s="6"/>
      <c r="AU791" s="3"/>
      <c r="AV791" s="3"/>
    </row>
    <row r="792" spans="40:48" ht="12.75" customHeight="1" x14ac:dyDescent="0.25">
      <c r="AN792" s="18"/>
      <c r="AO792" s="19"/>
      <c r="AQ792" s="1"/>
      <c r="AR792" s="14"/>
      <c r="AS792" s="14"/>
      <c r="AT792" s="6"/>
      <c r="AU792" s="3"/>
      <c r="AV792" s="3"/>
    </row>
    <row r="793" spans="40:48" ht="12.75" customHeight="1" x14ac:dyDescent="0.25">
      <c r="AN793" s="18"/>
      <c r="AO793" s="19"/>
      <c r="AQ793" s="1"/>
      <c r="AR793" s="14"/>
      <c r="AS793" s="14"/>
      <c r="AT793" s="6"/>
      <c r="AU793" s="3"/>
      <c r="AV793" s="3"/>
    </row>
    <row r="794" spans="40:48" ht="12.75" customHeight="1" x14ac:dyDescent="0.25">
      <c r="AN794" s="18"/>
      <c r="AO794" s="19"/>
      <c r="AQ794" s="1"/>
      <c r="AR794" s="14"/>
      <c r="AS794" s="14"/>
      <c r="AT794" s="6"/>
      <c r="AU794" s="3"/>
      <c r="AV794" s="3"/>
    </row>
    <row r="795" spans="40:48" ht="12.75" customHeight="1" x14ac:dyDescent="0.25">
      <c r="AN795" s="18"/>
      <c r="AO795" s="19"/>
      <c r="AQ795" s="1"/>
      <c r="AR795" s="14"/>
      <c r="AS795" s="14"/>
      <c r="AT795" s="6"/>
      <c r="AU795" s="3"/>
      <c r="AV795" s="3"/>
    </row>
    <row r="796" spans="40:48" ht="12.75" customHeight="1" x14ac:dyDescent="0.25">
      <c r="AN796" s="18"/>
      <c r="AO796" s="19"/>
      <c r="AQ796" s="1"/>
      <c r="AR796" s="14"/>
      <c r="AS796" s="14"/>
      <c r="AT796" s="6"/>
      <c r="AU796" s="3"/>
      <c r="AV796" s="3"/>
    </row>
    <row r="797" spans="40:48" ht="12.75" customHeight="1" x14ac:dyDescent="0.25">
      <c r="AN797" s="18"/>
      <c r="AO797" s="19"/>
      <c r="AQ797" s="1"/>
      <c r="AR797" s="14"/>
      <c r="AS797" s="14"/>
      <c r="AT797" s="6"/>
      <c r="AU797" s="3"/>
      <c r="AV797" s="3"/>
    </row>
    <row r="798" spans="40:48" ht="12.75" customHeight="1" x14ac:dyDescent="0.25">
      <c r="AN798" s="18"/>
      <c r="AO798" s="19"/>
      <c r="AQ798" s="1"/>
      <c r="AR798" s="14"/>
      <c r="AS798" s="14"/>
      <c r="AT798" s="6"/>
      <c r="AU798" s="3"/>
      <c r="AV798" s="3"/>
    </row>
    <row r="799" spans="40:48" ht="12.75" customHeight="1" x14ac:dyDescent="0.25">
      <c r="AN799" s="18"/>
      <c r="AO799" s="19"/>
      <c r="AQ799" s="1"/>
      <c r="AR799" s="14"/>
      <c r="AS799" s="14"/>
      <c r="AT799" s="6"/>
      <c r="AU799" s="3"/>
      <c r="AV799" s="3"/>
    </row>
    <row r="800" spans="40:48" ht="12.75" customHeight="1" x14ac:dyDescent="0.25">
      <c r="AN800" s="18"/>
      <c r="AO800" s="19"/>
      <c r="AQ800" s="1"/>
      <c r="AR800" s="14"/>
      <c r="AS800" s="14"/>
      <c r="AT800" s="6"/>
      <c r="AU800" s="3"/>
      <c r="AV800" s="3"/>
    </row>
    <row r="801" spans="40:48" ht="12.75" customHeight="1" x14ac:dyDescent="0.25">
      <c r="AN801" s="18"/>
      <c r="AO801" s="19"/>
      <c r="AQ801" s="1"/>
      <c r="AR801" s="14"/>
      <c r="AS801" s="14"/>
      <c r="AT801" s="6"/>
      <c r="AU801" s="3"/>
      <c r="AV801" s="3"/>
    </row>
    <row r="802" spans="40:48" ht="12.75" customHeight="1" x14ac:dyDescent="0.25">
      <c r="AN802" s="18"/>
      <c r="AO802" s="19"/>
      <c r="AQ802" s="1"/>
      <c r="AR802" s="14"/>
      <c r="AS802" s="14"/>
      <c r="AT802" s="6"/>
      <c r="AU802" s="3"/>
      <c r="AV802" s="3"/>
    </row>
    <row r="803" spans="40:48" ht="12.75" customHeight="1" x14ac:dyDescent="0.25">
      <c r="AN803" s="18"/>
      <c r="AO803" s="19"/>
      <c r="AQ803" s="1"/>
      <c r="AR803" s="14"/>
      <c r="AS803" s="14"/>
      <c r="AT803" s="6"/>
      <c r="AU803" s="3"/>
      <c r="AV803" s="3"/>
    </row>
    <row r="804" spans="40:48" ht="12.75" customHeight="1" x14ac:dyDescent="0.25">
      <c r="AN804" s="18"/>
      <c r="AO804" s="19"/>
      <c r="AQ804" s="1"/>
      <c r="AR804" s="14"/>
      <c r="AS804" s="14"/>
      <c r="AT804" s="6"/>
      <c r="AU804" s="3"/>
      <c r="AV804" s="3"/>
    </row>
    <row r="805" spans="40:48" ht="12.75" customHeight="1" x14ac:dyDescent="0.25">
      <c r="AN805" s="18"/>
      <c r="AO805" s="19"/>
      <c r="AQ805" s="1"/>
      <c r="AR805" s="14"/>
      <c r="AS805" s="14"/>
      <c r="AT805" s="6"/>
      <c r="AU805" s="3"/>
      <c r="AV805" s="3"/>
    </row>
    <row r="806" spans="40:48" ht="12.75" customHeight="1" x14ac:dyDescent="0.25">
      <c r="AN806" s="18"/>
      <c r="AO806" s="19"/>
      <c r="AQ806" s="1"/>
      <c r="AR806" s="14"/>
      <c r="AS806" s="14"/>
      <c r="AT806" s="6"/>
      <c r="AU806" s="3"/>
      <c r="AV806" s="3"/>
    </row>
    <row r="807" spans="40:48" ht="12.75" customHeight="1" x14ac:dyDescent="0.25">
      <c r="AN807" s="18"/>
      <c r="AO807" s="19"/>
      <c r="AQ807" s="1"/>
      <c r="AR807" s="14"/>
      <c r="AS807" s="14"/>
      <c r="AT807" s="6"/>
      <c r="AU807" s="3"/>
      <c r="AV807" s="3"/>
    </row>
    <row r="808" spans="40:48" ht="12.75" customHeight="1" x14ac:dyDescent="0.25">
      <c r="AN808" s="18"/>
      <c r="AO808" s="19"/>
      <c r="AQ808" s="1"/>
      <c r="AR808" s="14"/>
      <c r="AS808" s="14"/>
      <c r="AT808" s="6"/>
      <c r="AU808" s="3"/>
      <c r="AV808" s="3"/>
    </row>
    <row r="809" spans="40:48" ht="12.75" customHeight="1" x14ac:dyDescent="0.25">
      <c r="AN809" s="18"/>
      <c r="AO809" s="19"/>
      <c r="AQ809" s="1"/>
      <c r="AR809" s="14"/>
      <c r="AS809" s="14"/>
      <c r="AT809" s="6"/>
      <c r="AU809" s="3"/>
      <c r="AV809" s="3"/>
    </row>
    <row r="810" spans="40:48" ht="12.75" customHeight="1" x14ac:dyDescent="0.25">
      <c r="AN810" s="18"/>
      <c r="AO810" s="19"/>
      <c r="AQ810" s="1"/>
      <c r="AR810" s="14"/>
      <c r="AS810" s="14"/>
      <c r="AT810" s="6"/>
      <c r="AU810" s="3"/>
      <c r="AV810" s="3"/>
    </row>
    <row r="811" spans="40:48" ht="12.75" customHeight="1" x14ac:dyDescent="0.25">
      <c r="AN811" s="18"/>
      <c r="AO811" s="19"/>
      <c r="AQ811" s="1"/>
      <c r="AR811" s="14"/>
      <c r="AS811" s="14"/>
      <c r="AT811" s="6"/>
      <c r="AU811" s="3"/>
      <c r="AV811" s="3"/>
    </row>
    <row r="812" spans="40:48" ht="12.75" customHeight="1" x14ac:dyDescent="0.25">
      <c r="AN812" s="18"/>
      <c r="AO812" s="19"/>
      <c r="AQ812" s="1"/>
      <c r="AR812" s="14"/>
      <c r="AS812" s="14"/>
      <c r="AT812" s="6"/>
      <c r="AU812" s="3"/>
      <c r="AV812" s="3"/>
    </row>
    <row r="813" spans="40:48" ht="12.75" customHeight="1" x14ac:dyDescent="0.25">
      <c r="AN813" s="18"/>
      <c r="AO813" s="19"/>
      <c r="AQ813" s="1"/>
      <c r="AR813" s="14"/>
      <c r="AS813" s="14"/>
      <c r="AT813" s="6"/>
      <c r="AU813" s="3"/>
      <c r="AV813" s="3"/>
    </row>
    <row r="814" spans="40:48" ht="12.75" customHeight="1" x14ac:dyDescent="0.25">
      <c r="AN814" s="18"/>
      <c r="AO814" s="19"/>
      <c r="AQ814" s="1"/>
      <c r="AR814" s="14"/>
      <c r="AS814" s="14"/>
      <c r="AT814" s="6"/>
      <c r="AU814" s="3"/>
      <c r="AV814" s="3"/>
    </row>
    <row r="815" spans="40:48" ht="12.75" customHeight="1" x14ac:dyDescent="0.25">
      <c r="AN815" s="18"/>
      <c r="AO815" s="19"/>
      <c r="AQ815" s="1"/>
      <c r="AR815" s="14"/>
      <c r="AS815" s="14"/>
      <c r="AT815" s="6"/>
      <c r="AU815" s="3"/>
      <c r="AV815" s="3"/>
    </row>
    <row r="816" spans="40:48" ht="12.75" customHeight="1" x14ac:dyDescent="0.25">
      <c r="AN816" s="18"/>
      <c r="AO816" s="19"/>
      <c r="AQ816" s="1"/>
      <c r="AR816" s="14"/>
      <c r="AS816" s="14"/>
      <c r="AT816" s="6"/>
      <c r="AU816" s="3"/>
      <c r="AV816" s="3"/>
    </row>
    <row r="817" spans="40:48" ht="12.75" customHeight="1" x14ac:dyDescent="0.25">
      <c r="AN817" s="18"/>
      <c r="AO817" s="19"/>
      <c r="AQ817" s="1"/>
      <c r="AR817" s="14"/>
      <c r="AS817" s="14"/>
      <c r="AT817" s="6"/>
      <c r="AU817" s="3"/>
      <c r="AV817" s="3"/>
    </row>
    <row r="818" spans="40:48" ht="12.75" customHeight="1" x14ac:dyDescent="0.25">
      <c r="AN818" s="18"/>
      <c r="AO818" s="19"/>
      <c r="AQ818" s="1"/>
      <c r="AR818" s="14"/>
      <c r="AS818" s="14"/>
      <c r="AT818" s="6"/>
      <c r="AU818" s="3"/>
      <c r="AV818" s="3"/>
    </row>
    <row r="819" spans="40:48" ht="12.75" customHeight="1" x14ac:dyDescent="0.25">
      <c r="AN819" s="18"/>
      <c r="AO819" s="19"/>
      <c r="AQ819" s="1"/>
      <c r="AR819" s="14"/>
      <c r="AS819" s="14"/>
      <c r="AT819" s="6"/>
      <c r="AU819" s="3"/>
      <c r="AV819" s="3"/>
    </row>
    <row r="820" spans="40:48" ht="12.75" customHeight="1" x14ac:dyDescent="0.25">
      <c r="AN820" s="18"/>
      <c r="AO820" s="19"/>
      <c r="AQ820" s="1"/>
      <c r="AR820" s="14"/>
      <c r="AS820" s="14"/>
      <c r="AT820" s="6"/>
      <c r="AU820" s="3"/>
      <c r="AV820" s="3"/>
    </row>
    <row r="821" spans="40:48" ht="12.75" customHeight="1" x14ac:dyDescent="0.25">
      <c r="AN821" s="18"/>
      <c r="AO821" s="19"/>
      <c r="AQ821" s="1"/>
      <c r="AR821" s="14"/>
      <c r="AS821" s="14"/>
      <c r="AT821" s="6"/>
      <c r="AU821" s="3"/>
      <c r="AV821" s="3"/>
    </row>
    <row r="822" spans="40:48" ht="12.75" customHeight="1" x14ac:dyDescent="0.25">
      <c r="AN822" s="18"/>
      <c r="AO822" s="19"/>
      <c r="AQ822" s="1"/>
      <c r="AR822" s="14"/>
      <c r="AS822" s="14"/>
      <c r="AT822" s="6"/>
      <c r="AU822" s="3"/>
      <c r="AV822" s="3"/>
    </row>
    <row r="823" spans="40:48" ht="12.75" customHeight="1" x14ac:dyDescent="0.25">
      <c r="AN823" s="18"/>
      <c r="AO823" s="19"/>
      <c r="AQ823" s="1"/>
      <c r="AR823" s="14"/>
      <c r="AS823" s="14"/>
      <c r="AT823" s="6"/>
      <c r="AU823" s="3"/>
      <c r="AV823" s="3"/>
    </row>
    <row r="824" spans="40:48" ht="12.75" customHeight="1" x14ac:dyDescent="0.25">
      <c r="AN824" s="18"/>
      <c r="AO824" s="19"/>
      <c r="AQ824" s="1"/>
      <c r="AR824" s="14"/>
      <c r="AS824" s="14"/>
      <c r="AT824" s="6"/>
      <c r="AU824" s="3"/>
      <c r="AV824" s="3"/>
    </row>
    <row r="825" spans="40:48" ht="12.75" customHeight="1" x14ac:dyDescent="0.25">
      <c r="AN825" s="18"/>
      <c r="AO825" s="19"/>
      <c r="AQ825" s="1"/>
      <c r="AR825" s="14"/>
      <c r="AS825" s="14"/>
      <c r="AT825" s="6"/>
      <c r="AU825" s="3"/>
      <c r="AV825" s="3"/>
    </row>
    <row r="826" spans="40:48" ht="12.75" customHeight="1" x14ac:dyDescent="0.25">
      <c r="AN826" s="18"/>
      <c r="AO826" s="19"/>
      <c r="AQ826" s="1"/>
      <c r="AR826" s="14"/>
      <c r="AS826" s="14"/>
      <c r="AT826" s="6"/>
      <c r="AU826" s="3"/>
      <c r="AV826" s="3"/>
    </row>
    <row r="827" spans="40:48" ht="12.75" customHeight="1" x14ac:dyDescent="0.25">
      <c r="AN827" s="18"/>
      <c r="AO827" s="19"/>
      <c r="AQ827" s="1"/>
      <c r="AR827" s="14"/>
      <c r="AS827" s="14"/>
      <c r="AT827" s="6"/>
      <c r="AU827" s="3"/>
      <c r="AV827" s="3"/>
    </row>
    <row r="828" spans="40:48" ht="12.75" customHeight="1" x14ac:dyDescent="0.25">
      <c r="AN828" s="18"/>
      <c r="AO828" s="19"/>
      <c r="AQ828" s="1"/>
      <c r="AR828" s="14"/>
      <c r="AS828" s="14"/>
      <c r="AT828" s="6"/>
      <c r="AU828" s="3"/>
      <c r="AV828" s="3"/>
    </row>
    <row r="829" spans="40:48" ht="12.75" customHeight="1" x14ac:dyDescent="0.25">
      <c r="AN829" s="18"/>
      <c r="AO829" s="19"/>
      <c r="AQ829" s="1"/>
      <c r="AR829" s="14"/>
      <c r="AS829" s="14"/>
      <c r="AT829" s="6"/>
      <c r="AU829" s="3"/>
      <c r="AV829" s="3"/>
    </row>
    <row r="830" spans="40:48" ht="12.75" customHeight="1" x14ac:dyDescent="0.25">
      <c r="AN830" s="18"/>
      <c r="AO830" s="19"/>
      <c r="AQ830" s="1"/>
      <c r="AR830" s="14"/>
      <c r="AS830" s="14"/>
      <c r="AT830" s="6"/>
      <c r="AU830" s="3"/>
      <c r="AV830" s="3"/>
    </row>
    <row r="831" spans="40:48" ht="12.75" customHeight="1" x14ac:dyDescent="0.25">
      <c r="AN831" s="18"/>
      <c r="AO831" s="19"/>
      <c r="AQ831" s="1"/>
      <c r="AR831" s="14"/>
      <c r="AS831" s="14"/>
      <c r="AT831" s="6"/>
      <c r="AU831" s="3"/>
      <c r="AV831" s="3"/>
    </row>
    <row r="832" spans="40:48" ht="12.75" customHeight="1" x14ac:dyDescent="0.25">
      <c r="AN832" s="18"/>
      <c r="AO832" s="19"/>
      <c r="AQ832" s="1"/>
      <c r="AR832" s="14"/>
      <c r="AS832" s="14"/>
      <c r="AT832" s="6"/>
      <c r="AU832" s="3"/>
      <c r="AV832" s="3"/>
    </row>
    <row r="833" spans="40:48" ht="12.75" customHeight="1" x14ac:dyDescent="0.25">
      <c r="AN833" s="18"/>
      <c r="AO833" s="19"/>
      <c r="AQ833" s="1"/>
      <c r="AR833" s="14"/>
      <c r="AS833" s="14"/>
      <c r="AT833" s="6"/>
      <c r="AU833" s="3"/>
      <c r="AV833" s="3"/>
    </row>
    <row r="834" spans="40:48" ht="12.75" customHeight="1" x14ac:dyDescent="0.25">
      <c r="AN834" s="18"/>
      <c r="AO834" s="19"/>
      <c r="AQ834" s="1"/>
      <c r="AR834" s="14"/>
      <c r="AS834" s="14"/>
      <c r="AT834" s="6"/>
      <c r="AU834" s="3"/>
      <c r="AV834" s="3"/>
    </row>
    <row r="835" spans="40:48" ht="12.75" customHeight="1" x14ac:dyDescent="0.25">
      <c r="AN835" s="18"/>
      <c r="AO835" s="19"/>
      <c r="AQ835" s="1"/>
      <c r="AR835" s="14"/>
      <c r="AS835" s="14"/>
      <c r="AT835" s="6"/>
      <c r="AU835" s="3"/>
      <c r="AV835" s="3"/>
    </row>
    <row r="836" spans="40:48" ht="12.75" customHeight="1" x14ac:dyDescent="0.25">
      <c r="AN836" s="18"/>
      <c r="AO836" s="19"/>
      <c r="AQ836" s="1"/>
      <c r="AR836" s="14"/>
      <c r="AS836" s="14"/>
      <c r="AT836" s="6"/>
      <c r="AU836" s="3"/>
      <c r="AV836" s="3"/>
    </row>
    <row r="837" spans="40:48" ht="12.75" customHeight="1" x14ac:dyDescent="0.25">
      <c r="AN837" s="18"/>
      <c r="AO837" s="19"/>
      <c r="AQ837" s="1"/>
      <c r="AR837" s="14"/>
      <c r="AS837" s="14"/>
      <c r="AT837" s="6"/>
      <c r="AU837" s="3"/>
      <c r="AV837" s="3"/>
    </row>
    <row r="838" spans="40:48" ht="12.75" customHeight="1" x14ac:dyDescent="0.25">
      <c r="AN838" s="18"/>
      <c r="AO838" s="19"/>
      <c r="AQ838" s="1"/>
      <c r="AR838" s="14"/>
      <c r="AS838" s="14"/>
      <c r="AT838" s="6"/>
      <c r="AU838" s="3"/>
      <c r="AV838" s="3"/>
    </row>
    <row r="839" spans="40:48" ht="12.75" customHeight="1" x14ac:dyDescent="0.25">
      <c r="AN839" s="18"/>
      <c r="AO839" s="19"/>
      <c r="AQ839" s="1"/>
      <c r="AR839" s="14"/>
      <c r="AS839" s="14"/>
      <c r="AT839" s="6"/>
      <c r="AU839" s="3"/>
      <c r="AV839" s="3"/>
    </row>
    <row r="840" spans="40:48" ht="12.75" customHeight="1" x14ac:dyDescent="0.25">
      <c r="AN840" s="18"/>
      <c r="AO840" s="19"/>
      <c r="AQ840" s="1"/>
      <c r="AR840" s="14"/>
      <c r="AS840" s="14"/>
      <c r="AT840" s="6"/>
      <c r="AU840" s="3"/>
      <c r="AV840" s="3"/>
    </row>
    <row r="841" spans="40:48" ht="12.75" customHeight="1" x14ac:dyDescent="0.25">
      <c r="AN841" s="18"/>
      <c r="AO841" s="19"/>
      <c r="AQ841" s="1"/>
      <c r="AR841" s="14"/>
      <c r="AS841" s="14"/>
      <c r="AT841" s="6"/>
      <c r="AU841" s="3"/>
      <c r="AV841" s="3"/>
    </row>
    <row r="842" spans="40:48" ht="12.75" customHeight="1" x14ac:dyDescent="0.25">
      <c r="AN842" s="18"/>
      <c r="AO842" s="19"/>
      <c r="AQ842" s="1"/>
      <c r="AR842" s="14"/>
      <c r="AS842" s="14"/>
      <c r="AT842" s="6"/>
      <c r="AU842" s="3"/>
      <c r="AV842" s="3"/>
    </row>
    <row r="843" spans="40:48" ht="12.75" customHeight="1" x14ac:dyDescent="0.25">
      <c r="AN843" s="18"/>
      <c r="AO843" s="19"/>
      <c r="AQ843" s="1"/>
      <c r="AR843" s="14"/>
      <c r="AS843" s="14"/>
      <c r="AT843" s="6"/>
      <c r="AU843" s="3"/>
      <c r="AV843" s="3"/>
    </row>
    <row r="844" spans="40:48" ht="12.75" customHeight="1" x14ac:dyDescent="0.25">
      <c r="AN844" s="18"/>
      <c r="AO844" s="19"/>
      <c r="AQ844" s="1"/>
      <c r="AR844" s="14"/>
      <c r="AS844" s="14"/>
      <c r="AT844" s="6"/>
      <c r="AU844" s="3"/>
      <c r="AV844" s="3"/>
    </row>
    <row r="845" spans="40:48" ht="12.75" customHeight="1" x14ac:dyDescent="0.25">
      <c r="AN845" s="18"/>
      <c r="AO845" s="19"/>
      <c r="AQ845" s="1"/>
      <c r="AR845" s="14"/>
      <c r="AS845" s="14"/>
      <c r="AT845" s="6"/>
      <c r="AU845" s="3"/>
      <c r="AV845" s="3"/>
    </row>
    <row r="846" spans="40:48" ht="12.75" customHeight="1" x14ac:dyDescent="0.25">
      <c r="AN846" s="18"/>
      <c r="AO846" s="19"/>
      <c r="AQ846" s="1"/>
      <c r="AR846" s="14"/>
      <c r="AS846" s="14"/>
      <c r="AT846" s="6"/>
      <c r="AU846" s="3"/>
      <c r="AV846" s="3"/>
    </row>
    <row r="847" spans="40:48" ht="12.75" customHeight="1" x14ac:dyDescent="0.25">
      <c r="AN847" s="18"/>
      <c r="AO847" s="19"/>
      <c r="AQ847" s="1"/>
      <c r="AR847" s="14"/>
      <c r="AS847" s="14"/>
      <c r="AT847" s="6"/>
      <c r="AU847" s="3"/>
      <c r="AV847" s="3"/>
    </row>
    <row r="848" spans="40:48" ht="12.75" customHeight="1" x14ac:dyDescent="0.25">
      <c r="AN848" s="18"/>
      <c r="AO848" s="19"/>
      <c r="AQ848" s="1"/>
      <c r="AR848" s="14"/>
      <c r="AS848" s="14"/>
      <c r="AT848" s="6"/>
      <c r="AU848" s="3"/>
      <c r="AV848" s="3"/>
    </row>
    <row r="849" spans="40:48" ht="12.75" customHeight="1" x14ac:dyDescent="0.25">
      <c r="AN849" s="18"/>
      <c r="AO849" s="19"/>
      <c r="AQ849" s="1"/>
      <c r="AR849" s="14"/>
      <c r="AS849" s="14"/>
      <c r="AT849" s="6"/>
      <c r="AU849" s="3"/>
      <c r="AV849" s="3"/>
    </row>
    <row r="850" spans="40:48" ht="12.75" customHeight="1" x14ac:dyDescent="0.25">
      <c r="AN850" s="18"/>
      <c r="AO850" s="19"/>
      <c r="AQ850" s="1"/>
      <c r="AR850" s="14"/>
      <c r="AS850" s="14"/>
      <c r="AT850" s="6"/>
      <c r="AU850" s="3"/>
      <c r="AV850" s="3"/>
    </row>
    <row r="851" spans="40:48" ht="12.75" customHeight="1" x14ac:dyDescent="0.25">
      <c r="AN851" s="18"/>
      <c r="AO851" s="19"/>
      <c r="AQ851" s="1"/>
      <c r="AR851" s="14"/>
      <c r="AS851" s="14"/>
      <c r="AT851" s="6"/>
      <c r="AU851" s="3"/>
      <c r="AV851" s="3"/>
    </row>
    <row r="852" spans="40:48" ht="12.75" customHeight="1" x14ac:dyDescent="0.25">
      <c r="AN852" s="18"/>
      <c r="AO852" s="19"/>
      <c r="AQ852" s="1"/>
      <c r="AR852" s="14"/>
      <c r="AS852" s="14"/>
      <c r="AT852" s="6"/>
      <c r="AU852" s="3"/>
      <c r="AV852" s="3"/>
    </row>
    <row r="853" spans="40:48" ht="12.75" customHeight="1" x14ac:dyDescent="0.25">
      <c r="AN853" s="18"/>
      <c r="AO853" s="19"/>
      <c r="AQ853" s="1"/>
      <c r="AR853" s="14"/>
      <c r="AS853" s="14"/>
      <c r="AT853" s="6"/>
      <c r="AU853" s="3"/>
      <c r="AV853" s="3"/>
    </row>
    <row r="854" spans="40:48" ht="12.75" customHeight="1" x14ac:dyDescent="0.25">
      <c r="AN854" s="18"/>
      <c r="AO854" s="19"/>
      <c r="AQ854" s="1"/>
      <c r="AR854" s="14"/>
      <c r="AS854" s="14"/>
      <c r="AT854" s="6"/>
      <c r="AU854" s="3"/>
      <c r="AV854" s="3"/>
    </row>
    <row r="855" spans="40:48" ht="12.75" customHeight="1" x14ac:dyDescent="0.25">
      <c r="AN855" s="18"/>
      <c r="AO855" s="19"/>
      <c r="AQ855" s="1"/>
      <c r="AR855" s="14"/>
      <c r="AS855" s="14"/>
      <c r="AT855" s="6"/>
      <c r="AU855" s="3"/>
      <c r="AV855" s="3"/>
    </row>
    <row r="856" spans="40:48" ht="12.75" customHeight="1" x14ac:dyDescent="0.25">
      <c r="AN856" s="18"/>
      <c r="AO856" s="19"/>
      <c r="AQ856" s="1"/>
      <c r="AR856" s="14"/>
      <c r="AS856" s="14"/>
      <c r="AT856" s="6"/>
      <c r="AU856" s="3"/>
      <c r="AV856" s="3"/>
    </row>
    <row r="857" spans="40:48" ht="12.75" customHeight="1" x14ac:dyDescent="0.25">
      <c r="AN857" s="18"/>
      <c r="AO857" s="19"/>
      <c r="AQ857" s="1"/>
      <c r="AR857" s="14"/>
      <c r="AS857" s="14"/>
      <c r="AT857" s="6"/>
      <c r="AU857" s="3"/>
      <c r="AV857" s="3"/>
    </row>
    <row r="858" spans="40:48" ht="12.75" customHeight="1" x14ac:dyDescent="0.25">
      <c r="AN858" s="18"/>
      <c r="AO858" s="19"/>
      <c r="AQ858" s="1"/>
      <c r="AR858" s="14"/>
      <c r="AS858" s="14"/>
      <c r="AT858" s="6"/>
      <c r="AU858" s="3"/>
      <c r="AV858" s="3"/>
    </row>
    <row r="859" spans="40:48" ht="12.75" customHeight="1" x14ac:dyDescent="0.25">
      <c r="AN859" s="18"/>
      <c r="AO859" s="19"/>
      <c r="AQ859" s="1"/>
      <c r="AR859" s="14"/>
      <c r="AS859" s="14"/>
      <c r="AT859" s="6"/>
      <c r="AU859" s="3"/>
      <c r="AV859" s="3"/>
    </row>
    <row r="860" spans="40:48" ht="12.75" customHeight="1" x14ac:dyDescent="0.25">
      <c r="AN860" s="18"/>
      <c r="AO860" s="19"/>
      <c r="AQ860" s="1"/>
      <c r="AR860" s="14"/>
      <c r="AS860" s="14"/>
      <c r="AT860" s="6"/>
      <c r="AU860" s="3"/>
      <c r="AV860" s="3"/>
    </row>
    <row r="861" spans="40:48" ht="12.75" customHeight="1" x14ac:dyDescent="0.25">
      <c r="AN861" s="18"/>
      <c r="AO861" s="19"/>
      <c r="AQ861" s="1"/>
      <c r="AR861" s="14"/>
      <c r="AS861" s="14"/>
      <c r="AT861" s="6"/>
      <c r="AU861" s="3"/>
      <c r="AV861" s="3"/>
    </row>
    <row r="862" spans="40:48" ht="12.75" customHeight="1" x14ac:dyDescent="0.25">
      <c r="AN862" s="18"/>
      <c r="AO862" s="19"/>
      <c r="AQ862" s="1"/>
      <c r="AR862" s="14"/>
      <c r="AS862" s="14"/>
      <c r="AT862" s="6"/>
      <c r="AU862" s="3"/>
      <c r="AV862" s="3"/>
    </row>
    <row r="863" spans="40:48" ht="12.75" customHeight="1" x14ac:dyDescent="0.25">
      <c r="AN863" s="18"/>
      <c r="AO863" s="19"/>
      <c r="AQ863" s="1"/>
      <c r="AR863" s="14"/>
      <c r="AS863" s="14"/>
      <c r="AT863" s="6"/>
      <c r="AU863" s="3"/>
      <c r="AV863" s="3"/>
    </row>
    <row r="864" spans="40:48" ht="12.75" customHeight="1" x14ac:dyDescent="0.25">
      <c r="AN864" s="18"/>
      <c r="AO864" s="19"/>
      <c r="AQ864" s="1"/>
      <c r="AR864" s="14"/>
      <c r="AS864" s="14"/>
      <c r="AT864" s="6"/>
      <c r="AU864" s="3"/>
      <c r="AV864" s="3"/>
    </row>
    <row r="865" spans="40:48" ht="12.75" customHeight="1" x14ac:dyDescent="0.25">
      <c r="AN865" s="18"/>
      <c r="AO865" s="19"/>
      <c r="AQ865" s="1"/>
      <c r="AR865" s="14"/>
      <c r="AS865" s="14"/>
      <c r="AT865" s="6"/>
      <c r="AU865" s="3"/>
      <c r="AV865" s="3"/>
    </row>
    <row r="866" spans="40:48" ht="12.75" customHeight="1" x14ac:dyDescent="0.25">
      <c r="AN866" s="18"/>
      <c r="AO866" s="19"/>
      <c r="AQ866" s="1"/>
      <c r="AR866" s="14"/>
      <c r="AS866" s="14"/>
      <c r="AT866" s="6"/>
      <c r="AU866" s="3"/>
      <c r="AV866" s="3"/>
    </row>
    <row r="867" spans="40:48" ht="12.75" customHeight="1" x14ac:dyDescent="0.25">
      <c r="AN867" s="18"/>
      <c r="AO867" s="19"/>
      <c r="AQ867" s="1"/>
      <c r="AR867" s="14"/>
      <c r="AS867" s="14"/>
      <c r="AT867" s="6"/>
      <c r="AU867" s="3"/>
      <c r="AV867" s="3"/>
    </row>
    <row r="868" spans="40:48" ht="12.75" customHeight="1" x14ac:dyDescent="0.25">
      <c r="AN868" s="18"/>
      <c r="AO868" s="19"/>
      <c r="AQ868" s="1"/>
      <c r="AR868" s="14"/>
      <c r="AS868" s="14"/>
      <c r="AT868" s="6"/>
      <c r="AU868" s="3"/>
      <c r="AV868" s="3"/>
    </row>
    <row r="869" spans="40:48" ht="12.75" customHeight="1" x14ac:dyDescent="0.25">
      <c r="AN869" s="18"/>
      <c r="AO869" s="19"/>
      <c r="AQ869" s="1"/>
      <c r="AR869" s="14"/>
      <c r="AS869" s="14"/>
      <c r="AT869" s="6"/>
      <c r="AU869" s="3"/>
      <c r="AV869" s="3"/>
    </row>
    <row r="870" spans="40:48" ht="12.75" customHeight="1" x14ac:dyDescent="0.25">
      <c r="AN870" s="18"/>
      <c r="AO870" s="19"/>
      <c r="AQ870" s="1"/>
      <c r="AR870" s="14"/>
      <c r="AS870" s="14"/>
      <c r="AT870" s="6"/>
      <c r="AU870" s="3"/>
      <c r="AV870" s="3"/>
    </row>
    <row r="871" spans="40:48" ht="12.75" customHeight="1" x14ac:dyDescent="0.25">
      <c r="AN871" s="18"/>
      <c r="AO871" s="19"/>
      <c r="AQ871" s="1"/>
      <c r="AR871" s="14"/>
      <c r="AS871" s="14"/>
      <c r="AT871" s="6"/>
      <c r="AU871" s="3"/>
      <c r="AV871" s="3"/>
    </row>
    <row r="872" spans="40:48" ht="12.75" customHeight="1" x14ac:dyDescent="0.25">
      <c r="AN872" s="18"/>
      <c r="AO872" s="19"/>
      <c r="AQ872" s="1"/>
      <c r="AR872" s="14"/>
      <c r="AS872" s="14"/>
      <c r="AT872" s="6"/>
      <c r="AU872" s="3"/>
      <c r="AV872" s="3"/>
    </row>
    <row r="873" spans="40:48" ht="12.75" customHeight="1" x14ac:dyDescent="0.25">
      <c r="AN873" s="18"/>
      <c r="AO873" s="19"/>
      <c r="AQ873" s="1"/>
      <c r="AR873" s="14"/>
      <c r="AS873" s="14"/>
      <c r="AT873" s="6"/>
      <c r="AU873" s="3"/>
      <c r="AV873" s="3"/>
    </row>
    <row r="874" spans="40:48" ht="12.75" customHeight="1" x14ac:dyDescent="0.25">
      <c r="AN874" s="18"/>
      <c r="AO874" s="19"/>
      <c r="AQ874" s="1"/>
      <c r="AR874" s="14"/>
      <c r="AS874" s="14"/>
      <c r="AT874" s="6"/>
      <c r="AU874" s="3"/>
      <c r="AV874" s="3"/>
    </row>
    <row r="875" spans="40:48" ht="12.75" customHeight="1" x14ac:dyDescent="0.25">
      <c r="AN875" s="18"/>
      <c r="AO875" s="19"/>
      <c r="AQ875" s="1"/>
      <c r="AR875" s="14"/>
      <c r="AS875" s="14"/>
      <c r="AT875" s="6"/>
      <c r="AU875" s="3"/>
      <c r="AV875" s="3"/>
    </row>
    <row r="876" spans="40:48" ht="12.75" customHeight="1" x14ac:dyDescent="0.25">
      <c r="AN876" s="18"/>
      <c r="AO876" s="19"/>
      <c r="AQ876" s="1"/>
      <c r="AR876" s="14"/>
      <c r="AS876" s="14"/>
      <c r="AT876" s="6"/>
      <c r="AU876" s="3"/>
      <c r="AV876" s="3"/>
    </row>
    <row r="877" spans="40:48" ht="12.75" customHeight="1" x14ac:dyDescent="0.25">
      <c r="AN877" s="18"/>
      <c r="AO877" s="19"/>
      <c r="AQ877" s="1"/>
      <c r="AR877" s="14"/>
      <c r="AS877" s="14"/>
      <c r="AT877" s="6"/>
      <c r="AU877" s="3"/>
      <c r="AV877" s="3"/>
    </row>
    <row r="878" spans="40:48" ht="12.75" customHeight="1" x14ac:dyDescent="0.25">
      <c r="AN878" s="18"/>
      <c r="AO878" s="19"/>
      <c r="AQ878" s="1"/>
      <c r="AR878" s="14"/>
      <c r="AS878" s="14"/>
      <c r="AT878" s="6"/>
      <c r="AU878" s="3"/>
      <c r="AV878" s="3"/>
    </row>
    <row r="879" spans="40:48" ht="12.75" customHeight="1" x14ac:dyDescent="0.25">
      <c r="AN879" s="18"/>
      <c r="AO879" s="19"/>
      <c r="AQ879" s="1"/>
      <c r="AR879" s="14"/>
      <c r="AS879" s="14"/>
      <c r="AT879" s="6"/>
      <c r="AU879" s="3"/>
      <c r="AV879" s="3"/>
    </row>
    <row r="880" spans="40:48" ht="12.75" customHeight="1" x14ac:dyDescent="0.25">
      <c r="AN880" s="18"/>
      <c r="AO880" s="19"/>
      <c r="AQ880" s="1"/>
      <c r="AR880" s="14"/>
      <c r="AS880" s="14"/>
      <c r="AT880" s="6"/>
      <c r="AU880" s="3"/>
      <c r="AV880" s="3"/>
    </row>
    <row r="881" spans="40:48" ht="12.75" customHeight="1" x14ac:dyDescent="0.25">
      <c r="AN881" s="18"/>
      <c r="AO881" s="19"/>
      <c r="AQ881" s="1"/>
      <c r="AR881" s="14"/>
      <c r="AS881" s="14"/>
      <c r="AT881" s="6"/>
      <c r="AU881" s="3"/>
      <c r="AV881" s="3"/>
    </row>
    <row r="882" spans="40:48" ht="12.75" customHeight="1" x14ac:dyDescent="0.25">
      <c r="AN882" s="18"/>
      <c r="AO882" s="19"/>
      <c r="AQ882" s="1"/>
      <c r="AR882" s="14"/>
      <c r="AS882" s="14"/>
      <c r="AT882" s="6"/>
      <c r="AU882" s="3"/>
      <c r="AV882" s="3"/>
    </row>
    <row r="883" spans="40:48" ht="12.75" customHeight="1" x14ac:dyDescent="0.25">
      <c r="AN883" s="18"/>
      <c r="AO883" s="19"/>
      <c r="AQ883" s="1"/>
      <c r="AR883" s="14"/>
      <c r="AS883" s="14"/>
      <c r="AT883" s="6"/>
      <c r="AU883" s="3"/>
      <c r="AV883" s="3"/>
    </row>
    <row r="884" spans="40:48" ht="12.75" customHeight="1" x14ac:dyDescent="0.25">
      <c r="AN884" s="18"/>
      <c r="AO884" s="19"/>
      <c r="AQ884" s="1"/>
      <c r="AR884" s="14"/>
      <c r="AS884" s="14"/>
      <c r="AT884" s="6"/>
      <c r="AU884" s="3"/>
      <c r="AV884" s="3"/>
    </row>
    <row r="885" spans="40:48" ht="12.75" customHeight="1" x14ac:dyDescent="0.25">
      <c r="AN885" s="18"/>
      <c r="AO885" s="19"/>
      <c r="AQ885" s="1"/>
      <c r="AR885" s="14"/>
      <c r="AS885" s="14"/>
      <c r="AT885" s="6"/>
      <c r="AU885" s="3"/>
      <c r="AV885" s="3"/>
    </row>
    <row r="886" spans="40:48" ht="12.75" customHeight="1" x14ac:dyDescent="0.25">
      <c r="AN886" s="18"/>
      <c r="AO886" s="19"/>
      <c r="AQ886" s="1"/>
      <c r="AR886" s="14"/>
      <c r="AS886" s="14"/>
      <c r="AT886" s="6"/>
      <c r="AU886" s="3"/>
      <c r="AV886" s="3"/>
    </row>
    <row r="887" spans="40:48" ht="12.75" customHeight="1" x14ac:dyDescent="0.25">
      <c r="AN887" s="18"/>
      <c r="AO887" s="19"/>
      <c r="AQ887" s="1"/>
      <c r="AR887" s="14"/>
      <c r="AS887" s="14"/>
      <c r="AT887" s="6"/>
      <c r="AU887" s="3"/>
      <c r="AV887" s="3"/>
    </row>
    <row r="888" spans="40:48" ht="12.75" customHeight="1" x14ac:dyDescent="0.25">
      <c r="AN888" s="18"/>
      <c r="AO888" s="19"/>
      <c r="AQ888" s="1"/>
      <c r="AR888" s="14"/>
      <c r="AS888" s="14"/>
      <c r="AT888" s="6"/>
      <c r="AU888" s="3"/>
      <c r="AV888" s="3"/>
    </row>
    <row r="889" spans="40:48" ht="12.75" customHeight="1" x14ac:dyDescent="0.25">
      <c r="AN889" s="18"/>
      <c r="AO889" s="19"/>
      <c r="AQ889" s="1"/>
      <c r="AR889" s="14"/>
      <c r="AS889" s="14"/>
      <c r="AT889" s="6"/>
      <c r="AU889" s="3"/>
      <c r="AV889" s="3"/>
    </row>
    <row r="890" spans="40:48" ht="12.75" customHeight="1" x14ac:dyDescent="0.25">
      <c r="AN890" s="18"/>
      <c r="AO890" s="19"/>
      <c r="AQ890" s="1"/>
      <c r="AR890" s="14"/>
      <c r="AS890" s="14"/>
      <c r="AT890" s="6"/>
      <c r="AU890" s="3"/>
      <c r="AV890" s="3"/>
    </row>
    <row r="891" spans="40:48" ht="12.75" customHeight="1" x14ac:dyDescent="0.25">
      <c r="AN891" s="18"/>
      <c r="AO891" s="19"/>
      <c r="AQ891" s="1"/>
      <c r="AR891" s="14"/>
      <c r="AS891" s="14"/>
      <c r="AT891" s="6"/>
      <c r="AU891" s="3"/>
      <c r="AV891" s="3"/>
    </row>
    <row r="892" spans="40:48" ht="12.75" customHeight="1" x14ac:dyDescent="0.25">
      <c r="AN892" s="18"/>
      <c r="AO892" s="19"/>
      <c r="AQ892" s="1"/>
      <c r="AR892" s="14"/>
      <c r="AS892" s="14"/>
      <c r="AT892" s="6"/>
      <c r="AU892" s="3"/>
      <c r="AV892" s="3"/>
    </row>
    <row r="893" spans="40:48" ht="12.75" customHeight="1" x14ac:dyDescent="0.25">
      <c r="AN893" s="18"/>
      <c r="AO893" s="19"/>
      <c r="AQ893" s="1"/>
      <c r="AR893" s="14"/>
      <c r="AS893" s="14"/>
      <c r="AT893" s="6"/>
      <c r="AU893" s="3"/>
      <c r="AV893" s="3"/>
    </row>
    <row r="894" spans="40:48" ht="12.75" customHeight="1" x14ac:dyDescent="0.25">
      <c r="AN894" s="18"/>
      <c r="AO894" s="19"/>
      <c r="AQ894" s="1"/>
      <c r="AR894" s="14"/>
      <c r="AS894" s="14"/>
      <c r="AT894" s="6"/>
      <c r="AU894" s="3"/>
      <c r="AV894" s="3"/>
    </row>
    <row r="895" spans="40:48" ht="12.75" customHeight="1" x14ac:dyDescent="0.25">
      <c r="AN895" s="18"/>
      <c r="AO895" s="19"/>
      <c r="AQ895" s="1"/>
      <c r="AR895" s="14"/>
      <c r="AS895" s="14"/>
      <c r="AT895" s="6"/>
      <c r="AU895" s="3"/>
      <c r="AV895" s="3"/>
    </row>
    <row r="896" spans="40:48" ht="12.75" customHeight="1" x14ac:dyDescent="0.25">
      <c r="AN896" s="18"/>
      <c r="AO896" s="19"/>
      <c r="AQ896" s="1"/>
      <c r="AR896" s="14"/>
      <c r="AS896" s="14"/>
      <c r="AT896" s="6"/>
      <c r="AU896" s="3"/>
      <c r="AV896" s="3"/>
    </row>
    <row r="897" spans="40:48" ht="12.75" customHeight="1" x14ac:dyDescent="0.25">
      <c r="AN897" s="18"/>
      <c r="AO897" s="19"/>
      <c r="AQ897" s="1"/>
      <c r="AR897" s="14"/>
      <c r="AS897" s="14"/>
      <c r="AT897" s="6"/>
      <c r="AU897" s="3"/>
      <c r="AV897" s="3"/>
    </row>
    <row r="898" spans="40:48" ht="12.75" customHeight="1" x14ac:dyDescent="0.25">
      <c r="AN898" s="18"/>
      <c r="AO898" s="19"/>
      <c r="AQ898" s="1"/>
      <c r="AR898" s="14"/>
      <c r="AS898" s="14"/>
      <c r="AT898" s="6"/>
      <c r="AU898" s="3"/>
      <c r="AV898" s="3"/>
    </row>
    <row r="899" spans="40:48" ht="12.75" customHeight="1" x14ac:dyDescent="0.25">
      <c r="AN899" s="18"/>
      <c r="AO899" s="19"/>
      <c r="AQ899" s="1"/>
      <c r="AR899" s="14"/>
      <c r="AS899" s="14"/>
      <c r="AT899" s="6"/>
      <c r="AU899" s="3"/>
      <c r="AV899" s="3"/>
    </row>
    <row r="900" spans="40:48" ht="12.75" customHeight="1" x14ac:dyDescent="0.25">
      <c r="AN900" s="18"/>
      <c r="AO900" s="19"/>
      <c r="AQ900" s="1"/>
      <c r="AR900" s="14"/>
      <c r="AS900" s="14"/>
      <c r="AT900" s="6"/>
      <c r="AU900" s="3"/>
      <c r="AV900" s="3"/>
    </row>
    <row r="901" spans="40:48" ht="12.75" customHeight="1" x14ac:dyDescent="0.25">
      <c r="AN901" s="18"/>
      <c r="AO901" s="19"/>
      <c r="AQ901" s="1"/>
      <c r="AR901" s="14"/>
      <c r="AS901" s="14"/>
      <c r="AT901" s="6"/>
      <c r="AU901" s="3"/>
      <c r="AV901" s="3"/>
    </row>
    <row r="902" spans="40:48" ht="12.75" customHeight="1" x14ac:dyDescent="0.25">
      <c r="AN902" s="18"/>
      <c r="AO902" s="19"/>
      <c r="AQ902" s="1"/>
      <c r="AR902" s="14"/>
      <c r="AS902" s="14"/>
      <c r="AT902" s="6"/>
      <c r="AU902" s="3"/>
      <c r="AV902" s="3"/>
    </row>
    <row r="903" spans="40:48" ht="12.75" customHeight="1" x14ac:dyDescent="0.25">
      <c r="AN903" s="18"/>
      <c r="AO903" s="19"/>
      <c r="AQ903" s="1"/>
      <c r="AR903" s="14"/>
      <c r="AS903" s="14"/>
      <c r="AT903" s="6"/>
      <c r="AU903" s="3"/>
      <c r="AV903" s="3"/>
    </row>
    <row r="904" spans="40:48" ht="12.75" customHeight="1" x14ac:dyDescent="0.25">
      <c r="AN904" s="18"/>
      <c r="AO904" s="19"/>
      <c r="AQ904" s="1"/>
      <c r="AR904" s="14"/>
      <c r="AS904" s="14"/>
      <c r="AT904" s="6"/>
      <c r="AU904" s="3"/>
      <c r="AV904" s="3"/>
    </row>
    <row r="905" spans="40:48" ht="12.75" customHeight="1" x14ac:dyDescent="0.25">
      <c r="AN905" s="18"/>
      <c r="AO905" s="19"/>
      <c r="AQ905" s="1"/>
      <c r="AR905" s="14"/>
      <c r="AS905" s="14"/>
      <c r="AT905" s="6"/>
      <c r="AU905" s="3"/>
      <c r="AV905" s="3"/>
    </row>
    <row r="906" spans="40:48" ht="12.75" customHeight="1" x14ac:dyDescent="0.25">
      <c r="AN906" s="18"/>
      <c r="AO906" s="19"/>
      <c r="AQ906" s="1"/>
      <c r="AR906" s="14"/>
      <c r="AS906" s="14"/>
      <c r="AT906" s="6"/>
      <c r="AU906" s="3"/>
      <c r="AV906" s="3"/>
    </row>
    <row r="907" spans="40:48" ht="12.75" customHeight="1" x14ac:dyDescent="0.25">
      <c r="AN907" s="18"/>
      <c r="AO907" s="19"/>
      <c r="AQ907" s="1"/>
      <c r="AR907" s="14"/>
      <c r="AS907" s="14"/>
      <c r="AT907" s="6"/>
      <c r="AU907" s="3"/>
      <c r="AV907" s="3"/>
    </row>
    <row r="908" spans="40:48" ht="12.75" customHeight="1" x14ac:dyDescent="0.25">
      <c r="AN908" s="18"/>
      <c r="AO908" s="19"/>
      <c r="AQ908" s="1"/>
      <c r="AR908" s="14"/>
      <c r="AS908" s="14"/>
      <c r="AT908" s="6"/>
      <c r="AU908" s="3"/>
      <c r="AV908" s="3"/>
    </row>
    <row r="909" spans="40:48" ht="12.75" customHeight="1" x14ac:dyDescent="0.25">
      <c r="AN909" s="18"/>
      <c r="AO909" s="19"/>
      <c r="AQ909" s="1"/>
      <c r="AR909" s="14"/>
      <c r="AS909" s="14"/>
      <c r="AT909" s="6"/>
      <c r="AU909" s="3"/>
      <c r="AV909" s="3"/>
    </row>
    <row r="910" spans="40:48" ht="12.75" customHeight="1" x14ac:dyDescent="0.25">
      <c r="AN910" s="18"/>
      <c r="AO910" s="19"/>
      <c r="AQ910" s="1"/>
      <c r="AR910" s="14"/>
      <c r="AS910" s="14"/>
      <c r="AT910" s="6"/>
      <c r="AU910" s="3"/>
      <c r="AV910" s="3"/>
    </row>
    <row r="911" spans="40:48" ht="12.75" customHeight="1" x14ac:dyDescent="0.25">
      <c r="AN911" s="18"/>
      <c r="AO911" s="19"/>
      <c r="AQ911" s="1"/>
      <c r="AR911" s="14"/>
      <c r="AS911" s="14"/>
      <c r="AT911" s="6"/>
      <c r="AU911" s="3"/>
      <c r="AV911" s="3"/>
    </row>
    <row r="912" spans="40:48" ht="12.75" customHeight="1" x14ac:dyDescent="0.25">
      <c r="AN912" s="18"/>
      <c r="AO912" s="19"/>
      <c r="AQ912" s="1"/>
      <c r="AR912" s="14"/>
      <c r="AS912" s="14"/>
      <c r="AT912" s="6"/>
      <c r="AU912" s="3"/>
      <c r="AV912" s="3"/>
    </row>
    <row r="913" spans="40:48" ht="12.75" customHeight="1" x14ac:dyDescent="0.25">
      <c r="AN913" s="18"/>
      <c r="AO913" s="19"/>
      <c r="AQ913" s="1"/>
      <c r="AR913" s="14"/>
      <c r="AS913" s="14"/>
      <c r="AT913" s="6"/>
      <c r="AU913" s="3"/>
      <c r="AV913" s="3"/>
    </row>
    <row r="914" spans="40:48" ht="12.75" customHeight="1" x14ac:dyDescent="0.25">
      <c r="AN914" s="18"/>
      <c r="AO914" s="19"/>
      <c r="AQ914" s="1"/>
      <c r="AR914" s="14"/>
      <c r="AS914" s="14"/>
      <c r="AT914" s="6"/>
      <c r="AU914" s="3"/>
      <c r="AV914" s="3"/>
    </row>
    <row r="915" spans="40:48" ht="12.75" customHeight="1" x14ac:dyDescent="0.25">
      <c r="AN915" s="18"/>
      <c r="AO915" s="19"/>
      <c r="AQ915" s="1"/>
      <c r="AR915" s="14"/>
      <c r="AS915" s="14"/>
      <c r="AT915" s="6"/>
      <c r="AU915" s="3"/>
      <c r="AV915" s="3"/>
    </row>
    <row r="916" spans="40:48" ht="12.75" customHeight="1" x14ac:dyDescent="0.25">
      <c r="AN916" s="18"/>
      <c r="AO916" s="19"/>
      <c r="AQ916" s="1"/>
      <c r="AR916" s="14"/>
      <c r="AS916" s="14"/>
      <c r="AT916" s="6"/>
      <c r="AU916" s="3"/>
      <c r="AV916" s="3"/>
    </row>
    <row r="917" spans="40:48" ht="12.75" customHeight="1" x14ac:dyDescent="0.25">
      <c r="AN917" s="18"/>
      <c r="AO917" s="19"/>
      <c r="AQ917" s="1"/>
      <c r="AR917" s="14"/>
      <c r="AS917" s="14"/>
      <c r="AT917" s="6"/>
      <c r="AU917" s="3"/>
      <c r="AV917" s="3"/>
    </row>
    <row r="918" spans="40:48" ht="12.75" customHeight="1" x14ac:dyDescent="0.25">
      <c r="AN918" s="18"/>
      <c r="AO918" s="19"/>
      <c r="AQ918" s="1"/>
      <c r="AR918" s="14"/>
      <c r="AS918" s="14"/>
      <c r="AT918" s="6"/>
      <c r="AU918" s="3"/>
      <c r="AV918" s="3"/>
    </row>
    <row r="919" spans="40:48" ht="12.75" customHeight="1" x14ac:dyDescent="0.25">
      <c r="AN919" s="18"/>
      <c r="AO919" s="19"/>
      <c r="AQ919" s="1"/>
      <c r="AR919" s="14"/>
      <c r="AS919" s="14"/>
      <c r="AT919" s="6"/>
      <c r="AU919" s="3"/>
      <c r="AV919" s="3"/>
    </row>
    <row r="920" spans="40:48" ht="12.75" customHeight="1" x14ac:dyDescent="0.25">
      <c r="AN920" s="18"/>
      <c r="AO920" s="19"/>
      <c r="AQ920" s="1"/>
      <c r="AR920" s="14"/>
      <c r="AS920" s="14"/>
      <c r="AT920" s="6"/>
      <c r="AU920" s="3"/>
      <c r="AV920" s="3"/>
    </row>
    <row r="921" spans="40:48" ht="12.75" customHeight="1" x14ac:dyDescent="0.25">
      <c r="AN921" s="18"/>
      <c r="AO921" s="19"/>
      <c r="AQ921" s="1"/>
      <c r="AR921" s="14"/>
      <c r="AS921" s="14"/>
      <c r="AT921" s="6"/>
      <c r="AU921" s="3"/>
      <c r="AV921" s="3"/>
    </row>
    <row r="922" spans="40:48" ht="12.75" customHeight="1" x14ac:dyDescent="0.25">
      <c r="AN922" s="18"/>
      <c r="AO922" s="19"/>
      <c r="AQ922" s="1"/>
      <c r="AR922" s="14"/>
      <c r="AS922" s="14"/>
      <c r="AT922" s="6"/>
      <c r="AU922" s="3"/>
      <c r="AV922" s="3"/>
    </row>
    <row r="923" spans="40:48" ht="12.75" customHeight="1" x14ac:dyDescent="0.25">
      <c r="AN923" s="18"/>
      <c r="AO923" s="19"/>
      <c r="AQ923" s="1"/>
      <c r="AR923" s="14"/>
      <c r="AS923" s="14"/>
      <c r="AT923" s="6"/>
      <c r="AU923" s="3"/>
      <c r="AV923" s="3"/>
    </row>
    <row r="924" spans="40:48" ht="12.75" customHeight="1" x14ac:dyDescent="0.25">
      <c r="AN924" s="18"/>
      <c r="AO924" s="19"/>
      <c r="AQ924" s="1"/>
      <c r="AR924" s="14"/>
      <c r="AS924" s="14"/>
      <c r="AT924" s="6"/>
      <c r="AU924" s="3"/>
      <c r="AV924" s="3"/>
    </row>
    <row r="925" spans="40:48" ht="12.75" customHeight="1" x14ac:dyDescent="0.25">
      <c r="AN925" s="18"/>
      <c r="AO925" s="19"/>
      <c r="AQ925" s="1"/>
      <c r="AR925" s="14"/>
      <c r="AS925" s="14"/>
      <c r="AT925" s="6"/>
      <c r="AU925" s="3"/>
      <c r="AV925" s="3"/>
    </row>
    <row r="926" spans="40:48" ht="12.75" customHeight="1" x14ac:dyDescent="0.25">
      <c r="AN926" s="18"/>
      <c r="AO926" s="19"/>
      <c r="AQ926" s="1"/>
      <c r="AR926" s="14"/>
      <c r="AS926" s="14"/>
      <c r="AT926" s="6"/>
      <c r="AU926" s="3"/>
      <c r="AV926" s="3"/>
    </row>
    <row r="927" spans="40:48" ht="12.75" customHeight="1" x14ac:dyDescent="0.25">
      <c r="AN927" s="18"/>
      <c r="AO927" s="19"/>
      <c r="AQ927" s="1"/>
      <c r="AR927" s="14"/>
      <c r="AS927" s="14"/>
      <c r="AT927" s="6"/>
      <c r="AU927" s="3"/>
      <c r="AV927" s="3"/>
    </row>
    <row r="928" spans="40:48" ht="12.75" customHeight="1" x14ac:dyDescent="0.25">
      <c r="AN928" s="18"/>
      <c r="AO928" s="19"/>
      <c r="AQ928" s="1"/>
      <c r="AR928" s="14"/>
      <c r="AS928" s="14"/>
      <c r="AT928" s="6"/>
      <c r="AU928" s="3"/>
      <c r="AV928" s="3"/>
    </row>
    <row r="929" spans="40:48" ht="12.75" customHeight="1" x14ac:dyDescent="0.25">
      <c r="AN929" s="18"/>
      <c r="AO929" s="19"/>
      <c r="AQ929" s="1"/>
      <c r="AR929" s="14"/>
      <c r="AS929" s="14"/>
      <c r="AT929" s="6"/>
      <c r="AU929" s="3"/>
      <c r="AV929" s="3"/>
    </row>
    <row r="930" spans="40:48" ht="12.75" customHeight="1" x14ac:dyDescent="0.25">
      <c r="AN930" s="18"/>
      <c r="AO930" s="19"/>
      <c r="AQ930" s="1"/>
      <c r="AR930" s="14"/>
      <c r="AS930" s="14"/>
      <c r="AT930" s="6"/>
      <c r="AU930" s="3"/>
      <c r="AV930" s="3"/>
    </row>
    <row r="931" spans="40:48" ht="12.75" customHeight="1" x14ac:dyDescent="0.25">
      <c r="AN931" s="18"/>
      <c r="AO931" s="19"/>
      <c r="AQ931" s="1"/>
      <c r="AR931" s="14"/>
      <c r="AS931" s="14"/>
      <c r="AT931" s="6"/>
      <c r="AU931" s="3"/>
      <c r="AV931" s="3"/>
    </row>
    <row r="932" spans="40:48" ht="12.75" customHeight="1" x14ac:dyDescent="0.25">
      <c r="AN932" s="18"/>
      <c r="AO932" s="19"/>
      <c r="AQ932" s="1"/>
      <c r="AR932" s="14"/>
      <c r="AS932" s="14"/>
      <c r="AT932" s="6"/>
      <c r="AU932" s="3"/>
      <c r="AV932" s="3"/>
    </row>
    <row r="933" spans="40:48" ht="12.75" customHeight="1" x14ac:dyDescent="0.25">
      <c r="AN933" s="18"/>
      <c r="AO933" s="19"/>
      <c r="AQ933" s="1"/>
      <c r="AR933" s="14"/>
      <c r="AS933" s="14"/>
      <c r="AT933" s="6"/>
      <c r="AU933" s="3"/>
      <c r="AV933" s="3"/>
    </row>
    <row r="934" spans="40:48" ht="12.75" customHeight="1" x14ac:dyDescent="0.25">
      <c r="AN934" s="18"/>
      <c r="AO934" s="19"/>
      <c r="AQ934" s="1"/>
      <c r="AR934" s="14"/>
      <c r="AS934" s="14"/>
      <c r="AT934" s="6"/>
      <c r="AU934" s="3"/>
      <c r="AV934" s="3"/>
    </row>
    <row r="935" spans="40:48" ht="12.75" customHeight="1" x14ac:dyDescent="0.25">
      <c r="AN935" s="18"/>
      <c r="AO935" s="19"/>
      <c r="AQ935" s="1"/>
      <c r="AR935" s="14"/>
      <c r="AS935" s="14"/>
      <c r="AT935" s="6"/>
      <c r="AU935" s="3"/>
      <c r="AV935" s="3"/>
    </row>
    <row r="936" spans="40:48" ht="12.75" customHeight="1" x14ac:dyDescent="0.25">
      <c r="AN936" s="18"/>
      <c r="AO936" s="19"/>
      <c r="AQ936" s="1"/>
      <c r="AR936" s="14"/>
      <c r="AS936" s="14"/>
      <c r="AT936" s="6"/>
      <c r="AU936" s="3"/>
      <c r="AV936" s="3"/>
    </row>
    <row r="937" spans="40:48" ht="12.75" customHeight="1" x14ac:dyDescent="0.25">
      <c r="AN937" s="18"/>
      <c r="AO937" s="19"/>
      <c r="AQ937" s="1"/>
      <c r="AR937" s="14"/>
      <c r="AS937" s="14"/>
      <c r="AT937" s="6"/>
      <c r="AU937" s="3"/>
      <c r="AV937" s="3"/>
    </row>
    <row r="938" spans="40:48" ht="12.75" customHeight="1" x14ac:dyDescent="0.25">
      <c r="AN938" s="18"/>
      <c r="AO938" s="19"/>
      <c r="AQ938" s="1"/>
      <c r="AR938" s="14"/>
      <c r="AS938" s="14"/>
      <c r="AT938" s="6"/>
      <c r="AU938" s="3"/>
      <c r="AV938" s="3"/>
    </row>
    <row r="939" spans="40:48" ht="12.75" customHeight="1" x14ac:dyDescent="0.25">
      <c r="AN939" s="18"/>
      <c r="AO939" s="19"/>
      <c r="AQ939" s="1"/>
      <c r="AR939" s="14"/>
      <c r="AS939" s="14"/>
      <c r="AT939" s="6"/>
      <c r="AU939" s="3"/>
      <c r="AV939" s="3"/>
    </row>
    <row r="940" spans="40:48" ht="12.75" customHeight="1" x14ac:dyDescent="0.25">
      <c r="AN940" s="18"/>
      <c r="AO940" s="19"/>
      <c r="AQ940" s="1"/>
      <c r="AR940" s="14"/>
      <c r="AS940" s="14"/>
      <c r="AT940" s="6"/>
      <c r="AU940" s="3"/>
      <c r="AV940" s="3"/>
    </row>
    <row r="941" spans="40:48" ht="12.75" customHeight="1" x14ac:dyDescent="0.25">
      <c r="AN941" s="18"/>
      <c r="AO941" s="19"/>
      <c r="AQ941" s="1"/>
      <c r="AR941" s="14"/>
      <c r="AS941" s="14"/>
      <c r="AT941" s="6"/>
      <c r="AU941" s="3"/>
      <c r="AV941" s="3"/>
    </row>
    <row r="942" spans="40:48" ht="12.75" customHeight="1" x14ac:dyDescent="0.25">
      <c r="AN942" s="18"/>
      <c r="AO942" s="19"/>
      <c r="AQ942" s="1"/>
      <c r="AR942" s="14"/>
      <c r="AS942" s="14"/>
      <c r="AT942" s="6"/>
      <c r="AU942" s="3"/>
      <c r="AV942" s="3"/>
    </row>
    <row r="943" spans="40:48" ht="12.75" customHeight="1" x14ac:dyDescent="0.25">
      <c r="AN943" s="18"/>
      <c r="AO943" s="19"/>
      <c r="AQ943" s="1"/>
      <c r="AR943" s="14"/>
      <c r="AS943" s="14"/>
      <c r="AT943" s="6"/>
      <c r="AU943" s="3"/>
      <c r="AV943" s="3"/>
    </row>
    <row r="944" spans="40:48" ht="12.75" customHeight="1" x14ac:dyDescent="0.25">
      <c r="AN944" s="18"/>
      <c r="AO944" s="19"/>
      <c r="AQ944" s="1"/>
      <c r="AR944" s="14"/>
      <c r="AS944" s="14"/>
      <c r="AT944" s="6"/>
      <c r="AU944" s="3"/>
      <c r="AV944" s="3"/>
    </row>
    <row r="945" spans="40:48" ht="12.75" customHeight="1" x14ac:dyDescent="0.25">
      <c r="AN945" s="18"/>
      <c r="AO945" s="19"/>
      <c r="AQ945" s="1"/>
      <c r="AR945" s="14"/>
      <c r="AS945" s="14"/>
      <c r="AT945" s="6"/>
      <c r="AU945" s="3"/>
      <c r="AV945" s="3"/>
    </row>
    <row r="946" spans="40:48" ht="12.75" customHeight="1" x14ac:dyDescent="0.25">
      <c r="AN946" s="18"/>
      <c r="AO946" s="19"/>
      <c r="AQ946" s="1"/>
      <c r="AR946" s="14"/>
      <c r="AS946" s="14"/>
      <c r="AT946" s="6"/>
      <c r="AU946" s="3"/>
      <c r="AV946" s="3"/>
    </row>
    <row r="947" spans="40:48" ht="12.75" customHeight="1" x14ac:dyDescent="0.25">
      <c r="AN947" s="18"/>
      <c r="AO947" s="19"/>
      <c r="AQ947" s="1"/>
      <c r="AR947" s="14"/>
      <c r="AS947" s="14"/>
      <c r="AT947" s="6"/>
      <c r="AU947" s="3"/>
      <c r="AV947" s="3"/>
    </row>
    <row r="948" spans="40:48" ht="12.75" customHeight="1" x14ac:dyDescent="0.25">
      <c r="AN948" s="18"/>
      <c r="AO948" s="19"/>
      <c r="AQ948" s="1"/>
      <c r="AR948" s="14"/>
      <c r="AS948" s="14"/>
      <c r="AT948" s="6"/>
      <c r="AU948" s="3"/>
      <c r="AV948" s="3"/>
    </row>
    <row r="949" spans="40:48" ht="12.75" customHeight="1" x14ac:dyDescent="0.25">
      <c r="AN949" s="18"/>
      <c r="AO949" s="19"/>
      <c r="AQ949" s="1"/>
      <c r="AR949" s="14"/>
      <c r="AS949" s="14"/>
      <c r="AT949" s="6"/>
      <c r="AU949" s="3"/>
      <c r="AV949" s="3"/>
    </row>
    <row r="950" spans="40:48" ht="12.75" customHeight="1" x14ac:dyDescent="0.25">
      <c r="AN950" s="18"/>
      <c r="AO950" s="19"/>
      <c r="AQ950" s="1"/>
      <c r="AR950" s="14"/>
      <c r="AS950" s="14"/>
      <c r="AT950" s="6"/>
      <c r="AU950" s="3"/>
      <c r="AV950" s="3"/>
    </row>
    <row r="951" spans="40:48" ht="12.75" customHeight="1" x14ac:dyDescent="0.25">
      <c r="AN951" s="18"/>
      <c r="AO951" s="19"/>
      <c r="AQ951" s="1"/>
      <c r="AR951" s="14"/>
      <c r="AS951" s="14"/>
      <c r="AT951" s="6"/>
      <c r="AU951" s="3"/>
      <c r="AV951" s="3"/>
    </row>
    <row r="952" spans="40:48" ht="12.75" customHeight="1" x14ac:dyDescent="0.25">
      <c r="AN952" s="18"/>
      <c r="AO952" s="19"/>
      <c r="AQ952" s="1"/>
      <c r="AR952" s="14"/>
      <c r="AS952" s="14"/>
      <c r="AT952" s="6"/>
      <c r="AU952" s="3"/>
      <c r="AV952" s="3"/>
    </row>
    <row r="953" spans="40:48" ht="12.75" customHeight="1" x14ac:dyDescent="0.25">
      <c r="AN953" s="18"/>
      <c r="AO953" s="19"/>
      <c r="AQ953" s="1"/>
      <c r="AR953" s="14"/>
      <c r="AS953" s="14"/>
      <c r="AT953" s="6"/>
      <c r="AU953" s="3"/>
      <c r="AV953" s="3"/>
    </row>
    <row r="954" spans="40:48" ht="12.75" customHeight="1" x14ac:dyDescent="0.25">
      <c r="AN954" s="18"/>
      <c r="AO954" s="19"/>
      <c r="AQ954" s="1"/>
      <c r="AR954" s="14"/>
      <c r="AS954" s="14"/>
      <c r="AT954" s="6"/>
      <c r="AU954" s="3"/>
      <c r="AV954" s="3"/>
    </row>
    <row r="955" spans="40:48" ht="12.75" customHeight="1" x14ac:dyDescent="0.25">
      <c r="AN955" s="18"/>
      <c r="AO955" s="19"/>
      <c r="AQ955" s="1"/>
      <c r="AR955" s="14"/>
      <c r="AS955" s="14"/>
      <c r="AT955" s="6"/>
      <c r="AU955" s="3"/>
      <c r="AV955" s="3"/>
    </row>
    <row r="956" spans="40:48" ht="12.75" customHeight="1" x14ac:dyDescent="0.25">
      <c r="AN956" s="18"/>
      <c r="AO956" s="19"/>
      <c r="AQ956" s="1"/>
      <c r="AR956" s="14"/>
      <c r="AS956" s="14"/>
      <c r="AT956" s="6"/>
      <c r="AU956" s="3"/>
      <c r="AV956" s="3"/>
    </row>
    <row r="957" spans="40:48" ht="12.75" customHeight="1" x14ac:dyDescent="0.25">
      <c r="AN957" s="18"/>
      <c r="AO957" s="19"/>
      <c r="AQ957" s="1"/>
      <c r="AR957" s="14"/>
      <c r="AS957" s="14"/>
      <c r="AT957" s="6"/>
      <c r="AU957" s="3"/>
      <c r="AV957" s="3"/>
    </row>
    <row r="958" spans="40:48" ht="12.75" customHeight="1" x14ac:dyDescent="0.25">
      <c r="AN958" s="18"/>
      <c r="AO958" s="19"/>
      <c r="AQ958" s="1"/>
      <c r="AR958" s="14"/>
      <c r="AS958" s="14"/>
      <c r="AT958" s="6"/>
      <c r="AU958" s="3"/>
      <c r="AV958" s="3"/>
    </row>
    <row r="959" spans="40:48" ht="12.75" customHeight="1" x14ac:dyDescent="0.25">
      <c r="AN959" s="18"/>
      <c r="AO959" s="19"/>
      <c r="AQ959" s="1"/>
      <c r="AR959" s="14"/>
      <c r="AS959" s="14"/>
      <c r="AT959" s="6"/>
      <c r="AU959" s="3"/>
      <c r="AV959" s="3"/>
    </row>
    <row r="960" spans="40:48" ht="12.75" customHeight="1" x14ac:dyDescent="0.25">
      <c r="AN960" s="18"/>
      <c r="AO960" s="19"/>
      <c r="AQ960" s="1"/>
      <c r="AR960" s="14"/>
      <c r="AS960" s="14"/>
      <c r="AT960" s="6"/>
      <c r="AU960" s="3"/>
      <c r="AV960" s="3"/>
    </row>
    <row r="961" spans="40:48" ht="12.75" customHeight="1" x14ac:dyDescent="0.25">
      <c r="AN961" s="18"/>
      <c r="AO961" s="19"/>
      <c r="AQ961" s="1"/>
      <c r="AR961" s="14"/>
      <c r="AS961" s="14"/>
      <c r="AT961" s="6"/>
      <c r="AU961" s="3"/>
      <c r="AV961" s="3"/>
    </row>
    <row r="962" spans="40:48" ht="12.75" customHeight="1" x14ac:dyDescent="0.25">
      <c r="AN962" s="18"/>
      <c r="AO962" s="19"/>
      <c r="AQ962" s="1"/>
      <c r="AR962" s="14"/>
      <c r="AS962" s="14"/>
      <c r="AT962" s="6"/>
      <c r="AU962" s="3"/>
      <c r="AV962" s="3"/>
    </row>
    <row r="963" spans="40:48" ht="12.75" customHeight="1" x14ac:dyDescent="0.25">
      <c r="AN963" s="18"/>
      <c r="AO963" s="19"/>
      <c r="AQ963" s="1"/>
      <c r="AR963" s="14"/>
      <c r="AS963" s="14"/>
      <c r="AT963" s="6"/>
      <c r="AU963" s="3"/>
      <c r="AV963" s="3"/>
    </row>
    <row r="964" spans="40:48" ht="12.75" customHeight="1" x14ac:dyDescent="0.25">
      <c r="AN964" s="18"/>
      <c r="AO964" s="19"/>
      <c r="AQ964" s="1"/>
      <c r="AR964" s="14"/>
      <c r="AS964" s="14"/>
      <c r="AT964" s="6"/>
      <c r="AU964" s="3"/>
      <c r="AV964" s="3"/>
    </row>
    <row r="965" spans="40:48" ht="12.75" customHeight="1" x14ac:dyDescent="0.25">
      <c r="AN965" s="18"/>
      <c r="AO965" s="19"/>
      <c r="AQ965" s="1"/>
      <c r="AR965" s="14"/>
      <c r="AS965" s="14"/>
      <c r="AT965" s="6"/>
      <c r="AU965" s="3"/>
      <c r="AV965" s="3"/>
    </row>
    <row r="966" spans="40:48" ht="12.75" customHeight="1" x14ac:dyDescent="0.25">
      <c r="AN966" s="18"/>
      <c r="AO966" s="19"/>
      <c r="AQ966" s="1"/>
      <c r="AR966" s="14"/>
      <c r="AS966" s="14"/>
      <c r="AT966" s="6"/>
      <c r="AU966" s="3"/>
      <c r="AV966" s="3"/>
    </row>
    <row r="967" spans="40:48" ht="12.75" customHeight="1" x14ac:dyDescent="0.25">
      <c r="AN967" s="18"/>
      <c r="AO967" s="19"/>
      <c r="AQ967" s="1"/>
      <c r="AR967" s="14"/>
      <c r="AS967" s="14"/>
      <c r="AT967" s="6"/>
      <c r="AU967" s="3"/>
      <c r="AV967" s="3"/>
    </row>
    <row r="968" spans="40:48" ht="12.75" customHeight="1" x14ac:dyDescent="0.25">
      <c r="AN968" s="18"/>
      <c r="AO968" s="19"/>
      <c r="AQ968" s="1"/>
      <c r="AR968" s="14"/>
      <c r="AS968" s="14"/>
      <c r="AT968" s="6"/>
      <c r="AU968" s="3"/>
      <c r="AV968" s="3"/>
    </row>
    <row r="969" spans="40:48" ht="12.75" customHeight="1" x14ac:dyDescent="0.25">
      <c r="AN969" s="18"/>
      <c r="AO969" s="19"/>
      <c r="AQ969" s="1"/>
      <c r="AR969" s="14"/>
      <c r="AS969" s="14"/>
      <c r="AT969" s="6"/>
      <c r="AU969" s="3"/>
      <c r="AV969" s="3"/>
    </row>
    <row r="970" spans="40:48" ht="12.75" customHeight="1" x14ac:dyDescent="0.25">
      <c r="AN970" s="18"/>
      <c r="AO970" s="19"/>
      <c r="AQ970" s="1"/>
      <c r="AR970" s="14"/>
      <c r="AS970" s="14"/>
      <c r="AT970" s="6"/>
      <c r="AU970" s="3"/>
      <c r="AV970" s="3"/>
    </row>
    <row r="971" spans="40:48" ht="12.75" customHeight="1" x14ac:dyDescent="0.25">
      <c r="AN971" s="18"/>
      <c r="AO971" s="19"/>
      <c r="AQ971" s="1"/>
      <c r="AR971" s="14"/>
      <c r="AS971" s="14"/>
      <c r="AT971" s="6"/>
      <c r="AU971" s="3"/>
      <c r="AV971" s="3"/>
    </row>
    <row r="972" spans="40:48" ht="12.75" customHeight="1" x14ac:dyDescent="0.25">
      <c r="AN972" s="18"/>
      <c r="AO972" s="19"/>
      <c r="AQ972" s="1"/>
      <c r="AR972" s="14"/>
      <c r="AS972" s="14"/>
      <c r="AT972" s="6"/>
      <c r="AU972" s="3"/>
      <c r="AV972" s="3"/>
    </row>
    <row r="973" spans="40:48" ht="12.75" customHeight="1" x14ac:dyDescent="0.25">
      <c r="AN973" s="18"/>
      <c r="AO973" s="19"/>
      <c r="AQ973" s="1"/>
      <c r="AR973" s="14"/>
      <c r="AS973" s="14"/>
      <c r="AT973" s="6"/>
      <c r="AU973" s="3"/>
      <c r="AV973" s="3"/>
    </row>
    <row r="974" spans="40:48" ht="12.75" customHeight="1" x14ac:dyDescent="0.25">
      <c r="AN974" s="18"/>
      <c r="AO974" s="19"/>
      <c r="AQ974" s="1"/>
      <c r="AR974" s="14"/>
      <c r="AS974" s="14"/>
      <c r="AT974" s="6"/>
      <c r="AU974" s="3"/>
      <c r="AV974" s="3"/>
    </row>
    <row r="975" spans="40:48" ht="12.75" customHeight="1" x14ac:dyDescent="0.25">
      <c r="AN975" s="18"/>
      <c r="AO975" s="19"/>
      <c r="AQ975" s="1"/>
      <c r="AR975" s="14"/>
      <c r="AS975" s="14"/>
      <c r="AT975" s="6"/>
      <c r="AU975" s="3"/>
      <c r="AV975" s="3"/>
    </row>
    <row r="976" spans="40:48" ht="12.75" customHeight="1" x14ac:dyDescent="0.25">
      <c r="AN976" s="18"/>
      <c r="AO976" s="19"/>
      <c r="AQ976" s="1"/>
      <c r="AR976" s="14"/>
      <c r="AS976" s="14"/>
      <c r="AT976" s="6"/>
      <c r="AU976" s="3"/>
      <c r="AV976" s="3"/>
    </row>
    <row r="977" spans="40:48" ht="12.75" customHeight="1" x14ac:dyDescent="0.25">
      <c r="AN977" s="18"/>
      <c r="AO977" s="19"/>
      <c r="AQ977" s="1"/>
      <c r="AR977" s="14"/>
      <c r="AS977" s="14"/>
      <c r="AT977" s="6"/>
      <c r="AU977" s="3"/>
      <c r="AV977" s="3"/>
    </row>
    <row r="978" spans="40:48" ht="12.75" customHeight="1" x14ac:dyDescent="0.25">
      <c r="AN978" s="18"/>
      <c r="AO978" s="19"/>
      <c r="AQ978" s="1"/>
      <c r="AR978" s="14"/>
      <c r="AS978" s="14"/>
      <c r="AT978" s="6"/>
      <c r="AU978" s="3"/>
      <c r="AV978" s="3"/>
    </row>
    <row r="979" spans="40:48" ht="12.75" customHeight="1" x14ac:dyDescent="0.25">
      <c r="AN979" s="18"/>
      <c r="AO979" s="19"/>
      <c r="AQ979" s="1"/>
      <c r="AR979" s="14"/>
      <c r="AS979" s="14"/>
      <c r="AT979" s="6"/>
      <c r="AU979" s="3"/>
      <c r="AV979" s="3"/>
    </row>
    <row r="980" spans="40:48" ht="12.75" customHeight="1" x14ac:dyDescent="0.25">
      <c r="AN980" s="18"/>
      <c r="AO980" s="19"/>
      <c r="AQ980" s="1"/>
      <c r="AR980" s="14"/>
      <c r="AS980" s="14"/>
      <c r="AT980" s="6"/>
      <c r="AU980" s="3"/>
      <c r="AV980" s="3"/>
    </row>
    <row r="981" spans="40:48" ht="12.75" customHeight="1" x14ac:dyDescent="0.25">
      <c r="AN981" s="18"/>
      <c r="AO981" s="19"/>
      <c r="AQ981" s="1"/>
      <c r="AR981" s="14"/>
      <c r="AS981" s="14"/>
      <c r="AT981" s="6"/>
      <c r="AU981" s="3"/>
      <c r="AV981" s="3"/>
    </row>
    <row r="982" spans="40:48" ht="12.75" customHeight="1" x14ac:dyDescent="0.25">
      <c r="AN982" s="18"/>
      <c r="AO982" s="19"/>
      <c r="AQ982" s="1"/>
      <c r="AR982" s="14"/>
      <c r="AS982" s="14"/>
      <c r="AT982" s="6"/>
      <c r="AU982" s="3"/>
      <c r="AV982" s="3"/>
    </row>
    <row r="983" spans="40:48" ht="12.75" customHeight="1" x14ac:dyDescent="0.25">
      <c r="AN983" s="18"/>
      <c r="AO983" s="19"/>
      <c r="AQ983" s="1"/>
      <c r="AR983" s="14"/>
      <c r="AS983" s="14"/>
      <c r="AT983" s="6"/>
      <c r="AU983" s="3"/>
      <c r="AV983" s="3"/>
    </row>
    <row r="984" spans="40:48" ht="12.75" customHeight="1" x14ac:dyDescent="0.25">
      <c r="AN984" s="18"/>
      <c r="AO984" s="19"/>
      <c r="AQ984" s="1"/>
      <c r="AR984" s="14"/>
      <c r="AS984" s="14"/>
      <c r="AT984" s="6"/>
      <c r="AU984" s="3"/>
      <c r="AV984" s="3"/>
    </row>
    <row r="985" spans="40:48" ht="12.75" customHeight="1" x14ac:dyDescent="0.25">
      <c r="AN985" s="18"/>
      <c r="AO985" s="19"/>
      <c r="AQ985" s="1"/>
      <c r="AR985" s="14"/>
      <c r="AS985" s="14"/>
      <c r="AT985" s="6"/>
      <c r="AU985" s="3"/>
      <c r="AV985" s="3"/>
    </row>
    <row r="986" spans="40:48" ht="12.75" customHeight="1" x14ac:dyDescent="0.25">
      <c r="AN986" s="18"/>
      <c r="AO986" s="19"/>
      <c r="AQ986" s="1"/>
      <c r="AR986" s="14"/>
      <c r="AS986" s="14"/>
      <c r="AT986" s="6"/>
      <c r="AU986" s="3"/>
      <c r="AV986" s="3"/>
    </row>
    <row r="987" spans="40:48" ht="12.75" customHeight="1" x14ac:dyDescent="0.25">
      <c r="AN987" s="18"/>
      <c r="AO987" s="19"/>
      <c r="AQ987" s="1"/>
      <c r="AR987" s="14"/>
      <c r="AS987" s="14"/>
      <c r="AT987" s="6"/>
      <c r="AU987" s="3"/>
      <c r="AV987" s="3"/>
    </row>
    <row r="988" spans="40:48" ht="12.75" customHeight="1" x14ac:dyDescent="0.25">
      <c r="AN988" s="18"/>
      <c r="AO988" s="19"/>
      <c r="AQ988" s="1"/>
      <c r="AR988" s="14"/>
      <c r="AS988" s="14"/>
      <c r="AT988" s="6"/>
      <c r="AU988" s="3"/>
      <c r="AV988" s="3"/>
    </row>
    <row r="989" spans="40:48" ht="12.75" customHeight="1" x14ac:dyDescent="0.25">
      <c r="AN989" s="18"/>
      <c r="AO989" s="19"/>
      <c r="AQ989" s="1"/>
      <c r="AR989" s="14"/>
      <c r="AS989" s="14"/>
      <c r="AT989" s="6"/>
      <c r="AU989" s="3"/>
      <c r="AV989" s="3"/>
    </row>
    <row r="990" spans="40:48" ht="12.75" customHeight="1" x14ac:dyDescent="0.25">
      <c r="AN990" s="18"/>
      <c r="AO990" s="19"/>
      <c r="AQ990" s="1"/>
      <c r="AR990" s="14"/>
      <c r="AS990" s="14"/>
      <c r="AT990" s="6"/>
      <c r="AU990" s="3"/>
      <c r="AV990" s="3"/>
    </row>
    <row r="991" spans="40:48" ht="12.75" customHeight="1" x14ac:dyDescent="0.25">
      <c r="AN991" s="18"/>
      <c r="AO991" s="19"/>
      <c r="AQ991" s="1"/>
      <c r="AR991" s="14"/>
      <c r="AS991" s="14"/>
      <c r="AT991" s="6"/>
      <c r="AU991" s="3"/>
      <c r="AV991" s="3"/>
    </row>
    <row r="992" spans="40:48" ht="12.75" customHeight="1" x14ac:dyDescent="0.25">
      <c r="AN992" s="18"/>
      <c r="AO992" s="19"/>
      <c r="AQ992" s="1"/>
      <c r="AR992" s="14"/>
      <c r="AS992" s="14"/>
      <c r="AT992" s="6"/>
      <c r="AU992" s="3"/>
      <c r="AV992" s="3"/>
    </row>
    <row r="993" spans="40:48" ht="12.75" customHeight="1" x14ac:dyDescent="0.25">
      <c r="AN993" s="18"/>
      <c r="AO993" s="19"/>
      <c r="AQ993" s="1"/>
      <c r="AR993" s="14"/>
      <c r="AS993" s="14"/>
      <c r="AT993" s="6"/>
      <c r="AU993" s="3"/>
      <c r="AV993" s="3"/>
    </row>
    <row r="994" spans="40:48" ht="12.75" customHeight="1" x14ac:dyDescent="0.25">
      <c r="AN994" s="18"/>
      <c r="AO994" s="19"/>
      <c r="AQ994" s="1"/>
      <c r="AR994" s="14"/>
      <c r="AS994" s="14"/>
      <c r="AT994" s="6"/>
      <c r="AU994" s="3"/>
      <c r="AV994" s="3"/>
    </row>
    <row r="995" spans="40:48" ht="12.75" customHeight="1" x14ac:dyDescent="0.25">
      <c r="AN995" s="18"/>
      <c r="AO995" s="19"/>
      <c r="AQ995" s="1"/>
      <c r="AR995" s="14"/>
      <c r="AS995" s="14"/>
      <c r="AT995" s="6"/>
      <c r="AU995" s="3"/>
      <c r="AV995" s="3"/>
    </row>
    <row r="996" spans="40:48" ht="12.75" customHeight="1" x14ac:dyDescent="0.25">
      <c r="AN996" s="18"/>
      <c r="AO996" s="19"/>
      <c r="AQ996" s="1"/>
      <c r="AR996" s="14"/>
      <c r="AS996" s="14"/>
      <c r="AT996" s="6"/>
      <c r="AU996" s="3"/>
      <c r="AV996" s="3"/>
    </row>
    <row r="997" spans="40:48" ht="12.75" customHeight="1" x14ac:dyDescent="0.25">
      <c r="AN997" s="18"/>
      <c r="AO997" s="19"/>
      <c r="AQ997" s="1"/>
      <c r="AR997" s="14"/>
      <c r="AS997" s="14"/>
      <c r="AT997" s="6"/>
      <c r="AU997" s="3"/>
      <c r="AV997" s="3"/>
    </row>
    <row r="998" spans="40:48" ht="12.75" customHeight="1" x14ac:dyDescent="0.25">
      <c r="AN998" s="18"/>
      <c r="AO998" s="19"/>
      <c r="AQ998" s="1"/>
      <c r="AR998" s="14"/>
      <c r="AS998" s="14"/>
      <c r="AT998" s="6"/>
      <c r="AU998" s="3"/>
      <c r="AV998" s="3"/>
    </row>
    <row r="999" spans="40:48" ht="12.75" customHeight="1" x14ac:dyDescent="0.25">
      <c r="AN999" s="18"/>
      <c r="AO999" s="19"/>
      <c r="AQ999" s="1"/>
      <c r="AR999" s="14"/>
      <c r="AS999" s="14"/>
      <c r="AT999" s="6"/>
      <c r="AU999" s="3"/>
      <c r="AV999" s="3"/>
    </row>
    <row r="1000" spans="40:48" ht="12.75" customHeight="1" x14ac:dyDescent="0.25">
      <c r="AN1000" s="18"/>
      <c r="AO1000" s="19"/>
      <c r="AQ1000" s="1"/>
      <c r="AR1000" s="14"/>
      <c r="AS1000" s="14"/>
      <c r="AT1000" s="6"/>
      <c r="AU1000" s="3"/>
      <c r="AV1000" s="3"/>
    </row>
    <row r="1001" spans="40:48" ht="12.75" customHeight="1" x14ac:dyDescent="0.25">
      <c r="AN1001" s="18"/>
      <c r="AO1001" s="19"/>
      <c r="AQ1001" s="1"/>
      <c r="AR1001" s="14"/>
      <c r="AS1001" s="14"/>
      <c r="AT1001" s="6"/>
      <c r="AU1001" s="3"/>
      <c r="AV1001" s="3"/>
    </row>
    <row r="1002" spans="40:48" ht="12.75" customHeight="1" x14ac:dyDescent="0.25">
      <c r="AN1002" s="18"/>
      <c r="AO1002" s="19"/>
      <c r="AQ1002" s="1"/>
      <c r="AR1002" s="14"/>
      <c r="AS1002" s="14"/>
      <c r="AT1002" s="6"/>
      <c r="AU1002" s="3"/>
      <c r="AV1002" s="3"/>
    </row>
    <row r="1003" spans="40:48" ht="12.75" customHeight="1" x14ac:dyDescent="0.25">
      <c r="AN1003" s="18"/>
      <c r="AO1003" s="19"/>
      <c r="AQ1003" s="1"/>
      <c r="AR1003" s="14"/>
      <c r="AS1003" s="14"/>
      <c r="AT1003" s="6"/>
      <c r="AU1003" s="3"/>
      <c r="AV1003" s="3"/>
    </row>
    <row r="1004" spans="40:48" ht="12.75" customHeight="1" x14ac:dyDescent="0.25">
      <c r="AN1004" s="18"/>
      <c r="AO1004" s="19"/>
      <c r="AQ1004" s="1"/>
      <c r="AR1004" s="14"/>
      <c r="AS1004" s="14"/>
      <c r="AT1004" s="6"/>
      <c r="AU1004" s="3"/>
      <c r="AV1004" s="3"/>
    </row>
    <row r="1005" spans="40:48" ht="12.75" customHeight="1" x14ac:dyDescent="0.25">
      <c r="AN1005" s="18"/>
      <c r="AO1005" s="19"/>
      <c r="AQ1005" s="1"/>
      <c r="AR1005" s="14"/>
      <c r="AS1005" s="14"/>
      <c r="AT1005" s="6"/>
      <c r="AU1005" s="3"/>
      <c r="AV1005" s="3"/>
    </row>
    <row r="1006" spans="40:48" ht="12.75" customHeight="1" x14ac:dyDescent="0.25">
      <c r="AN1006" s="18"/>
      <c r="AO1006" s="19"/>
      <c r="AQ1006" s="1"/>
      <c r="AR1006" s="14"/>
      <c r="AS1006" s="14"/>
      <c r="AT1006" s="6"/>
      <c r="AU1006" s="3"/>
      <c r="AV1006" s="3"/>
    </row>
    <row r="1007" spans="40:48" ht="12.75" customHeight="1" x14ac:dyDescent="0.25">
      <c r="AN1007" s="18"/>
      <c r="AO1007" s="19"/>
      <c r="AQ1007" s="1"/>
      <c r="AR1007" s="14"/>
      <c r="AS1007" s="14"/>
      <c r="AT1007" s="6"/>
      <c r="AU1007" s="3"/>
      <c r="AV1007" s="3"/>
    </row>
    <row r="1008" spans="40:48" ht="12.75" customHeight="1" x14ac:dyDescent="0.25">
      <c r="AN1008" s="18"/>
      <c r="AO1008" s="19"/>
      <c r="AQ1008" s="1"/>
      <c r="AR1008" s="14"/>
      <c r="AS1008" s="14"/>
      <c r="AT1008" s="6"/>
      <c r="AU1008" s="3"/>
      <c r="AV1008" s="3"/>
    </row>
    <row r="1009" spans="40:48" ht="12.75" customHeight="1" x14ac:dyDescent="0.25">
      <c r="AN1009" s="18"/>
      <c r="AO1009" s="19"/>
      <c r="AQ1009" s="1"/>
      <c r="AR1009" s="14"/>
      <c r="AS1009" s="14"/>
      <c r="AT1009" s="6"/>
      <c r="AU1009" s="3"/>
      <c r="AV1009" s="3"/>
    </row>
    <row r="1010" spans="40:48" ht="12.75" customHeight="1" x14ac:dyDescent="0.25">
      <c r="AN1010" s="18"/>
      <c r="AO1010" s="19"/>
      <c r="AQ1010" s="1"/>
      <c r="AR1010" s="14"/>
      <c r="AS1010" s="14"/>
      <c r="AT1010" s="6"/>
      <c r="AU1010" s="3"/>
      <c r="AV1010" s="3"/>
    </row>
    <row r="1011" spans="40:48" ht="12.75" customHeight="1" x14ac:dyDescent="0.25">
      <c r="AN1011" s="18"/>
      <c r="AO1011" s="19"/>
      <c r="AQ1011" s="1"/>
      <c r="AR1011" s="14"/>
      <c r="AS1011" s="14"/>
      <c r="AT1011" s="6"/>
      <c r="AU1011" s="3"/>
      <c r="AV1011" s="3"/>
    </row>
    <row r="1012" spans="40:48" ht="12.75" customHeight="1" x14ac:dyDescent="0.25">
      <c r="AN1012" s="18"/>
      <c r="AO1012" s="19"/>
      <c r="AQ1012" s="1"/>
      <c r="AR1012" s="14"/>
      <c r="AS1012" s="14"/>
      <c r="AT1012" s="6"/>
      <c r="AU1012" s="3"/>
      <c r="AV1012" s="3"/>
    </row>
    <row r="1013" spans="40:48" ht="12.75" customHeight="1" x14ac:dyDescent="0.25">
      <c r="AN1013" s="18"/>
      <c r="AO1013" s="19"/>
      <c r="AQ1013" s="1"/>
      <c r="AR1013" s="14"/>
      <c r="AS1013" s="14"/>
      <c r="AT1013" s="6"/>
      <c r="AU1013" s="3"/>
      <c r="AV1013" s="3"/>
    </row>
    <row r="1014" spans="40:48" ht="12.75" customHeight="1" x14ac:dyDescent="0.25">
      <c r="AN1014" s="18"/>
      <c r="AO1014" s="19"/>
      <c r="AQ1014" s="1"/>
      <c r="AR1014" s="14"/>
      <c r="AS1014" s="14"/>
      <c r="AT1014" s="6"/>
      <c r="AU1014" s="3"/>
      <c r="AV1014" s="3"/>
    </row>
    <row r="1015" spans="40:48" ht="12.75" customHeight="1" x14ac:dyDescent="0.25">
      <c r="AN1015" s="18"/>
      <c r="AO1015" s="19"/>
      <c r="AQ1015" s="1"/>
      <c r="AR1015" s="14"/>
      <c r="AS1015" s="14"/>
      <c r="AT1015" s="6"/>
      <c r="AU1015" s="3"/>
      <c r="AV1015" s="3"/>
    </row>
    <row r="1016" spans="40:48" ht="12.75" customHeight="1" x14ac:dyDescent="0.25">
      <c r="AN1016" s="18"/>
      <c r="AO1016" s="19"/>
      <c r="AQ1016" s="1"/>
      <c r="AR1016" s="14"/>
      <c r="AS1016" s="14"/>
      <c r="AT1016" s="6"/>
      <c r="AU1016" s="3"/>
      <c r="AV1016" s="3"/>
    </row>
    <row r="1017" spans="40:48" ht="12.75" customHeight="1" x14ac:dyDescent="0.25">
      <c r="AN1017" s="18"/>
      <c r="AO1017" s="19"/>
      <c r="AQ1017" s="1"/>
      <c r="AR1017" s="14"/>
      <c r="AS1017" s="14"/>
      <c r="AT1017" s="6"/>
      <c r="AU1017" s="3"/>
      <c r="AV1017" s="3"/>
    </row>
    <row r="1018" spans="40:48" ht="12.75" customHeight="1" x14ac:dyDescent="0.25">
      <c r="AN1018" s="18"/>
      <c r="AO1018" s="19"/>
      <c r="AQ1018" s="1"/>
      <c r="AR1018" s="14"/>
      <c r="AS1018" s="14"/>
      <c r="AT1018" s="6"/>
      <c r="AU1018" s="3"/>
      <c r="AV1018" s="3"/>
    </row>
    <row r="1019" spans="40:48" ht="12.75" customHeight="1" x14ac:dyDescent="0.25">
      <c r="AN1019" s="18"/>
      <c r="AO1019" s="19"/>
      <c r="AQ1019" s="1"/>
      <c r="AR1019" s="14"/>
      <c r="AS1019" s="14"/>
      <c r="AT1019" s="6"/>
      <c r="AU1019" s="3"/>
      <c r="AV1019" s="3"/>
    </row>
    <row r="1020" spans="40:48" ht="12.75" customHeight="1" x14ac:dyDescent="0.25">
      <c r="AN1020" s="18"/>
      <c r="AO1020" s="19"/>
      <c r="AQ1020" s="1"/>
      <c r="AR1020" s="14"/>
      <c r="AS1020" s="14"/>
      <c r="AT1020" s="6"/>
      <c r="AU1020" s="3"/>
      <c r="AV1020" s="3"/>
    </row>
    <row r="1021" spans="40:48" ht="12.75" customHeight="1" x14ac:dyDescent="0.25">
      <c r="AN1021" s="18"/>
      <c r="AO1021" s="19"/>
      <c r="AQ1021" s="1"/>
      <c r="AR1021" s="14"/>
      <c r="AS1021" s="14"/>
      <c r="AT1021" s="6"/>
      <c r="AU1021" s="3"/>
      <c r="AV1021" s="3"/>
    </row>
    <row r="1022" spans="40:48" ht="12.75" customHeight="1" x14ac:dyDescent="0.25">
      <c r="AN1022" s="18"/>
      <c r="AO1022" s="19"/>
      <c r="AQ1022" s="1"/>
      <c r="AR1022" s="14"/>
      <c r="AS1022" s="14"/>
      <c r="AT1022" s="6"/>
      <c r="AU1022" s="3"/>
      <c r="AV1022" s="3"/>
    </row>
    <row r="1023" spans="40:48" ht="12.75" customHeight="1" x14ac:dyDescent="0.25">
      <c r="AN1023" s="18"/>
      <c r="AO1023" s="19"/>
      <c r="AQ1023" s="1"/>
      <c r="AR1023" s="14"/>
      <c r="AS1023" s="14"/>
      <c r="AT1023" s="6"/>
      <c r="AU1023" s="3"/>
      <c r="AV1023" s="3"/>
    </row>
    <row r="1024" spans="40:48" ht="12.75" customHeight="1" x14ac:dyDescent="0.25">
      <c r="AN1024" s="18"/>
      <c r="AO1024" s="19"/>
      <c r="AQ1024" s="1"/>
      <c r="AR1024" s="14"/>
      <c r="AS1024" s="14"/>
      <c r="AT1024" s="6"/>
      <c r="AU1024" s="3"/>
      <c r="AV1024" s="3"/>
    </row>
    <row r="1025" spans="40:48" ht="12.75" customHeight="1" x14ac:dyDescent="0.25">
      <c r="AN1025" s="18"/>
      <c r="AO1025" s="19"/>
      <c r="AQ1025" s="1"/>
      <c r="AR1025" s="14"/>
      <c r="AS1025" s="14"/>
      <c r="AT1025" s="6"/>
      <c r="AU1025" s="3"/>
      <c r="AV1025" s="3"/>
    </row>
    <row r="1026" spans="40:48" ht="12.75" customHeight="1" x14ac:dyDescent="0.25">
      <c r="AN1026" s="18"/>
      <c r="AO1026" s="19"/>
      <c r="AQ1026" s="1"/>
      <c r="AR1026" s="14"/>
      <c r="AS1026" s="14"/>
      <c r="AT1026" s="6"/>
      <c r="AU1026" s="3"/>
      <c r="AV1026" s="3"/>
    </row>
    <row r="1027" spans="40:48" ht="12.75" customHeight="1" x14ac:dyDescent="0.25">
      <c r="AN1027" s="18"/>
      <c r="AO1027" s="19"/>
      <c r="AQ1027" s="1"/>
      <c r="AR1027" s="14"/>
      <c r="AS1027" s="14"/>
      <c r="AT1027" s="6"/>
      <c r="AU1027" s="3"/>
      <c r="AV1027" s="3"/>
    </row>
    <row r="1028" spans="40:48" ht="12.75" customHeight="1" x14ac:dyDescent="0.25">
      <c r="AN1028" s="18"/>
      <c r="AO1028" s="19"/>
      <c r="AQ1028" s="1"/>
      <c r="AR1028" s="14"/>
      <c r="AS1028" s="14"/>
      <c r="AT1028" s="6"/>
      <c r="AU1028" s="3"/>
      <c r="AV1028" s="3"/>
    </row>
    <row r="1029" spans="40:48" ht="12.75" customHeight="1" x14ac:dyDescent="0.25">
      <c r="AN1029" s="18"/>
      <c r="AO1029" s="19"/>
      <c r="AQ1029" s="1"/>
      <c r="AR1029" s="14"/>
      <c r="AS1029" s="14"/>
      <c r="AT1029" s="6"/>
      <c r="AU1029" s="3"/>
      <c r="AV1029" s="3"/>
    </row>
    <row r="1030" spans="40:48" ht="12.75" customHeight="1" x14ac:dyDescent="0.25">
      <c r="AN1030" s="18"/>
      <c r="AO1030" s="19"/>
      <c r="AQ1030" s="1"/>
      <c r="AR1030" s="14"/>
      <c r="AS1030" s="14"/>
      <c r="AT1030" s="6"/>
      <c r="AU1030" s="3"/>
      <c r="AV1030" s="3"/>
    </row>
    <row r="1031" spans="40:48" ht="12.75" customHeight="1" x14ac:dyDescent="0.25">
      <c r="AN1031" s="18"/>
      <c r="AO1031" s="19"/>
      <c r="AQ1031" s="1"/>
      <c r="AR1031" s="14"/>
      <c r="AS1031" s="14"/>
      <c r="AT1031" s="6"/>
      <c r="AU1031" s="3"/>
      <c r="AV1031" s="3"/>
    </row>
    <row r="1032" spans="40:48" ht="12.75" customHeight="1" x14ac:dyDescent="0.25">
      <c r="AN1032" s="18"/>
      <c r="AO1032" s="19"/>
      <c r="AQ1032" s="1"/>
      <c r="AR1032" s="14"/>
      <c r="AS1032" s="14"/>
      <c r="AT1032" s="6"/>
      <c r="AU1032" s="3"/>
      <c r="AV1032" s="3"/>
    </row>
    <row r="1033" spans="40:48" ht="12.75" customHeight="1" x14ac:dyDescent="0.25">
      <c r="AN1033" s="18"/>
      <c r="AO1033" s="19"/>
      <c r="AQ1033" s="1"/>
      <c r="AR1033" s="14"/>
      <c r="AS1033" s="14"/>
      <c r="AT1033" s="6"/>
      <c r="AU1033" s="3"/>
      <c r="AV1033" s="3"/>
    </row>
    <row r="1034" spans="40:48" ht="12.75" customHeight="1" x14ac:dyDescent="0.25">
      <c r="AN1034" s="18"/>
      <c r="AO1034" s="19"/>
      <c r="AQ1034" s="1"/>
      <c r="AR1034" s="14"/>
      <c r="AS1034" s="14"/>
      <c r="AT1034" s="6"/>
      <c r="AU1034" s="3"/>
      <c r="AV1034" s="3"/>
    </row>
    <row r="1035" spans="40:48" ht="12.75" customHeight="1" x14ac:dyDescent="0.25">
      <c r="AN1035" s="18"/>
      <c r="AO1035" s="19"/>
      <c r="AQ1035" s="1"/>
      <c r="AR1035" s="14"/>
      <c r="AS1035" s="14"/>
      <c r="AT1035" s="6"/>
      <c r="AU1035" s="3"/>
      <c r="AV1035" s="3"/>
    </row>
    <row r="1036" spans="40:48" ht="12.75" customHeight="1" x14ac:dyDescent="0.25">
      <c r="AN1036" s="18"/>
      <c r="AO1036" s="19"/>
      <c r="AQ1036" s="1"/>
      <c r="AR1036" s="14"/>
      <c r="AS1036" s="14"/>
      <c r="AT1036" s="6"/>
      <c r="AU1036" s="3"/>
      <c r="AV1036" s="3"/>
    </row>
    <row r="1037" spans="40:48" ht="12.75" customHeight="1" x14ac:dyDescent="0.25">
      <c r="AN1037" s="18"/>
      <c r="AO1037" s="19"/>
      <c r="AQ1037" s="1"/>
      <c r="AR1037" s="14"/>
      <c r="AS1037" s="14"/>
      <c r="AT1037" s="6"/>
      <c r="AU1037" s="3"/>
      <c r="AV1037" s="3"/>
    </row>
    <row r="1038" spans="40:48" ht="12.75" customHeight="1" x14ac:dyDescent="0.25">
      <c r="AN1038" s="18"/>
      <c r="AO1038" s="19"/>
      <c r="AQ1038" s="1"/>
      <c r="AR1038" s="14"/>
      <c r="AS1038" s="14"/>
      <c r="AT1038" s="6"/>
      <c r="AU1038" s="3"/>
      <c r="AV1038" s="3"/>
    </row>
    <row r="1039" spans="40:48" ht="12.75" customHeight="1" x14ac:dyDescent="0.25">
      <c r="AN1039" s="18"/>
      <c r="AO1039" s="19"/>
      <c r="AQ1039" s="1"/>
      <c r="AR1039" s="14"/>
      <c r="AS1039" s="14"/>
      <c r="AT1039" s="6"/>
      <c r="AU1039" s="3"/>
      <c r="AV1039" s="3"/>
    </row>
    <row r="1040" spans="40:48" ht="12.75" customHeight="1" x14ac:dyDescent="0.25">
      <c r="AN1040" s="18"/>
      <c r="AO1040" s="19"/>
      <c r="AQ1040" s="1"/>
      <c r="AR1040" s="14"/>
      <c r="AS1040" s="14"/>
      <c r="AT1040" s="6"/>
      <c r="AU1040" s="3"/>
      <c r="AV1040" s="3"/>
    </row>
    <row r="1041" spans="40:48" ht="12.75" customHeight="1" x14ac:dyDescent="0.25">
      <c r="AN1041" s="18"/>
      <c r="AO1041" s="19"/>
      <c r="AQ1041" s="1"/>
      <c r="AR1041" s="14"/>
      <c r="AS1041" s="14"/>
      <c r="AT1041" s="6"/>
      <c r="AU1041" s="3"/>
      <c r="AV1041" s="3"/>
    </row>
    <row r="1042" spans="40:48" ht="12.75" customHeight="1" x14ac:dyDescent="0.25">
      <c r="AN1042" s="18"/>
      <c r="AO1042" s="19"/>
      <c r="AQ1042" s="1"/>
      <c r="AR1042" s="14"/>
      <c r="AS1042" s="14"/>
      <c r="AT1042" s="6"/>
      <c r="AU1042" s="3"/>
      <c r="AV1042" s="3"/>
    </row>
    <row r="1043" spans="40:48" ht="12.75" customHeight="1" x14ac:dyDescent="0.25">
      <c r="AN1043" s="18"/>
      <c r="AO1043" s="19"/>
      <c r="AQ1043" s="1"/>
      <c r="AR1043" s="14"/>
      <c r="AS1043" s="14"/>
      <c r="AT1043" s="6"/>
      <c r="AU1043" s="3"/>
      <c r="AV1043" s="3"/>
    </row>
    <row r="1044" spans="40:48" ht="12.75" customHeight="1" x14ac:dyDescent="0.25">
      <c r="AN1044" s="18"/>
      <c r="AO1044" s="19"/>
      <c r="AQ1044" s="1"/>
      <c r="AR1044" s="14"/>
      <c r="AS1044" s="14"/>
      <c r="AT1044" s="6"/>
      <c r="AU1044" s="3"/>
      <c r="AV1044" s="3"/>
    </row>
    <row r="1045" spans="40:48" ht="12.75" customHeight="1" x14ac:dyDescent="0.25">
      <c r="AN1045" s="18"/>
      <c r="AO1045" s="19"/>
      <c r="AQ1045" s="1"/>
      <c r="AR1045" s="14"/>
      <c r="AS1045" s="14"/>
      <c r="AT1045" s="6"/>
      <c r="AU1045" s="3"/>
      <c r="AV1045" s="3"/>
    </row>
    <row r="1046" spans="40:48" ht="12.75" customHeight="1" x14ac:dyDescent="0.25">
      <c r="AN1046" s="18"/>
      <c r="AO1046" s="19"/>
      <c r="AQ1046" s="1"/>
      <c r="AR1046" s="14"/>
      <c r="AS1046" s="14"/>
      <c r="AT1046" s="6"/>
      <c r="AU1046" s="3"/>
      <c r="AV1046" s="3"/>
    </row>
    <row r="1047" spans="40:48" ht="12.75" customHeight="1" x14ac:dyDescent="0.25">
      <c r="AN1047" s="18"/>
      <c r="AO1047" s="19"/>
      <c r="AQ1047" s="1"/>
      <c r="AR1047" s="14"/>
      <c r="AS1047" s="14"/>
      <c r="AT1047" s="6"/>
      <c r="AU1047" s="3"/>
      <c r="AV1047" s="3"/>
    </row>
    <row r="1048" spans="40:48" ht="12.75" customHeight="1" x14ac:dyDescent="0.25">
      <c r="AN1048" s="18"/>
      <c r="AO1048" s="19"/>
      <c r="AQ1048" s="1"/>
      <c r="AR1048" s="14"/>
      <c r="AS1048" s="14"/>
      <c r="AT1048" s="6"/>
      <c r="AU1048" s="3"/>
      <c r="AV1048" s="3"/>
    </row>
    <row r="1049" spans="40:48" ht="12.75" customHeight="1" x14ac:dyDescent="0.25">
      <c r="AN1049" s="18"/>
      <c r="AO1049" s="19"/>
      <c r="AQ1049" s="1"/>
      <c r="AR1049" s="14"/>
      <c r="AS1049" s="14"/>
      <c r="AT1049" s="6"/>
      <c r="AU1049" s="3"/>
      <c r="AV1049" s="3"/>
    </row>
    <row r="1050" spans="40:48" ht="12.75" customHeight="1" x14ac:dyDescent="0.25">
      <c r="AN1050" s="18"/>
      <c r="AO1050" s="19"/>
      <c r="AQ1050" s="1"/>
      <c r="AR1050" s="14"/>
      <c r="AS1050" s="14"/>
      <c r="AT1050" s="6"/>
      <c r="AU1050" s="3"/>
      <c r="AV1050" s="3"/>
    </row>
    <row r="1051" spans="40:48" ht="12.75" customHeight="1" x14ac:dyDescent="0.25">
      <c r="AN1051" s="18"/>
      <c r="AO1051" s="19"/>
      <c r="AQ1051" s="1"/>
      <c r="AR1051" s="14"/>
      <c r="AS1051" s="14"/>
      <c r="AT1051" s="6"/>
      <c r="AU1051" s="3"/>
      <c r="AV1051" s="3"/>
    </row>
    <row r="1052" spans="40:48" ht="12.75" customHeight="1" x14ac:dyDescent="0.25">
      <c r="AN1052" s="18"/>
      <c r="AO1052" s="19"/>
      <c r="AQ1052" s="1"/>
      <c r="AR1052" s="14"/>
      <c r="AS1052" s="14"/>
      <c r="AT1052" s="6"/>
      <c r="AU1052" s="3"/>
      <c r="AV1052" s="3"/>
    </row>
    <row r="1053" spans="40:48" ht="12.75" customHeight="1" x14ac:dyDescent="0.25">
      <c r="AN1053" s="18"/>
      <c r="AO1053" s="19"/>
      <c r="AQ1053" s="1"/>
      <c r="AR1053" s="14"/>
      <c r="AS1053" s="14"/>
      <c r="AT1053" s="6"/>
      <c r="AU1053" s="3"/>
      <c r="AV1053" s="3"/>
    </row>
    <row r="1054" spans="40:48" ht="12.75" customHeight="1" x14ac:dyDescent="0.25">
      <c r="AN1054" s="18"/>
      <c r="AO1054" s="19"/>
      <c r="AQ1054" s="1"/>
      <c r="AR1054" s="14"/>
      <c r="AS1054" s="14"/>
      <c r="AT1054" s="6"/>
      <c r="AU1054" s="3"/>
      <c r="AV1054" s="3"/>
    </row>
    <row r="1055" spans="40:48" ht="12.75" customHeight="1" x14ac:dyDescent="0.25">
      <c r="AN1055" s="18"/>
      <c r="AO1055" s="19"/>
      <c r="AQ1055" s="1"/>
      <c r="AR1055" s="14"/>
      <c r="AS1055" s="14"/>
      <c r="AT1055" s="6"/>
      <c r="AU1055" s="3"/>
      <c r="AV1055" s="3"/>
    </row>
    <row r="1056" spans="40:48" ht="12.75" customHeight="1" x14ac:dyDescent="0.25">
      <c r="AN1056" s="18"/>
      <c r="AO1056" s="19"/>
      <c r="AQ1056" s="1"/>
      <c r="AR1056" s="14"/>
      <c r="AS1056" s="14"/>
      <c r="AT1056" s="6"/>
      <c r="AU1056" s="3"/>
      <c r="AV1056" s="3"/>
    </row>
    <row r="1057" spans="40:48" ht="12.75" customHeight="1" x14ac:dyDescent="0.25">
      <c r="AN1057" s="18"/>
      <c r="AO1057" s="19"/>
      <c r="AQ1057" s="1"/>
      <c r="AR1057" s="14"/>
      <c r="AS1057" s="14"/>
      <c r="AT1057" s="6"/>
      <c r="AU1057" s="3"/>
      <c r="AV1057" s="3"/>
    </row>
    <row r="1058" spans="40:48" ht="12.75" customHeight="1" x14ac:dyDescent="0.25">
      <c r="AN1058" s="18"/>
      <c r="AO1058" s="19"/>
      <c r="AQ1058" s="1"/>
      <c r="AR1058" s="14"/>
      <c r="AS1058" s="14"/>
      <c r="AT1058" s="6"/>
      <c r="AU1058" s="3"/>
      <c r="AV1058" s="3"/>
    </row>
    <row r="1059" spans="40:48" ht="12.75" customHeight="1" x14ac:dyDescent="0.25">
      <c r="AN1059" s="18"/>
      <c r="AO1059" s="19"/>
      <c r="AQ1059" s="1"/>
      <c r="AR1059" s="14"/>
      <c r="AS1059" s="14"/>
      <c r="AT1059" s="6"/>
      <c r="AU1059" s="3"/>
      <c r="AV1059" s="3"/>
    </row>
    <row r="1060" spans="40:48" ht="12.75" customHeight="1" x14ac:dyDescent="0.25">
      <c r="AN1060" s="18"/>
      <c r="AO1060" s="19"/>
      <c r="AQ1060" s="1"/>
      <c r="AR1060" s="14"/>
      <c r="AS1060" s="14"/>
      <c r="AT1060" s="6"/>
      <c r="AU1060" s="3"/>
      <c r="AV1060" s="3"/>
    </row>
    <row r="1061" spans="40:48" ht="12.75" customHeight="1" x14ac:dyDescent="0.25">
      <c r="AN1061" s="18"/>
      <c r="AO1061" s="19"/>
      <c r="AQ1061" s="1"/>
      <c r="AR1061" s="14"/>
      <c r="AS1061" s="14"/>
      <c r="AT1061" s="6"/>
      <c r="AU1061" s="3"/>
      <c r="AV1061" s="3"/>
    </row>
    <row r="1062" spans="40:48" ht="12.75" customHeight="1" x14ac:dyDescent="0.25">
      <c r="AN1062" s="18"/>
      <c r="AO1062" s="19"/>
      <c r="AQ1062" s="1"/>
      <c r="AR1062" s="14"/>
      <c r="AS1062" s="14"/>
      <c r="AT1062" s="6"/>
      <c r="AU1062" s="3"/>
      <c r="AV1062" s="3"/>
    </row>
    <row r="1063" spans="40:48" ht="12.75" customHeight="1" x14ac:dyDescent="0.25">
      <c r="AN1063" s="18"/>
      <c r="AO1063" s="19"/>
      <c r="AQ1063" s="1"/>
      <c r="AR1063" s="14"/>
      <c r="AS1063" s="14"/>
      <c r="AT1063" s="6"/>
      <c r="AU1063" s="3"/>
      <c r="AV1063" s="3"/>
    </row>
    <row r="1064" spans="40:48" ht="12.75" customHeight="1" x14ac:dyDescent="0.25">
      <c r="AN1064" s="18"/>
      <c r="AO1064" s="19"/>
      <c r="AQ1064" s="1"/>
      <c r="AR1064" s="14"/>
      <c r="AS1064" s="14"/>
      <c r="AT1064" s="6"/>
      <c r="AU1064" s="3"/>
      <c r="AV1064" s="3"/>
    </row>
    <row r="1065" spans="40:48" ht="12.75" customHeight="1" x14ac:dyDescent="0.25">
      <c r="AN1065" s="18"/>
      <c r="AO1065" s="19"/>
      <c r="AQ1065" s="1"/>
      <c r="AR1065" s="14"/>
      <c r="AS1065" s="14"/>
      <c r="AT1065" s="6"/>
      <c r="AU1065" s="3"/>
      <c r="AV1065" s="3"/>
    </row>
    <row r="1066" spans="40:48" ht="12.75" customHeight="1" x14ac:dyDescent="0.25">
      <c r="AN1066" s="18"/>
      <c r="AO1066" s="19"/>
      <c r="AQ1066" s="1"/>
      <c r="AR1066" s="14"/>
      <c r="AS1066" s="14"/>
      <c r="AT1066" s="6"/>
      <c r="AU1066" s="3"/>
      <c r="AV1066" s="3"/>
    </row>
    <row r="1067" spans="40:48" ht="12.75" customHeight="1" x14ac:dyDescent="0.25">
      <c r="AN1067" s="18"/>
      <c r="AO1067" s="19"/>
      <c r="AQ1067" s="1"/>
      <c r="AR1067" s="14"/>
      <c r="AS1067" s="14"/>
      <c r="AT1067" s="6"/>
      <c r="AU1067" s="3"/>
      <c r="AV1067" s="3"/>
    </row>
    <row r="1068" spans="40:48" ht="12.75" customHeight="1" x14ac:dyDescent="0.25">
      <c r="AN1068" s="18"/>
      <c r="AO1068" s="19"/>
      <c r="AQ1068" s="1"/>
      <c r="AR1068" s="14"/>
      <c r="AS1068" s="14"/>
      <c r="AT1068" s="6"/>
      <c r="AU1068" s="3"/>
      <c r="AV1068" s="3"/>
    </row>
    <row r="1069" spans="40:48" ht="12.75" customHeight="1" x14ac:dyDescent="0.25">
      <c r="AN1069" s="18"/>
      <c r="AO1069" s="19"/>
      <c r="AQ1069" s="1"/>
      <c r="AR1069" s="14"/>
      <c r="AS1069" s="14"/>
      <c r="AT1069" s="6"/>
      <c r="AU1069" s="3"/>
      <c r="AV1069" s="3"/>
    </row>
    <row r="1070" spans="40:48" ht="12.75" customHeight="1" x14ac:dyDescent="0.25">
      <c r="AN1070" s="18"/>
      <c r="AO1070" s="19"/>
      <c r="AQ1070" s="1"/>
      <c r="AR1070" s="14"/>
      <c r="AS1070" s="14"/>
      <c r="AT1070" s="6"/>
      <c r="AU1070" s="3"/>
      <c r="AV1070" s="3"/>
    </row>
    <row r="1071" spans="40:48" ht="12.75" customHeight="1" x14ac:dyDescent="0.25">
      <c r="AN1071" s="18"/>
      <c r="AO1071" s="19"/>
      <c r="AQ1071" s="1"/>
      <c r="AR1071" s="14"/>
      <c r="AS1071" s="14"/>
      <c r="AT1071" s="6"/>
      <c r="AU1071" s="3"/>
      <c r="AV1071" s="3"/>
    </row>
    <row r="1072" spans="40:48" ht="12.75" customHeight="1" x14ac:dyDescent="0.25">
      <c r="AN1072" s="18"/>
      <c r="AO1072" s="19"/>
      <c r="AQ1072" s="1"/>
      <c r="AR1072" s="14"/>
      <c r="AS1072" s="14"/>
      <c r="AT1072" s="6"/>
      <c r="AU1072" s="3"/>
      <c r="AV1072" s="3"/>
    </row>
    <row r="1073" spans="40:48" ht="12.75" customHeight="1" x14ac:dyDescent="0.25">
      <c r="AN1073" s="18"/>
      <c r="AO1073" s="19"/>
      <c r="AQ1073" s="1"/>
      <c r="AR1073" s="14"/>
      <c r="AS1073" s="14"/>
      <c r="AT1073" s="6"/>
      <c r="AU1073" s="3"/>
      <c r="AV1073" s="3"/>
    </row>
    <row r="1074" spans="40:48" ht="12.75" customHeight="1" x14ac:dyDescent="0.25">
      <c r="AN1074" s="18"/>
      <c r="AO1074" s="19"/>
      <c r="AQ1074" s="1"/>
      <c r="AR1074" s="14"/>
      <c r="AS1074" s="14"/>
      <c r="AT1074" s="6"/>
      <c r="AU1074" s="3"/>
      <c r="AV1074" s="3"/>
    </row>
    <row r="1075" spans="40:48" ht="12.75" customHeight="1" x14ac:dyDescent="0.25">
      <c r="AN1075" s="18"/>
      <c r="AO1075" s="19"/>
      <c r="AQ1075" s="1"/>
      <c r="AR1075" s="14"/>
      <c r="AS1075" s="14"/>
      <c r="AT1075" s="6"/>
      <c r="AU1075" s="3"/>
      <c r="AV1075" s="3"/>
    </row>
    <row r="1076" spans="40:48" ht="12.75" customHeight="1" x14ac:dyDescent="0.25">
      <c r="AN1076" s="18"/>
      <c r="AO1076" s="19"/>
      <c r="AQ1076" s="1"/>
      <c r="AR1076" s="14"/>
      <c r="AS1076" s="14"/>
      <c r="AT1076" s="6"/>
      <c r="AU1076" s="3"/>
      <c r="AV1076" s="3"/>
    </row>
    <row r="1077" spans="40:48" ht="12.75" customHeight="1" x14ac:dyDescent="0.25">
      <c r="AN1077" s="18"/>
      <c r="AO1077" s="19"/>
      <c r="AQ1077" s="1"/>
      <c r="AR1077" s="14"/>
      <c r="AS1077" s="14"/>
      <c r="AT1077" s="6"/>
      <c r="AU1077" s="3"/>
      <c r="AV1077" s="3"/>
    </row>
    <row r="1078" spans="40:48" ht="12.75" customHeight="1" x14ac:dyDescent="0.25">
      <c r="AN1078" s="18"/>
      <c r="AO1078" s="19"/>
      <c r="AQ1078" s="1"/>
      <c r="AR1078" s="14"/>
      <c r="AS1078" s="14"/>
      <c r="AT1078" s="6"/>
      <c r="AU1078" s="3"/>
      <c r="AV1078" s="3"/>
    </row>
    <row r="1079" spans="40:48" ht="12.75" customHeight="1" x14ac:dyDescent="0.25">
      <c r="AN1079" s="18"/>
      <c r="AO1079" s="19"/>
      <c r="AQ1079" s="1"/>
      <c r="AR1079" s="14"/>
      <c r="AS1079" s="14"/>
      <c r="AT1079" s="6"/>
      <c r="AU1079" s="3"/>
      <c r="AV1079" s="3"/>
    </row>
    <row r="1080" spans="40:48" ht="12.75" customHeight="1" x14ac:dyDescent="0.25">
      <c r="AN1080" s="18"/>
      <c r="AO1080" s="19"/>
      <c r="AQ1080" s="1"/>
      <c r="AR1080" s="14"/>
      <c r="AS1080" s="14"/>
      <c r="AT1080" s="6"/>
      <c r="AU1080" s="3"/>
      <c r="AV1080" s="3"/>
    </row>
    <row r="1081" spans="40:48" ht="12.75" customHeight="1" x14ac:dyDescent="0.25">
      <c r="AN1081" s="18"/>
      <c r="AO1081" s="19"/>
      <c r="AQ1081" s="1"/>
      <c r="AR1081" s="14"/>
      <c r="AS1081" s="14"/>
      <c r="AT1081" s="6"/>
      <c r="AU1081" s="3"/>
      <c r="AV1081" s="3"/>
    </row>
    <row r="1082" spans="40:48" ht="12.75" customHeight="1" x14ac:dyDescent="0.25">
      <c r="AN1082" s="18"/>
      <c r="AO1082" s="19"/>
      <c r="AQ1082" s="1"/>
      <c r="AR1082" s="14"/>
      <c r="AS1082" s="14"/>
      <c r="AT1082" s="6"/>
      <c r="AU1082" s="3"/>
      <c r="AV1082" s="3"/>
    </row>
    <row r="1083" spans="40:48" ht="12.75" customHeight="1" x14ac:dyDescent="0.25">
      <c r="AN1083" s="18"/>
      <c r="AO1083" s="19"/>
      <c r="AQ1083" s="1"/>
      <c r="AR1083" s="14"/>
      <c r="AS1083" s="14"/>
      <c r="AT1083" s="6"/>
      <c r="AU1083" s="3"/>
      <c r="AV1083" s="3"/>
    </row>
    <row r="1084" spans="40:48" ht="12.75" customHeight="1" x14ac:dyDescent="0.25">
      <c r="AN1084" s="18"/>
      <c r="AO1084" s="19"/>
      <c r="AQ1084" s="1"/>
      <c r="AR1084" s="14"/>
      <c r="AS1084" s="14"/>
      <c r="AT1084" s="6"/>
      <c r="AU1084" s="3"/>
      <c r="AV1084" s="3"/>
    </row>
    <row r="1085" spans="40:48" ht="12.75" customHeight="1" x14ac:dyDescent="0.25">
      <c r="AN1085" s="18"/>
      <c r="AO1085" s="19"/>
      <c r="AQ1085" s="1"/>
      <c r="AR1085" s="14"/>
      <c r="AS1085" s="14"/>
      <c r="AT1085" s="6"/>
      <c r="AU1085" s="3"/>
      <c r="AV1085" s="3"/>
    </row>
    <row r="1086" spans="40:48" ht="12.75" customHeight="1" x14ac:dyDescent="0.25">
      <c r="AN1086" s="18"/>
      <c r="AO1086" s="19"/>
      <c r="AQ1086" s="1"/>
      <c r="AR1086" s="14"/>
      <c r="AS1086" s="14"/>
      <c r="AT1086" s="6"/>
      <c r="AU1086" s="3"/>
      <c r="AV1086" s="3"/>
    </row>
    <row r="1087" spans="40:48" ht="12.75" customHeight="1" x14ac:dyDescent="0.25">
      <c r="AN1087" s="18"/>
      <c r="AO1087" s="19"/>
      <c r="AQ1087" s="1"/>
      <c r="AR1087" s="14"/>
      <c r="AS1087" s="14"/>
      <c r="AT1087" s="6"/>
      <c r="AU1087" s="3"/>
      <c r="AV1087" s="3"/>
    </row>
    <row r="1088" spans="40:48" ht="12.75" customHeight="1" x14ac:dyDescent="0.25">
      <c r="AN1088" s="18"/>
      <c r="AO1088" s="19"/>
      <c r="AQ1088" s="1"/>
      <c r="AR1088" s="14"/>
      <c r="AS1088" s="14"/>
      <c r="AT1088" s="6"/>
      <c r="AU1088" s="3"/>
      <c r="AV1088" s="3"/>
    </row>
    <row r="1089" spans="40:48" ht="12.75" customHeight="1" x14ac:dyDescent="0.25">
      <c r="AN1089" s="18"/>
      <c r="AO1089" s="19"/>
      <c r="AQ1089" s="1"/>
      <c r="AR1089" s="14"/>
      <c r="AS1089" s="14"/>
      <c r="AT1089" s="6"/>
      <c r="AU1089" s="3"/>
      <c r="AV1089" s="3"/>
    </row>
    <row r="1090" spans="40:48" ht="12.75" customHeight="1" x14ac:dyDescent="0.25">
      <c r="AN1090" s="18"/>
      <c r="AO1090" s="19"/>
      <c r="AQ1090" s="1"/>
      <c r="AR1090" s="14"/>
      <c r="AS1090" s="14"/>
      <c r="AT1090" s="6"/>
      <c r="AU1090" s="3"/>
      <c r="AV1090" s="3"/>
    </row>
    <row r="1091" spans="40:48" ht="12.75" customHeight="1" x14ac:dyDescent="0.25">
      <c r="AN1091" s="18"/>
      <c r="AO1091" s="19"/>
      <c r="AQ1091" s="1"/>
      <c r="AR1091" s="14"/>
      <c r="AS1091" s="14"/>
      <c r="AT1091" s="6"/>
      <c r="AU1091" s="3"/>
      <c r="AV1091" s="3"/>
    </row>
    <row r="1092" spans="40:48" ht="12.75" customHeight="1" x14ac:dyDescent="0.25">
      <c r="AN1092" s="18"/>
      <c r="AO1092" s="19"/>
      <c r="AQ1092" s="1"/>
      <c r="AR1092" s="14"/>
      <c r="AS1092" s="14"/>
      <c r="AT1092" s="6"/>
      <c r="AU1092" s="3"/>
      <c r="AV1092" s="3"/>
    </row>
    <row r="1093" spans="40:48" ht="12.75" customHeight="1" x14ac:dyDescent="0.25">
      <c r="AN1093" s="18"/>
      <c r="AO1093" s="19"/>
      <c r="AQ1093" s="1"/>
      <c r="AR1093" s="14"/>
      <c r="AS1093" s="14"/>
      <c r="AT1093" s="6"/>
      <c r="AU1093" s="3"/>
      <c r="AV1093" s="3"/>
    </row>
    <row r="1094" spans="40:48" ht="12.75" customHeight="1" x14ac:dyDescent="0.25">
      <c r="AN1094" s="18"/>
      <c r="AO1094" s="19"/>
      <c r="AQ1094" s="1"/>
      <c r="AR1094" s="14"/>
      <c r="AS1094" s="14"/>
      <c r="AT1094" s="6"/>
      <c r="AU1094" s="3"/>
      <c r="AV1094" s="3"/>
    </row>
    <row r="1095" spans="40:48" ht="12.75" customHeight="1" x14ac:dyDescent="0.25">
      <c r="AN1095" s="18"/>
      <c r="AO1095" s="19"/>
      <c r="AQ1095" s="1"/>
      <c r="AR1095" s="14"/>
      <c r="AS1095" s="14"/>
      <c r="AT1095" s="6"/>
      <c r="AU1095" s="3"/>
      <c r="AV1095" s="3"/>
    </row>
    <row r="1096" spans="40:48" ht="12.75" customHeight="1" x14ac:dyDescent="0.25">
      <c r="AN1096" s="18"/>
      <c r="AO1096" s="19"/>
      <c r="AQ1096" s="1"/>
      <c r="AR1096" s="14"/>
      <c r="AS1096" s="14"/>
      <c r="AT1096" s="6"/>
      <c r="AU1096" s="3"/>
      <c r="AV1096" s="3"/>
    </row>
    <row r="1097" spans="40:48" ht="12.75" customHeight="1" x14ac:dyDescent="0.25">
      <c r="AN1097" s="18"/>
      <c r="AO1097" s="19"/>
      <c r="AQ1097" s="1"/>
      <c r="AR1097" s="14"/>
      <c r="AS1097" s="14"/>
      <c r="AT1097" s="6"/>
      <c r="AU1097" s="3"/>
      <c r="AV1097" s="3"/>
    </row>
    <row r="1098" spans="40:48" ht="12.75" customHeight="1" x14ac:dyDescent="0.25">
      <c r="AN1098" s="18"/>
      <c r="AO1098" s="19"/>
      <c r="AQ1098" s="1"/>
      <c r="AR1098" s="14"/>
      <c r="AS1098" s="14"/>
      <c r="AT1098" s="6"/>
      <c r="AU1098" s="3"/>
      <c r="AV1098" s="3"/>
    </row>
    <row r="1099" spans="40:48" ht="12.75" customHeight="1" x14ac:dyDescent="0.25">
      <c r="AN1099" s="18"/>
      <c r="AO1099" s="19"/>
      <c r="AQ1099" s="1"/>
      <c r="AR1099" s="14"/>
      <c r="AS1099" s="14"/>
      <c r="AT1099" s="6"/>
      <c r="AU1099" s="3"/>
      <c r="AV1099" s="3"/>
    </row>
    <row r="1100" spans="40:48" ht="12.75" customHeight="1" x14ac:dyDescent="0.25">
      <c r="AN1100" s="18"/>
      <c r="AO1100" s="19"/>
      <c r="AQ1100" s="1"/>
      <c r="AR1100" s="14"/>
      <c r="AS1100" s="14"/>
      <c r="AT1100" s="6"/>
      <c r="AU1100" s="3"/>
      <c r="AV1100" s="3"/>
    </row>
    <row r="1101" spans="40:48" ht="12.75" customHeight="1" x14ac:dyDescent="0.25">
      <c r="AN1101" s="18"/>
      <c r="AO1101" s="19"/>
      <c r="AQ1101" s="1"/>
      <c r="AR1101" s="14"/>
      <c r="AS1101" s="14"/>
      <c r="AT1101" s="6"/>
      <c r="AU1101" s="3"/>
      <c r="AV1101" s="3"/>
    </row>
    <row r="1102" spans="40:48" ht="12.75" customHeight="1" x14ac:dyDescent="0.25">
      <c r="AN1102" s="18"/>
      <c r="AO1102" s="19"/>
      <c r="AQ1102" s="1"/>
      <c r="AR1102" s="14"/>
      <c r="AS1102" s="14"/>
      <c r="AT1102" s="6"/>
      <c r="AU1102" s="3"/>
      <c r="AV1102" s="3"/>
    </row>
    <row r="1103" spans="40:48" ht="12.75" customHeight="1" x14ac:dyDescent="0.25">
      <c r="AN1103" s="18"/>
      <c r="AO1103" s="19"/>
      <c r="AQ1103" s="1"/>
      <c r="AR1103" s="14"/>
      <c r="AS1103" s="14"/>
      <c r="AT1103" s="6"/>
      <c r="AU1103" s="3"/>
      <c r="AV1103" s="3"/>
    </row>
    <row r="1104" spans="40:48" ht="12.75" customHeight="1" x14ac:dyDescent="0.25">
      <c r="AN1104" s="18"/>
      <c r="AO1104" s="19"/>
      <c r="AQ1104" s="1"/>
      <c r="AR1104" s="14"/>
      <c r="AS1104" s="14"/>
      <c r="AT1104" s="6"/>
      <c r="AU1104" s="3"/>
      <c r="AV1104" s="3"/>
    </row>
    <row r="1105" spans="40:48" ht="12.75" customHeight="1" x14ac:dyDescent="0.25">
      <c r="AN1105" s="18"/>
      <c r="AO1105" s="19"/>
      <c r="AQ1105" s="1"/>
      <c r="AR1105" s="14"/>
      <c r="AS1105" s="14"/>
      <c r="AT1105" s="6"/>
      <c r="AU1105" s="3"/>
      <c r="AV1105" s="3"/>
    </row>
    <row r="1106" spans="40:48" ht="12.75" customHeight="1" x14ac:dyDescent="0.25">
      <c r="AN1106" s="18"/>
      <c r="AO1106" s="19"/>
      <c r="AQ1106" s="1"/>
      <c r="AR1106" s="14"/>
      <c r="AS1106" s="14"/>
      <c r="AT1106" s="6"/>
      <c r="AU1106" s="3"/>
      <c r="AV1106" s="3"/>
    </row>
    <row r="1107" spans="40:48" ht="12.75" customHeight="1" x14ac:dyDescent="0.25">
      <c r="AN1107" s="18"/>
      <c r="AO1107" s="19"/>
      <c r="AQ1107" s="1"/>
      <c r="AR1107" s="14"/>
      <c r="AS1107" s="14"/>
      <c r="AT1107" s="6"/>
      <c r="AU1107" s="3"/>
      <c r="AV1107" s="3"/>
    </row>
    <row r="1108" spans="40:48" ht="12.75" customHeight="1" x14ac:dyDescent="0.25">
      <c r="AN1108" s="18"/>
      <c r="AO1108" s="19"/>
      <c r="AQ1108" s="1"/>
      <c r="AR1108" s="14"/>
      <c r="AS1108" s="14"/>
      <c r="AT1108" s="6"/>
      <c r="AU1108" s="3"/>
      <c r="AV1108" s="3"/>
    </row>
    <row r="1109" spans="40:48" ht="12.75" customHeight="1" x14ac:dyDescent="0.25">
      <c r="AN1109" s="18"/>
      <c r="AO1109" s="19"/>
      <c r="AQ1109" s="1"/>
      <c r="AR1109" s="14"/>
      <c r="AS1109" s="14"/>
      <c r="AT1109" s="6"/>
      <c r="AU1109" s="3"/>
      <c r="AV1109" s="3"/>
    </row>
    <row r="1110" spans="40:48" ht="12.75" customHeight="1" x14ac:dyDescent="0.25">
      <c r="AN1110" s="18"/>
      <c r="AO1110" s="19"/>
      <c r="AQ1110" s="1"/>
      <c r="AR1110" s="14"/>
      <c r="AS1110" s="14"/>
      <c r="AT1110" s="6"/>
      <c r="AU1110" s="3"/>
      <c r="AV1110" s="3"/>
    </row>
    <row r="1111" spans="40:48" ht="12.75" customHeight="1" x14ac:dyDescent="0.25">
      <c r="AN1111" s="18"/>
      <c r="AO1111" s="19"/>
      <c r="AQ1111" s="1"/>
      <c r="AR1111" s="14"/>
      <c r="AS1111" s="14"/>
      <c r="AT1111" s="6"/>
      <c r="AU1111" s="3"/>
      <c r="AV1111" s="3"/>
    </row>
    <row r="1112" spans="40:48" ht="12.75" customHeight="1" x14ac:dyDescent="0.25">
      <c r="AN1112" s="18"/>
      <c r="AO1112" s="19"/>
      <c r="AQ1112" s="1"/>
      <c r="AR1112" s="14"/>
      <c r="AS1112" s="14"/>
      <c r="AT1112" s="6"/>
      <c r="AU1112" s="3"/>
      <c r="AV1112" s="3"/>
    </row>
    <row r="1113" spans="40:48" ht="12.75" customHeight="1" x14ac:dyDescent="0.25">
      <c r="AN1113" s="18"/>
      <c r="AO1113" s="19"/>
      <c r="AQ1113" s="1"/>
      <c r="AR1113" s="14"/>
      <c r="AS1113" s="14"/>
      <c r="AT1113" s="6"/>
      <c r="AU1113" s="3"/>
      <c r="AV1113" s="3"/>
    </row>
    <row r="1114" spans="40:48" ht="12.75" customHeight="1" x14ac:dyDescent="0.25">
      <c r="AN1114" s="18"/>
      <c r="AO1114" s="19"/>
      <c r="AQ1114" s="1"/>
      <c r="AR1114" s="14"/>
      <c r="AS1114" s="14"/>
      <c r="AT1114" s="6"/>
      <c r="AU1114" s="3"/>
      <c r="AV1114" s="3"/>
    </row>
    <row r="1115" spans="40:48" ht="12.75" customHeight="1" x14ac:dyDescent="0.25">
      <c r="AN1115" s="18"/>
      <c r="AO1115" s="19"/>
      <c r="AQ1115" s="1"/>
      <c r="AR1115" s="14"/>
      <c r="AS1115" s="14"/>
      <c r="AT1115" s="6"/>
      <c r="AU1115" s="3"/>
      <c r="AV1115" s="3"/>
    </row>
    <row r="1116" spans="40:48" ht="12.75" customHeight="1" x14ac:dyDescent="0.25">
      <c r="AN1116" s="18"/>
      <c r="AO1116" s="19"/>
      <c r="AQ1116" s="1"/>
      <c r="AR1116" s="14"/>
      <c r="AS1116" s="14"/>
      <c r="AT1116" s="6"/>
      <c r="AU1116" s="3"/>
      <c r="AV1116" s="3"/>
    </row>
    <row r="1117" spans="40:48" ht="12.75" customHeight="1" x14ac:dyDescent="0.25">
      <c r="AN1117" s="18"/>
      <c r="AO1117" s="19"/>
      <c r="AQ1117" s="1"/>
      <c r="AR1117" s="14"/>
      <c r="AS1117" s="14"/>
      <c r="AT1117" s="6"/>
      <c r="AU1117" s="3"/>
      <c r="AV1117" s="3"/>
    </row>
    <row r="1118" spans="40:48" ht="12.75" customHeight="1" x14ac:dyDescent="0.25">
      <c r="AN1118" s="18"/>
      <c r="AO1118" s="19"/>
      <c r="AQ1118" s="1"/>
      <c r="AR1118" s="14"/>
      <c r="AS1118" s="14"/>
      <c r="AT1118" s="6"/>
      <c r="AU1118" s="3"/>
      <c r="AV1118" s="3"/>
    </row>
    <row r="1119" spans="40:48" ht="12.75" customHeight="1" x14ac:dyDescent="0.25">
      <c r="AN1119" s="18"/>
      <c r="AO1119" s="19"/>
      <c r="AQ1119" s="1"/>
      <c r="AR1119" s="14"/>
      <c r="AS1119" s="14"/>
      <c r="AT1119" s="6"/>
      <c r="AU1119" s="3"/>
      <c r="AV1119" s="3"/>
    </row>
    <row r="1120" spans="40:48" ht="12.75" customHeight="1" x14ac:dyDescent="0.25">
      <c r="AN1120" s="18"/>
      <c r="AO1120" s="19"/>
      <c r="AQ1120" s="1"/>
      <c r="AR1120" s="14"/>
      <c r="AS1120" s="14"/>
      <c r="AT1120" s="6"/>
      <c r="AU1120" s="3"/>
      <c r="AV1120" s="3"/>
    </row>
    <row r="1121" spans="40:48" ht="12.75" customHeight="1" x14ac:dyDescent="0.25">
      <c r="AN1121" s="18"/>
      <c r="AO1121" s="19"/>
      <c r="AQ1121" s="1"/>
      <c r="AR1121" s="14"/>
      <c r="AS1121" s="14"/>
      <c r="AT1121" s="6"/>
      <c r="AU1121" s="3"/>
      <c r="AV1121" s="3"/>
    </row>
    <row r="1122" spans="40:48" ht="12.75" customHeight="1" x14ac:dyDescent="0.25">
      <c r="AN1122" s="18"/>
      <c r="AO1122" s="19"/>
      <c r="AQ1122" s="1"/>
      <c r="AR1122" s="14"/>
      <c r="AS1122" s="14"/>
      <c r="AT1122" s="6"/>
      <c r="AU1122" s="3"/>
      <c r="AV1122" s="3"/>
    </row>
    <row r="1123" spans="40:48" ht="12.75" customHeight="1" x14ac:dyDescent="0.25">
      <c r="AN1123" s="18"/>
      <c r="AO1123" s="19"/>
      <c r="AQ1123" s="1"/>
      <c r="AR1123" s="14"/>
      <c r="AS1123" s="14"/>
      <c r="AT1123" s="6"/>
      <c r="AU1123" s="3"/>
      <c r="AV1123" s="3"/>
    </row>
    <row r="1124" spans="40:48" ht="12.75" customHeight="1" x14ac:dyDescent="0.25">
      <c r="AN1124" s="18"/>
      <c r="AO1124" s="19"/>
      <c r="AQ1124" s="1"/>
      <c r="AR1124" s="14"/>
      <c r="AS1124" s="14"/>
      <c r="AT1124" s="6"/>
      <c r="AU1124" s="3"/>
      <c r="AV1124" s="3"/>
    </row>
    <row r="1125" spans="40:48" ht="12.75" customHeight="1" x14ac:dyDescent="0.25">
      <c r="AN1125" s="18"/>
      <c r="AO1125" s="19"/>
      <c r="AQ1125" s="1"/>
      <c r="AR1125" s="14"/>
      <c r="AS1125" s="14"/>
      <c r="AT1125" s="6"/>
      <c r="AU1125" s="3"/>
      <c r="AV1125" s="3"/>
    </row>
    <row r="1126" spans="40:48" ht="12.75" customHeight="1" x14ac:dyDescent="0.25">
      <c r="AN1126" s="18"/>
      <c r="AO1126" s="19"/>
      <c r="AQ1126" s="1"/>
      <c r="AR1126" s="14"/>
      <c r="AS1126" s="14"/>
      <c r="AT1126" s="6"/>
      <c r="AU1126" s="3"/>
      <c r="AV1126" s="3"/>
    </row>
    <row r="1127" spans="40:48" ht="12.75" customHeight="1" x14ac:dyDescent="0.25">
      <c r="AN1127" s="18"/>
      <c r="AO1127" s="19"/>
      <c r="AQ1127" s="1"/>
      <c r="AR1127" s="14"/>
      <c r="AS1127" s="14"/>
      <c r="AT1127" s="6"/>
      <c r="AU1127" s="3"/>
      <c r="AV1127" s="3"/>
    </row>
    <row r="1128" spans="40:48" ht="12.75" customHeight="1" x14ac:dyDescent="0.25">
      <c r="AN1128" s="18"/>
      <c r="AO1128" s="19"/>
      <c r="AQ1128" s="1"/>
      <c r="AR1128" s="14"/>
      <c r="AS1128" s="14"/>
      <c r="AT1128" s="6"/>
      <c r="AU1128" s="3"/>
      <c r="AV1128" s="3"/>
    </row>
    <row r="1129" spans="40:48" ht="12.75" customHeight="1" x14ac:dyDescent="0.25">
      <c r="AN1129" s="18"/>
      <c r="AO1129" s="19"/>
      <c r="AQ1129" s="1"/>
      <c r="AR1129" s="14"/>
      <c r="AS1129" s="14"/>
      <c r="AT1129" s="6"/>
      <c r="AU1129" s="3"/>
      <c r="AV1129" s="3"/>
    </row>
    <row r="1130" spans="40:48" ht="12.75" customHeight="1" x14ac:dyDescent="0.25">
      <c r="AN1130" s="18"/>
      <c r="AO1130" s="19"/>
      <c r="AQ1130" s="1"/>
      <c r="AR1130" s="14"/>
      <c r="AS1130" s="14"/>
      <c r="AT1130" s="6"/>
      <c r="AU1130" s="3"/>
      <c r="AV1130" s="3"/>
    </row>
    <row r="1131" spans="40:48" ht="12.75" customHeight="1" x14ac:dyDescent="0.25">
      <c r="AN1131" s="18"/>
      <c r="AO1131" s="19"/>
      <c r="AQ1131" s="1"/>
      <c r="AR1131" s="14"/>
      <c r="AS1131" s="14"/>
      <c r="AT1131" s="6"/>
      <c r="AU1131" s="3"/>
      <c r="AV1131" s="3"/>
    </row>
    <row r="1132" spans="40:48" ht="12.75" customHeight="1" x14ac:dyDescent="0.25">
      <c r="AN1132" s="18"/>
      <c r="AO1132" s="19"/>
      <c r="AQ1132" s="1"/>
      <c r="AR1132" s="14"/>
      <c r="AS1132" s="14"/>
      <c r="AT1132" s="6"/>
      <c r="AU1132" s="3"/>
      <c r="AV1132" s="3"/>
    </row>
    <row r="1133" spans="40:48" ht="12.75" customHeight="1" x14ac:dyDescent="0.25">
      <c r="AN1133" s="18"/>
      <c r="AO1133" s="19"/>
      <c r="AQ1133" s="1"/>
      <c r="AR1133" s="14"/>
      <c r="AS1133" s="14"/>
      <c r="AT1133" s="6"/>
      <c r="AU1133" s="3"/>
      <c r="AV1133" s="3"/>
    </row>
    <row r="1134" spans="40:48" ht="12.75" customHeight="1" x14ac:dyDescent="0.25">
      <c r="AN1134" s="18"/>
      <c r="AO1134" s="19"/>
      <c r="AQ1134" s="1"/>
      <c r="AR1134" s="14"/>
      <c r="AS1134" s="14"/>
      <c r="AT1134" s="6"/>
      <c r="AU1134" s="3"/>
      <c r="AV1134" s="3"/>
    </row>
    <row r="1135" spans="40:48" ht="12.75" customHeight="1" x14ac:dyDescent="0.25">
      <c r="AN1135" s="18"/>
      <c r="AO1135" s="19"/>
      <c r="AQ1135" s="1"/>
      <c r="AR1135" s="14"/>
      <c r="AS1135" s="14"/>
      <c r="AT1135" s="6"/>
      <c r="AU1135" s="3"/>
      <c r="AV1135" s="3"/>
    </row>
    <row r="1136" spans="40:48" ht="12.75" customHeight="1" x14ac:dyDescent="0.25">
      <c r="AN1136" s="18"/>
      <c r="AO1136" s="19"/>
      <c r="AQ1136" s="1"/>
      <c r="AR1136" s="14"/>
      <c r="AS1136" s="14"/>
      <c r="AT1136" s="6"/>
      <c r="AU1136" s="3"/>
      <c r="AV1136" s="3"/>
    </row>
    <row r="1137" spans="40:48" ht="12.75" customHeight="1" x14ac:dyDescent="0.25">
      <c r="AN1137" s="18"/>
      <c r="AO1137" s="19"/>
      <c r="AQ1137" s="1"/>
      <c r="AR1137" s="14"/>
      <c r="AS1137" s="14"/>
      <c r="AT1137" s="6"/>
      <c r="AU1137" s="3"/>
      <c r="AV1137" s="3"/>
    </row>
    <row r="1138" spans="40:48" ht="12.75" customHeight="1" x14ac:dyDescent="0.25">
      <c r="AN1138" s="18"/>
      <c r="AO1138" s="19"/>
      <c r="AQ1138" s="1"/>
      <c r="AR1138" s="14"/>
      <c r="AS1138" s="14"/>
      <c r="AT1138" s="6"/>
      <c r="AU1138" s="3"/>
      <c r="AV1138" s="3"/>
    </row>
    <row r="1139" spans="40:48" ht="12.75" customHeight="1" x14ac:dyDescent="0.25">
      <c r="AN1139" s="18"/>
      <c r="AO1139" s="19"/>
      <c r="AQ1139" s="1"/>
      <c r="AR1139" s="14"/>
      <c r="AS1139" s="14"/>
      <c r="AT1139" s="6"/>
      <c r="AU1139" s="3"/>
      <c r="AV1139" s="3"/>
    </row>
    <row r="1140" spans="40:48" ht="12.75" customHeight="1" x14ac:dyDescent="0.25">
      <c r="AN1140" s="18"/>
      <c r="AO1140" s="19"/>
      <c r="AQ1140" s="1"/>
      <c r="AR1140" s="14"/>
      <c r="AS1140" s="14"/>
      <c r="AT1140" s="6"/>
      <c r="AU1140" s="3"/>
      <c r="AV1140" s="3"/>
    </row>
    <row r="1141" spans="40:48" ht="12.75" customHeight="1" x14ac:dyDescent="0.25">
      <c r="AN1141" s="18"/>
      <c r="AO1141" s="19"/>
      <c r="AQ1141" s="1"/>
      <c r="AR1141" s="14"/>
      <c r="AS1141" s="14"/>
      <c r="AT1141" s="6"/>
      <c r="AU1141" s="3"/>
      <c r="AV1141" s="3"/>
    </row>
    <row r="1142" spans="40:48" ht="12.75" customHeight="1" x14ac:dyDescent="0.25">
      <c r="AN1142" s="18"/>
      <c r="AO1142" s="19"/>
      <c r="AQ1142" s="1"/>
      <c r="AR1142" s="14"/>
      <c r="AS1142" s="14"/>
      <c r="AT1142" s="6"/>
      <c r="AU1142" s="3"/>
      <c r="AV1142" s="3"/>
    </row>
    <row r="1143" spans="40:48" ht="12.75" customHeight="1" x14ac:dyDescent="0.25">
      <c r="AN1143" s="18"/>
      <c r="AO1143" s="19"/>
      <c r="AQ1143" s="1"/>
      <c r="AR1143" s="14"/>
      <c r="AS1143" s="14"/>
      <c r="AT1143" s="6"/>
      <c r="AU1143" s="3"/>
      <c r="AV1143" s="3"/>
    </row>
    <row r="1144" spans="40:48" ht="12.75" customHeight="1" x14ac:dyDescent="0.25">
      <c r="AN1144" s="18"/>
      <c r="AO1144" s="19"/>
      <c r="AQ1144" s="1"/>
      <c r="AR1144" s="14"/>
      <c r="AS1144" s="14"/>
      <c r="AT1144" s="6"/>
      <c r="AU1144" s="3"/>
      <c r="AV1144" s="3"/>
    </row>
    <row r="1145" spans="40:48" ht="12.75" customHeight="1" x14ac:dyDescent="0.25">
      <c r="AN1145" s="18"/>
      <c r="AO1145" s="19"/>
      <c r="AQ1145" s="1"/>
      <c r="AR1145" s="14"/>
      <c r="AS1145" s="14"/>
      <c r="AT1145" s="6"/>
      <c r="AU1145" s="3"/>
      <c r="AV1145" s="3"/>
    </row>
    <row r="1146" spans="40:48" ht="12.75" customHeight="1" x14ac:dyDescent="0.25">
      <c r="AN1146" s="18"/>
      <c r="AO1146" s="19"/>
      <c r="AQ1146" s="1"/>
      <c r="AR1146" s="14"/>
      <c r="AS1146" s="14"/>
      <c r="AT1146" s="6"/>
      <c r="AU1146" s="3"/>
      <c r="AV1146" s="3"/>
    </row>
    <row r="1147" spans="40:48" ht="12.75" customHeight="1" x14ac:dyDescent="0.25">
      <c r="AN1147" s="18"/>
      <c r="AO1147" s="19"/>
      <c r="AQ1147" s="1"/>
      <c r="AR1147" s="14"/>
      <c r="AS1147" s="14"/>
      <c r="AT1147" s="6"/>
      <c r="AU1147" s="3"/>
      <c r="AV1147" s="3"/>
    </row>
    <row r="1148" spans="40:48" ht="12.75" customHeight="1" x14ac:dyDescent="0.25">
      <c r="AN1148" s="18"/>
      <c r="AO1148" s="19"/>
      <c r="AQ1148" s="1"/>
      <c r="AR1148" s="14"/>
      <c r="AS1148" s="14"/>
      <c r="AT1148" s="6"/>
      <c r="AU1148" s="3"/>
      <c r="AV1148" s="3"/>
    </row>
    <row r="1149" spans="40:48" ht="12.75" customHeight="1" x14ac:dyDescent="0.25">
      <c r="AN1149" s="18"/>
      <c r="AO1149" s="19"/>
      <c r="AQ1149" s="1"/>
      <c r="AR1149" s="14"/>
      <c r="AS1149" s="14"/>
      <c r="AT1149" s="6"/>
      <c r="AU1149" s="3"/>
      <c r="AV1149" s="3"/>
    </row>
    <row r="1150" spans="40:48" ht="12.75" customHeight="1" x14ac:dyDescent="0.25">
      <c r="AN1150" s="18"/>
      <c r="AO1150" s="19"/>
      <c r="AQ1150" s="1"/>
      <c r="AR1150" s="14"/>
      <c r="AS1150" s="14"/>
      <c r="AT1150" s="6"/>
      <c r="AU1150" s="3"/>
      <c r="AV1150" s="3"/>
    </row>
    <row r="1151" spans="40:48" ht="12.75" customHeight="1" x14ac:dyDescent="0.25">
      <c r="AN1151" s="18"/>
      <c r="AO1151" s="19"/>
      <c r="AQ1151" s="1"/>
      <c r="AR1151" s="14"/>
      <c r="AS1151" s="14"/>
      <c r="AT1151" s="6"/>
      <c r="AU1151" s="3"/>
      <c r="AV1151" s="3"/>
    </row>
    <row r="1152" spans="40:48" ht="12.75" customHeight="1" x14ac:dyDescent="0.25">
      <c r="AN1152" s="18"/>
      <c r="AO1152" s="19"/>
      <c r="AQ1152" s="1"/>
      <c r="AR1152" s="14"/>
      <c r="AS1152" s="14"/>
      <c r="AT1152" s="6"/>
      <c r="AU1152" s="3"/>
      <c r="AV1152" s="3"/>
    </row>
    <row r="1153" spans="40:48" ht="12.75" customHeight="1" x14ac:dyDescent="0.25">
      <c r="AN1153" s="18"/>
      <c r="AO1153" s="19"/>
      <c r="AQ1153" s="1"/>
      <c r="AR1153" s="14"/>
      <c r="AS1153" s="14"/>
      <c r="AT1153" s="6"/>
      <c r="AU1153" s="3"/>
      <c r="AV1153" s="3"/>
    </row>
    <row r="1154" spans="40:48" ht="12.75" customHeight="1" x14ac:dyDescent="0.25">
      <c r="AN1154" s="18"/>
      <c r="AO1154" s="19"/>
      <c r="AQ1154" s="1"/>
      <c r="AR1154" s="14"/>
      <c r="AS1154" s="14"/>
      <c r="AT1154" s="6"/>
      <c r="AU1154" s="3"/>
      <c r="AV1154" s="3"/>
    </row>
    <row r="1155" spans="40:48" ht="12.75" customHeight="1" x14ac:dyDescent="0.25">
      <c r="AN1155" s="18"/>
      <c r="AO1155" s="19"/>
      <c r="AQ1155" s="1"/>
      <c r="AR1155" s="14"/>
      <c r="AS1155" s="14"/>
      <c r="AT1155" s="6"/>
      <c r="AU1155" s="3"/>
      <c r="AV1155" s="3"/>
    </row>
    <row r="1156" spans="40:48" ht="12.75" customHeight="1" x14ac:dyDescent="0.25">
      <c r="AN1156" s="18"/>
      <c r="AO1156" s="19"/>
      <c r="AQ1156" s="1"/>
      <c r="AR1156" s="14"/>
      <c r="AS1156" s="14"/>
      <c r="AT1156" s="6"/>
      <c r="AU1156" s="3"/>
      <c r="AV1156" s="3"/>
    </row>
    <row r="1157" spans="40:48" ht="12.75" customHeight="1" x14ac:dyDescent="0.25">
      <c r="AN1157" s="18"/>
      <c r="AO1157" s="19"/>
      <c r="AQ1157" s="1"/>
      <c r="AR1157" s="14"/>
      <c r="AS1157" s="14"/>
      <c r="AT1157" s="6"/>
      <c r="AU1157" s="3"/>
      <c r="AV1157" s="3"/>
    </row>
    <row r="1158" spans="40:48" ht="12.75" customHeight="1" x14ac:dyDescent="0.25">
      <c r="AN1158" s="18"/>
      <c r="AO1158" s="19"/>
      <c r="AQ1158" s="1"/>
      <c r="AR1158" s="14"/>
      <c r="AS1158" s="14"/>
      <c r="AT1158" s="6"/>
      <c r="AU1158" s="3"/>
      <c r="AV1158" s="3"/>
    </row>
    <row r="1159" spans="40:48" ht="12.75" customHeight="1" x14ac:dyDescent="0.25">
      <c r="AN1159" s="18"/>
      <c r="AO1159" s="19"/>
      <c r="AQ1159" s="1"/>
      <c r="AR1159" s="14"/>
      <c r="AS1159" s="14"/>
      <c r="AT1159" s="6"/>
      <c r="AU1159" s="3"/>
      <c r="AV1159" s="3"/>
    </row>
    <row r="1160" spans="40:48" ht="12.75" customHeight="1" x14ac:dyDescent="0.25">
      <c r="AN1160" s="18"/>
      <c r="AO1160" s="19"/>
      <c r="AQ1160" s="1"/>
      <c r="AR1160" s="14"/>
      <c r="AS1160" s="14"/>
      <c r="AT1160" s="6"/>
      <c r="AU1160" s="3"/>
      <c r="AV1160" s="3"/>
    </row>
    <row r="1161" spans="40:48" ht="12.75" customHeight="1" x14ac:dyDescent="0.25">
      <c r="AN1161" s="18"/>
      <c r="AO1161" s="19"/>
      <c r="AQ1161" s="1"/>
      <c r="AR1161" s="14"/>
      <c r="AS1161" s="14"/>
      <c r="AT1161" s="6"/>
      <c r="AU1161" s="3"/>
      <c r="AV1161" s="3"/>
    </row>
    <row r="1162" spans="40:48" ht="12.75" customHeight="1" x14ac:dyDescent="0.25">
      <c r="AN1162" s="18"/>
      <c r="AO1162" s="19"/>
      <c r="AQ1162" s="1"/>
      <c r="AR1162" s="14"/>
      <c r="AS1162" s="14"/>
      <c r="AT1162" s="6"/>
      <c r="AU1162" s="3"/>
      <c r="AV1162" s="3"/>
    </row>
    <row r="1163" spans="40:48" ht="12.75" customHeight="1" x14ac:dyDescent="0.25">
      <c r="AN1163" s="18"/>
      <c r="AO1163" s="19"/>
      <c r="AQ1163" s="1"/>
      <c r="AR1163" s="14"/>
      <c r="AS1163" s="14"/>
      <c r="AT1163" s="6"/>
      <c r="AU1163" s="3"/>
      <c r="AV1163" s="3"/>
    </row>
    <row r="1164" spans="40:48" ht="12.75" customHeight="1" x14ac:dyDescent="0.25">
      <c r="AN1164" s="18"/>
      <c r="AO1164" s="19"/>
      <c r="AQ1164" s="1"/>
      <c r="AR1164" s="14"/>
      <c r="AS1164" s="14"/>
      <c r="AT1164" s="6"/>
      <c r="AU1164" s="3"/>
      <c r="AV1164" s="3"/>
    </row>
    <row r="1165" spans="40:48" ht="12.75" customHeight="1" x14ac:dyDescent="0.25">
      <c r="AN1165" s="18"/>
      <c r="AO1165" s="19"/>
      <c r="AQ1165" s="1"/>
      <c r="AR1165" s="14"/>
      <c r="AS1165" s="14"/>
      <c r="AT1165" s="6"/>
      <c r="AU1165" s="3"/>
      <c r="AV1165" s="3"/>
    </row>
    <row r="1166" spans="40:48" ht="12.75" customHeight="1" x14ac:dyDescent="0.25">
      <c r="AN1166" s="18"/>
      <c r="AO1166" s="19"/>
      <c r="AQ1166" s="1"/>
      <c r="AR1166" s="14"/>
      <c r="AS1166" s="14"/>
      <c r="AT1166" s="6"/>
      <c r="AU1166" s="3"/>
      <c r="AV1166" s="3"/>
    </row>
    <row r="1167" spans="40:48" ht="12.75" customHeight="1" x14ac:dyDescent="0.25">
      <c r="AN1167" s="18"/>
      <c r="AO1167" s="19"/>
      <c r="AQ1167" s="1"/>
      <c r="AR1167" s="14"/>
      <c r="AS1167" s="14"/>
      <c r="AT1167" s="6"/>
      <c r="AU1167" s="3"/>
      <c r="AV1167" s="3"/>
    </row>
    <row r="1168" spans="40:48" ht="12.75" customHeight="1" x14ac:dyDescent="0.25">
      <c r="AN1168" s="18"/>
      <c r="AO1168" s="19"/>
      <c r="AQ1168" s="1"/>
      <c r="AR1168" s="14"/>
      <c r="AS1168" s="14"/>
      <c r="AT1168" s="6"/>
      <c r="AU1168" s="3"/>
      <c r="AV1168" s="3"/>
    </row>
    <row r="1169" spans="40:48" ht="12.75" customHeight="1" x14ac:dyDescent="0.25">
      <c r="AN1169" s="18"/>
      <c r="AO1169" s="19"/>
      <c r="AQ1169" s="1"/>
      <c r="AR1169" s="14"/>
      <c r="AS1169" s="14"/>
      <c r="AT1169" s="6"/>
      <c r="AU1169" s="3"/>
      <c r="AV1169" s="3"/>
    </row>
    <row r="1170" spans="40:48" ht="12.75" customHeight="1" x14ac:dyDescent="0.25">
      <c r="AN1170" s="18"/>
      <c r="AO1170" s="19"/>
      <c r="AQ1170" s="1"/>
      <c r="AR1170" s="14"/>
      <c r="AS1170" s="14"/>
      <c r="AT1170" s="6"/>
      <c r="AU1170" s="3"/>
      <c r="AV1170" s="3"/>
    </row>
    <row r="1171" spans="40:48" ht="12.75" customHeight="1" x14ac:dyDescent="0.25">
      <c r="AN1171" s="18"/>
      <c r="AO1171" s="19"/>
      <c r="AQ1171" s="1"/>
      <c r="AR1171" s="14"/>
      <c r="AS1171" s="14"/>
      <c r="AT1171" s="6"/>
      <c r="AU1171" s="3"/>
      <c r="AV1171" s="3"/>
    </row>
    <row r="1172" spans="40:48" ht="12.75" customHeight="1" x14ac:dyDescent="0.25">
      <c r="AN1172" s="18"/>
      <c r="AO1172" s="19"/>
      <c r="AQ1172" s="1"/>
      <c r="AR1172" s="14"/>
      <c r="AS1172" s="14"/>
      <c r="AT1172" s="6"/>
      <c r="AU1172" s="3"/>
      <c r="AV1172" s="3"/>
    </row>
    <row r="1173" spans="40:48" ht="12.75" customHeight="1" x14ac:dyDescent="0.25">
      <c r="AN1173" s="18"/>
      <c r="AO1173" s="19"/>
      <c r="AQ1173" s="1"/>
      <c r="AR1173" s="14"/>
      <c r="AS1173" s="14"/>
      <c r="AT1173" s="6"/>
      <c r="AU1173" s="3"/>
      <c r="AV1173" s="3"/>
    </row>
    <row r="1174" spans="40:48" ht="12.75" customHeight="1" x14ac:dyDescent="0.25">
      <c r="AN1174" s="18"/>
      <c r="AO1174" s="19"/>
      <c r="AQ1174" s="1"/>
      <c r="AR1174" s="14"/>
      <c r="AS1174" s="14"/>
      <c r="AT1174" s="6"/>
      <c r="AU1174" s="3"/>
      <c r="AV1174" s="3"/>
    </row>
    <row r="1175" spans="40:48" ht="12.75" customHeight="1" x14ac:dyDescent="0.25">
      <c r="AN1175" s="18"/>
      <c r="AO1175" s="19"/>
      <c r="AQ1175" s="1"/>
      <c r="AR1175" s="14"/>
      <c r="AS1175" s="14"/>
      <c r="AT1175" s="6"/>
      <c r="AU1175" s="3"/>
      <c r="AV1175" s="3"/>
    </row>
    <row r="1176" spans="40:48" ht="12.75" customHeight="1" x14ac:dyDescent="0.25">
      <c r="AN1176" s="18"/>
      <c r="AO1176" s="19"/>
      <c r="AQ1176" s="1"/>
      <c r="AR1176" s="14"/>
      <c r="AS1176" s="14"/>
      <c r="AT1176" s="6"/>
      <c r="AU1176" s="3"/>
      <c r="AV1176" s="3"/>
    </row>
    <row r="1177" spans="40:48" ht="12.75" customHeight="1" x14ac:dyDescent="0.25">
      <c r="AN1177" s="18"/>
      <c r="AO1177" s="19"/>
      <c r="AQ1177" s="1"/>
      <c r="AR1177" s="14"/>
      <c r="AS1177" s="14"/>
      <c r="AT1177" s="6"/>
      <c r="AU1177" s="3"/>
      <c r="AV1177" s="3"/>
    </row>
    <row r="1178" spans="40:48" ht="12.75" customHeight="1" x14ac:dyDescent="0.25">
      <c r="AN1178" s="18"/>
      <c r="AO1178" s="19"/>
      <c r="AQ1178" s="1"/>
      <c r="AR1178" s="14"/>
      <c r="AS1178" s="14"/>
      <c r="AT1178" s="6"/>
      <c r="AU1178" s="3"/>
      <c r="AV1178" s="3"/>
    </row>
    <row r="1179" spans="40:48" ht="12.75" customHeight="1" x14ac:dyDescent="0.25">
      <c r="AN1179" s="18"/>
      <c r="AO1179" s="19"/>
      <c r="AQ1179" s="1"/>
      <c r="AR1179" s="14"/>
      <c r="AS1179" s="14"/>
      <c r="AT1179" s="6"/>
      <c r="AU1179" s="3"/>
      <c r="AV1179" s="3"/>
    </row>
    <row r="1180" spans="40:48" ht="12.75" customHeight="1" x14ac:dyDescent="0.25">
      <c r="AN1180" s="18"/>
      <c r="AO1180" s="19"/>
      <c r="AQ1180" s="1"/>
      <c r="AR1180" s="14"/>
      <c r="AS1180" s="14"/>
      <c r="AT1180" s="6"/>
      <c r="AU1180" s="3"/>
      <c r="AV1180" s="3"/>
    </row>
    <row r="1181" spans="40:48" ht="12.75" customHeight="1" x14ac:dyDescent="0.25">
      <c r="AN1181" s="18"/>
      <c r="AO1181" s="19"/>
      <c r="AQ1181" s="1"/>
      <c r="AR1181" s="14"/>
      <c r="AS1181" s="14"/>
      <c r="AT1181" s="6"/>
      <c r="AU1181" s="3"/>
      <c r="AV1181" s="3"/>
    </row>
    <row r="1182" spans="40:48" ht="12.75" customHeight="1" x14ac:dyDescent="0.25">
      <c r="AN1182" s="18"/>
      <c r="AO1182" s="19"/>
      <c r="AQ1182" s="1"/>
      <c r="AR1182" s="14"/>
      <c r="AS1182" s="14"/>
      <c r="AT1182" s="6"/>
      <c r="AU1182" s="3"/>
      <c r="AV1182" s="3"/>
    </row>
    <row r="1183" spans="40:48" ht="12.75" customHeight="1" x14ac:dyDescent="0.25">
      <c r="AN1183" s="18"/>
      <c r="AO1183" s="19"/>
      <c r="AQ1183" s="1"/>
      <c r="AR1183" s="14"/>
      <c r="AS1183" s="14"/>
      <c r="AT1183" s="6"/>
      <c r="AU1183" s="3"/>
      <c r="AV1183" s="3"/>
    </row>
    <row r="1184" spans="40:48" ht="12.75" customHeight="1" x14ac:dyDescent="0.25">
      <c r="AN1184" s="18"/>
      <c r="AO1184" s="19"/>
      <c r="AQ1184" s="1"/>
      <c r="AR1184" s="14"/>
      <c r="AS1184" s="14"/>
      <c r="AT1184" s="6"/>
      <c r="AU1184" s="3"/>
      <c r="AV1184" s="3"/>
    </row>
    <row r="1185" spans="40:48" ht="12.75" customHeight="1" x14ac:dyDescent="0.25">
      <c r="AN1185" s="18"/>
      <c r="AO1185" s="19"/>
      <c r="AQ1185" s="1"/>
      <c r="AR1185" s="14"/>
      <c r="AS1185" s="14"/>
      <c r="AT1185" s="6"/>
      <c r="AU1185" s="3"/>
      <c r="AV1185" s="3"/>
    </row>
    <row r="1186" spans="40:48" ht="12.75" customHeight="1" x14ac:dyDescent="0.25">
      <c r="AN1186" s="18"/>
      <c r="AO1186" s="19"/>
      <c r="AQ1186" s="1"/>
      <c r="AR1186" s="14"/>
      <c r="AS1186" s="14"/>
      <c r="AT1186" s="6"/>
      <c r="AU1186" s="3"/>
      <c r="AV1186" s="3"/>
    </row>
    <row r="1187" spans="40:48" ht="12.75" customHeight="1" x14ac:dyDescent="0.25">
      <c r="AN1187" s="18"/>
      <c r="AO1187" s="19"/>
      <c r="AQ1187" s="1"/>
      <c r="AR1187" s="14"/>
      <c r="AS1187" s="14"/>
      <c r="AT1187" s="6"/>
      <c r="AU1187" s="3"/>
      <c r="AV1187" s="3"/>
    </row>
    <row r="1188" spans="40:48" ht="12.75" customHeight="1" x14ac:dyDescent="0.25">
      <c r="AN1188" s="18"/>
      <c r="AO1188" s="19"/>
      <c r="AQ1188" s="1"/>
      <c r="AR1188" s="14"/>
      <c r="AS1188" s="14"/>
      <c r="AT1188" s="6"/>
      <c r="AU1188" s="3"/>
      <c r="AV1188" s="3"/>
    </row>
    <row r="1189" spans="40:48" ht="12.75" customHeight="1" x14ac:dyDescent="0.25">
      <c r="AN1189" s="18"/>
      <c r="AO1189" s="19"/>
      <c r="AQ1189" s="1"/>
      <c r="AR1189" s="14"/>
      <c r="AS1189" s="14"/>
      <c r="AT1189" s="6"/>
      <c r="AU1189" s="3"/>
      <c r="AV1189" s="3"/>
    </row>
    <row r="1190" spans="40:48" ht="12.75" customHeight="1" x14ac:dyDescent="0.25">
      <c r="AN1190" s="18"/>
      <c r="AO1190" s="19"/>
      <c r="AQ1190" s="1"/>
      <c r="AR1190" s="14"/>
      <c r="AS1190" s="14"/>
      <c r="AT1190" s="6"/>
      <c r="AU1190" s="3"/>
      <c r="AV1190" s="3"/>
    </row>
    <row r="1191" spans="40:48" ht="12.75" customHeight="1" x14ac:dyDescent="0.25">
      <c r="AN1191" s="18"/>
      <c r="AO1191" s="19"/>
      <c r="AQ1191" s="1"/>
      <c r="AR1191" s="14"/>
      <c r="AS1191" s="14"/>
      <c r="AT1191" s="6"/>
      <c r="AU1191" s="3"/>
      <c r="AV1191" s="3"/>
    </row>
    <row r="1192" spans="40:48" ht="12.75" customHeight="1" x14ac:dyDescent="0.25">
      <c r="AN1192" s="18"/>
      <c r="AO1192" s="19"/>
      <c r="AQ1192" s="1"/>
      <c r="AR1192" s="14"/>
      <c r="AS1192" s="14"/>
      <c r="AT1192" s="6"/>
      <c r="AU1192" s="3"/>
      <c r="AV1192" s="3"/>
    </row>
    <row r="1193" spans="40:48" ht="12.75" customHeight="1" x14ac:dyDescent="0.25">
      <c r="AN1193" s="18"/>
      <c r="AO1193" s="19"/>
      <c r="AQ1193" s="1"/>
      <c r="AR1193" s="14"/>
      <c r="AS1193" s="14"/>
      <c r="AT1193" s="6"/>
      <c r="AU1193" s="3"/>
      <c r="AV1193" s="3"/>
    </row>
    <row r="1194" spans="40:48" ht="12.75" customHeight="1" x14ac:dyDescent="0.25">
      <c r="AN1194" s="18"/>
      <c r="AO1194" s="19"/>
      <c r="AQ1194" s="1"/>
      <c r="AR1194" s="14"/>
      <c r="AS1194" s="14"/>
      <c r="AT1194" s="6"/>
      <c r="AU1194" s="3"/>
      <c r="AV1194" s="3"/>
    </row>
    <row r="1195" spans="40:48" ht="12.75" customHeight="1" x14ac:dyDescent="0.25">
      <c r="AN1195" s="18"/>
      <c r="AO1195" s="19"/>
      <c r="AQ1195" s="1"/>
      <c r="AR1195" s="14"/>
      <c r="AS1195" s="14"/>
      <c r="AT1195" s="6"/>
      <c r="AU1195" s="3"/>
      <c r="AV1195" s="3"/>
    </row>
    <row r="1196" spans="40:48" ht="12.75" customHeight="1" x14ac:dyDescent="0.25">
      <c r="AN1196" s="18"/>
      <c r="AO1196" s="19"/>
      <c r="AQ1196" s="1"/>
      <c r="AR1196" s="14"/>
      <c r="AS1196" s="14"/>
      <c r="AT1196" s="6"/>
      <c r="AU1196" s="3"/>
      <c r="AV1196" s="3"/>
    </row>
    <row r="1197" spans="40:48" ht="12.75" customHeight="1" x14ac:dyDescent="0.25">
      <c r="AN1197" s="18"/>
      <c r="AO1197" s="19"/>
      <c r="AQ1197" s="1"/>
      <c r="AR1197" s="14"/>
      <c r="AS1197" s="14"/>
      <c r="AT1197" s="6"/>
      <c r="AU1197" s="3"/>
      <c r="AV1197" s="3"/>
    </row>
    <row r="1198" spans="40:48" ht="12.75" customHeight="1" x14ac:dyDescent="0.25">
      <c r="AN1198" s="18"/>
      <c r="AO1198" s="19"/>
      <c r="AQ1198" s="1"/>
      <c r="AR1198" s="14"/>
      <c r="AS1198" s="14"/>
      <c r="AT1198" s="6"/>
      <c r="AU1198" s="3"/>
      <c r="AV1198" s="3"/>
    </row>
    <row r="1199" spans="40:48" ht="12.75" customHeight="1" x14ac:dyDescent="0.25">
      <c r="AN1199" s="18"/>
      <c r="AO1199" s="19"/>
      <c r="AQ1199" s="1"/>
      <c r="AR1199" s="14"/>
      <c r="AS1199" s="14"/>
      <c r="AT1199" s="6"/>
      <c r="AU1199" s="3"/>
      <c r="AV1199" s="3"/>
    </row>
    <row r="1200" spans="40:48" ht="12.75" customHeight="1" x14ac:dyDescent="0.25">
      <c r="AN1200" s="18"/>
      <c r="AO1200" s="19"/>
      <c r="AQ1200" s="1"/>
      <c r="AR1200" s="14"/>
      <c r="AS1200" s="14"/>
      <c r="AT1200" s="6"/>
      <c r="AU1200" s="3"/>
      <c r="AV1200" s="3"/>
    </row>
    <row r="1201" spans="40:48" ht="12.75" customHeight="1" x14ac:dyDescent="0.25">
      <c r="AN1201" s="18"/>
      <c r="AO1201" s="19"/>
      <c r="AQ1201" s="1"/>
      <c r="AR1201" s="14"/>
      <c r="AS1201" s="14"/>
      <c r="AT1201" s="6"/>
      <c r="AU1201" s="3"/>
      <c r="AV1201" s="3"/>
    </row>
    <row r="1202" spans="40:48" ht="12.75" customHeight="1" x14ac:dyDescent="0.25">
      <c r="AN1202" s="18"/>
      <c r="AO1202" s="19"/>
      <c r="AQ1202" s="1"/>
      <c r="AR1202" s="14"/>
      <c r="AS1202" s="14"/>
      <c r="AT1202" s="6"/>
      <c r="AU1202" s="3"/>
      <c r="AV1202" s="3"/>
    </row>
    <row r="1203" spans="40:48" ht="12.75" customHeight="1" x14ac:dyDescent="0.25">
      <c r="AN1203" s="18"/>
      <c r="AO1203" s="19"/>
      <c r="AQ1203" s="1"/>
      <c r="AR1203" s="14"/>
      <c r="AS1203" s="14"/>
      <c r="AT1203" s="6"/>
      <c r="AU1203" s="3"/>
      <c r="AV1203" s="3"/>
    </row>
    <row r="1204" spans="40:48" ht="12.75" customHeight="1" x14ac:dyDescent="0.25">
      <c r="AN1204" s="18"/>
      <c r="AO1204" s="19"/>
      <c r="AQ1204" s="1"/>
      <c r="AR1204" s="14"/>
      <c r="AS1204" s="14"/>
      <c r="AT1204" s="6"/>
      <c r="AU1204" s="3"/>
      <c r="AV1204" s="3"/>
    </row>
    <row r="1205" spans="40:48" ht="12.75" customHeight="1" x14ac:dyDescent="0.25">
      <c r="AN1205" s="18"/>
      <c r="AO1205" s="19"/>
      <c r="AQ1205" s="1"/>
      <c r="AR1205" s="14"/>
      <c r="AS1205" s="14"/>
      <c r="AT1205" s="6"/>
      <c r="AU1205" s="3"/>
      <c r="AV1205" s="3"/>
    </row>
    <row r="1206" spans="40:48" ht="12.75" customHeight="1" x14ac:dyDescent="0.25">
      <c r="AN1206" s="18"/>
      <c r="AO1206" s="19"/>
      <c r="AQ1206" s="1"/>
      <c r="AR1206" s="14"/>
      <c r="AS1206" s="14"/>
      <c r="AT1206" s="6"/>
      <c r="AU1206" s="3"/>
      <c r="AV1206" s="3"/>
    </row>
    <row r="1207" spans="40:48" ht="12.75" customHeight="1" x14ac:dyDescent="0.25">
      <c r="AN1207" s="18"/>
      <c r="AO1207" s="19"/>
      <c r="AQ1207" s="1"/>
      <c r="AR1207" s="14"/>
      <c r="AS1207" s="14"/>
      <c r="AT1207" s="6"/>
      <c r="AU1207" s="3"/>
      <c r="AV1207" s="3"/>
    </row>
    <row r="1208" spans="40:48" ht="12.75" customHeight="1" x14ac:dyDescent="0.25">
      <c r="AN1208" s="18"/>
      <c r="AO1208" s="19"/>
      <c r="AQ1208" s="1"/>
      <c r="AR1208" s="14"/>
      <c r="AS1208" s="14"/>
      <c r="AT1208" s="6"/>
      <c r="AU1208" s="3"/>
      <c r="AV1208" s="3"/>
    </row>
    <row r="1209" spans="40:48" ht="12.75" customHeight="1" x14ac:dyDescent="0.25">
      <c r="AN1209" s="18"/>
      <c r="AO1209" s="19"/>
      <c r="AQ1209" s="1"/>
      <c r="AR1209" s="14"/>
      <c r="AS1209" s="14"/>
      <c r="AT1209" s="6"/>
      <c r="AU1209" s="3"/>
      <c r="AV1209" s="3"/>
    </row>
    <row r="1210" spans="40:48" ht="12.75" customHeight="1" x14ac:dyDescent="0.25">
      <c r="AN1210" s="18"/>
      <c r="AO1210" s="19"/>
      <c r="AQ1210" s="1"/>
      <c r="AR1210" s="14"/>
      <c r="AS1210" s="14"/>
      <c r="AT1210" s="6"/>
      <c r="AU1210" s="3"/>
      <c r="AV1210" s="3"/>
    </row>
    <row r="1211" spans="40:48" ht="12.75" customHeight="1" x14ac:dyDescent="0.25">
      <c r="AN1211" s="18"/>
      <c r="AO1211" s="19"/>
      <c r="AQ1211" s="1"/>
      <c r="AR1211" s="14"/>
      <c r="AS1211" s="14"/>
      <c r="AT1211" s="6"/>
      <c r="AU1211" s="3"/>
      <c r="AV1211" s="3"/>
    </row>
    <row r="1212" spans="40:48" ht="12.75" customHeight="1" x14ac:dyDescent="0.25">
      <c r="AN1212" s="18"/>
      <c r="AO1212" s="19"/>
      <c r="AQ1212" s="1"/>
      <c r="AR1212" s="14"/>
      <c r="AS1212" s="14"/>
      <c r="AT1212" s="6"/>
      <c r="AU1212" s="3"/>
      <c r="AV1212" s="3"/>
    </row>
    <row r="1213" spans="40:48" ht="12.75" customHeight="1" x14ac:dyDescent="0.25">
      <c r="AN1213" s="18"/>
      <c r="AO1213" s="19"/>
      <c r="AQ1213" s="1"/>
      <c r="AR1213" s="14"/>
      <c r="AS1213" s="14"/>
      <c r="AT1213" s="6"/>
      <c r="AU1213" s="3"/>
      <c r="AV1213" s="3"/>
    </row>
    <row r="1214" spans="40:48" ht="12.75" customHeight="1" x14ac:dyDescent="0.25">
      <c r="AN1214" s="18"/>
      <c r="AO1214" s="19"/>
      <c r="AQ1214" s="1"/>
      <c r="AR1214" s="14"/>
      <c r="AS1214" s="14"/>
      <c r="AT1214" s="6"/>
      <c r="AU1214" s="3"/>
      <c r="AV1214" s="3"/>
    </row>
    <row r="1215" spans="40:48" ht="12.75" customHeight="1" x14ac:dyDescent="0.25">
      <c r="AN1215" s="18"/>
      <c r="AO1215" s="19"/>
      <c r="AQ1215" s="1"/>
      <c r="AR1215" s="14"/>
      <c r="AS1215" s="14"/>
      <c r="AT1215" s="6"/>
      <c r="AU1215" s="3"/>
      <c r="AV1215" s="3"/>
    </row>
    <row r="1216" spans="40:48" ht="12.75" customHeight="1" x14ac:dyDescent="0.25">
      <c r="AN1216" s="18"/>
      <c r="AO1216" s="19"/>
      <c r="AQ1216" s="1"/>
      <c r="AR1216" s="14"/>
      <c r="AS1216" s="14"/>
      <c r="AT1216" s="6"/>
      <c r="AU1216" s="3"/>
      <c r="AV1216" s="3"/>
    </row>
    <row r="1217" spans="40:48" ht="12.75" customHeight="1" x14ac:dyDescent="0.25">
      <c r="AN1217" s="18"/>
      <c r="AO1217" s="19"/>
      <c r="AQ1217" s="1"/>
      <c r="AR1217" s="14"/>
      <c r="AS1217" s="14"/>
      <c r="AT1217" s="6"/>
      <c r="AU1217" s="3"/>
      <c r="AV1217" s="3"/>
    </row>
    <row r="1218" spans="40:48" ht="12.75" customHeight="1" x14ac:dyDescent="0.25">
      <c r="AN1218" s="18"/>
      <c r="AO1218" s="19"/>
      <c r="AQ1218" s="1"/>
      <c r="AR1218" s="14"/>
      <c r="AS1218" s="14"/>
      <c r="AT1218" s="6"/>
      <c r="AU1218" s="3"/>
      <c r="AV1218" s="3"/>
    </row>
    <row r="1219" spans="40:48" ht="12.75" customHeight="1" x14ac:dyDescent="0.25">
      <c r="AN1219" s="18"/>
      <c r="AO1219" s="19"/>
      <c r="AQ1219" s="1"/>
      <c r="AR1219" s="14"/>
      <c r="AS1219" s="14"/>
      <c r="AT1219" s="6"/>
      <c r="AU1219" s="3"/>
      <c r="AV1219" s="3"/>
    </row>
    <row r="1220" spans="40:48" ht="12.75" customHeight="1" x14ac:dyDescent="0.25">
      <c r="AN1220" s="18"/>
      <c r="AO1220" s="19"/>
      <c r="AQ1220" s="1"/>
      <c r="AR1220" s="14"/>
      <c r="AS1220" s="14"/>
      <c r="AT1220" s="6"/>
      <c r="AU1220" s="3"/>
      <c r="AV1220" s="3"/>
    </row>
    <row r="1221" spans="40:48" ht="12.75" customHeight="1" x14ac:dyDescent="0.25">
      <c r="AN1221" s="18"/>
      <c r="AO1221" s="19"/>
      <c r="AQ1221" s="1"/>
      <c r="AR1221" s="14"/>
      <c r="AS1221" s="14"/>
      <c r="AT1221" s="6"/>
      <c r="AU1221" s="3"/>
      <c r="AV1221" s="3"/>
    </row>
    <row r="1222" spans="40:48" ht="12.75" customHeight="1" x14ac:dyDescent="0.25">
      <c r="AN1222" s="18"/>
      <c r="AO1222" s="19"/>
      <c r="AQ1222" s="1"/>
      <c r="AR1222" s="14"/>
      <c r="AS1222" s="14"/>
      <c r="AT1222" s="6"/>
      <c r="AU1222" s="3"/>
      <c r="AV1222" s="3"/>
    </row>
    <row r="1223" spans="40:48" ht="12.75" customHeight="1" x14ac:dyDescent="0.25">
      <c r="AN1223" s="18"/>
      <c r="AO1223" s="19"/>
      <c r="AQ1223" s="1"/>
      <c r="AR1223" s="14"/>
      <c r="AS1223" s="14"/>
      <c r="AT1223" s="6"/>
      <c r="AU1223" s="3"/>
      <c r="AV1223" s="3"/>
    </row>
    <row r="1224" spans="40:48" ht="12.75" customHeight="1" x14ac:dyDescent="0.25">
      <c r="AN1224" s="18"/>
      <c r="AO1224" s="19"/>
      <c r="AQ1224" s="1"/>
      <c r="AR1224" s="14"/>
      <c r="AS1224" s="14"/>
      <c r="AT1224" s="6"/>
      <c r="AU1224" s="3"/>
      <c r="AV1224" s="3"/>
    </row>
    <row r="1225" spans="40:48" ht="12.75" customHeight="1" x14ac:dyDescent="0.25">
      <c r="AN1225" s="18"/>
      <c r="AO1225" s="19"/>
      <c r="AQ1225" s="1"/>
      <c r="AR1225" s="14"/>
      <c r="AS1225" s="14"/>
      <c r="AT1225" s="6"/>
      <c r="AU1225" s="3"/>
      <c r="AV1225" s="3"/>
    </row>
    <row r="1226" spans="40:48" ht="12.75" customHeight="1" x14ac:dyDescent="0.25">
      <c r="AN1226" s="18"/>
      <c r="AO1226" s="19"/>
      <c r="AQ1226" s="1"/>
      <c r="AR1226" s="14"/>
      <c r="AS1226" s="14"/>
      <c r="AT1226" s="6"/>
      <c r="AU1226" s="3"/>
      <c r="AV1226" s="3"/>
    </row>
    <row r="1227" spans="40:48" ht="12.75" customHeight="1" x14ac:dyDescent="0.25">
      <c r="AN1227" s="18"/>
      <c r="AO1227" s="19"/>
      <c r="AQ1227" s="1"/>
      <c r="AR1227" s="14"/>
      <c r="AS1227" s="14"/>
      <c r="AT1227" s="6"/>
      <c r="AU1227" s="3"/>
      <c r="AV1227" s="3"/>
    </row>
    <row r="1228" spans="40:48" ht="12.75" customHeight="1" x14ac:dyDescent="0.25">
      <c r="AN1228" s="18"/>
      <c r="AO1228" s="19"/>
      <c r="AQ1228" s="1"/>
      <c r="AR1228" s="14"/>
      <c r="AS1228" s="14"/>
      <c r="AT1228" s="6"/>
      <c r="AU1228" s="3"/>
      <c r="AV1228" s="3"/>
    </row>
    <row r="1229" spans="40:48" ht="12.75" customHeight="1" x14ac:dyDescent="0.25">
      <c r="AN1229" s="18"/>
      <c r="AO1229" s="19"/>
      <c r="AQ1229" s="1"/>
      <c r="AR1229" s="14"/>
      <c r="AS1229" s="14"/>
      <c r="AT1229" s="6"/>
      <c r="AU1229" s="3"/>
      <c r="AV1229" s="3"/>
    </row>
    <row r="1230" spans="40:48" ht="12.75" customHeight="1" x14ac:dyDescent="0.25">
      <c r="AN1230" s="18"/>
      <c r="AO1230" s="19"/>
      <c r="AQ1230" s="1"/>
      <c r="AR1230" s="14"/>
      <c r="AS1230" s="14"/>
      <c r="AT1230" s="6"/>
      <c r="AU1230" s="3"/>
      <c r="AV1230" s="3"/>
    </row>
    <row r="1231" spans="40:48" ht="12.75" customHeight="1" x14ac:dyDescent="0.25">
      <c r="AN1231" s="18"/>
      <c r="AO1231" s="19"/>
      <c r="AQ1231" s="1"/>
      <c r="AR1231" s="14"/>
      <c r="AS1231" s="14"/>
      <c r="AT1231" s="6"/>
      <c r="AU1231" s="3"/>
      <c r="AV1231" s="3"/>
    </row>
    <row r="1232" spans="40:48" ht="12.75" customHeight="1" x14ac:dyDescent="0.25">
      <c r="AN1232" s="18"/>
      <c r="AO1232" s="19"/>
      <c r="AQ1232" s="1"/>
      <c r="AR1232" s="14"/>
      <c r="AS1232" s="14"/>
      <c r="AT1232" s="6"/>
      <c r="AU1232" s="3"/>
      <c r="AV1232" s="3"/>
    </row>
    <row r="1233" spans="40:48" ht="12.75" customHeight="1" x14ac:dyDescent="0.25">
      <c r="AN1233" s="18"/>
      <c r="AO1233" s="19"/>
      <c r="AQ1233" s="1"/>
      <c r="AR1233" s="14"/>
      <c r="AS1233" s="14"/>
      <c r="AT1233" s="6"/>
      <c r="AU1233" s="3"/>
      <c r="AV1233" s="3"/>
    </row>
    <row r="1234" spans="40:48" ht="12.75" customHeight="1" x14ac:dyDescent="0.25">
      <c r="AN1234" s="18"/>
      <c r="AO1234" s="19"/>
      <c r="AQ1234" s="1"/>
      <c r="AR1234" s="14"/>
      <c r="AS1234" s="14"/>
      <c r="AT1234" s="6"/>
      <c r="AU1234" s="3"/>
      <c r="AV1234" s="3"/>
    </row>
    <row r="1235" spans="40:48" ht="12.75" customHeight="1" x14ac:dyDescent="0.25">
      <c r="AN1235" s="18"/>
      <c r="AO1235" s="19"/>
      <c r="AQ1235" s="1"/>
      <c r="AR1235" s="14"/>
      <c r="AS1235" s="14"/>
      <c r="AT1235" s="6"/>
      <c r="AU1235" s="3"/>
      <c r="AV1235" s="3"/>
    </row>
    <row r="1236" spans="40:48" ht="12.75" customHeight="1" x14ac:dyDescent="0.25">
      <c r="AN1236" s="18"/>
      <c r="AO1236" s="19"/>
      <c r="AQ1236" s="1"/>
      <c r="AR1236" s="14"/>
      <c r="AS1236" s="14"/>
      <c r="AT1236" s="6"/>
      <c r="AU1236" s="3"/>
      <c r="AV1236" s="3"/>
    </row>
    <row r="1237" spans="40:48" ht="12.75" customHeight="1" x14ac:dyDescent="0.25">
      <c r="AN1237" s="18"/>
      <c r="AO1237" s="19"/>
      <c r="AQ1237" s="1"/>
      <c r="AR1237" s="14"/>
      <c r="AS1237" s="14"/>
      <c r="AT1237" s="6"/>
      <c r="AU1237" s="3"/>
      <c r="AV1237" s="3"/>
    </row>
    <row r="1238" spans="40:48" ht="12.75" customHeight="1" x14ac:dyDescent="0.25">
      <c r="AN1238" s="18"/>
      <c r="AO1238" s="19"/>
      <c r="AQ1238" s="1"/>
      <c r="AR1238" s="14"/>
      <c r="AS1238" s="14"/>
      <c r="AT1238" s="6"/>
      <c r="AU1238" s="3"/>
      <c r="AV1238" s="3"/>
    </row>
    <row r="1239" spans="40:48" ht="12.75" customHeight="1" x14ac:dyDescent="0.25">
      <c r="AN1239" s="18"/>
      <c r="AO1239" s="19"/>
      <c r="AQ1239" s="1"/>
      <c r="AR1239" s="14"/>
      <c r="AS1239" s="14"/>
      <c r="AT1239" s="6"/>
      <c r="AU1239" s="3"/>
      <c r="AV1239" s="3"/>
    </row>
    <row r="1240" spans="40:48" ht="12.75" customHeight="1" x14ac:dyDescent="0.25">
      <c r="AN1240" s="18"/>
      <c r="AO1240" s="19"/>
      <c r="AQ1240" s="1"/>
      <c r="AR1240" s="14"/>
      <c r="AS1240" s="14"/>
      <c r="AT1240" s="6"/>
      <c r="AU1240" s="3"/>
      <c r="AV1240" s="3"/>
    </row>
    <row r="1241" spans="40:48" ht="12.75" customHeight="1" x14ac:dyDescent="0.25">
      <c r="AN1241" s="18"/>
      <c r="AO1241" s="19"/>
      <c r="AQ1241" s="1"/>
      <c r="AR1241" s="14"/>
      <c r="AS1241" s="14"/>
      <c r="AT1241" s="6"/>
      <c r="AU1241" s="3"/>
      <c r="AV1241" s="3"/>
    </row>
    <row r="1242" spans="40:48" ht="12.75" customHeight="1" x14ac:dyDescent="0.25">
      <c r="AN1242" s="18"/>
      <c r="AO1242" s="19"/>
      <c r="AQ1242" s="1"/>
      <c r="AR1242" s="14"/>
      <c r="AS1242" s="14"/>
      <c r="AT1242" s="6"/>
      <c r="AU1242" s="3"/>
      <c r="AV1242" s="3"/>
    </row>
    <row r="1243" spans="40:48" ht="12.75" customHeight="1" x14ac:dyDescent="0.25">
      <c r="AN1243" s="18"/>
      <c r="AO1243" s="19"/>
      <c r="AQ1243" s="1"/>
      <c r="AR1243" s="14"/>
      <c r="AS1243" s="14"/>
      <c r="AT1243" s="6"/>
      <c r="AU1243" s="3"/>
      <c r="AV1243" s="3"/>
    </row>
    <row r="1244" spans="40:48" ht="12.75" customHeight="1" x14ac:dyDescent="0.25">
      <c r="AN1244" s="18"/>
      <c r="AO1244" s="19"/>
      <c r="AQ1244" s="1"/>
      <c r="AR1244" s="14"/>
      <c r="AS1244" s="14"/>
      <c r="AT1244" s="6"/>
      <c r="AU1244" s="3"/>
      <c r="AV1244" s="3"/>
    </row>
    <row r="1245" spans="40:48" ht="12.75" customHeight="1" x14ac:dyDescent="0.25">
      <c r="AN1245" s="18"/>
      <c r="AO1245" s="19"/>
      <c r="AQ1245" s="1"/>
      <c r="AR1245" s="14"/>
      <c r="AS1245" s="14"/>
      <c r="AT1245" s="6"/>
      <c r="AU1245" s="3"/>
      <c r="AV1245" s="3"/>
    </row>
    <row r="1246" spans="40:48" ht="12.75" customHeight="1" x14ac:dyDescent="0.25">
      <c r="AN1246" s="18"/>
      <c r="AO1246" s="19"/>
      <c r="AQ1246" s="1"/>
      <c r="AR1246" s="14"/>
      <c r="AS1246" s="14"/>
      <c r="AT1246" s="6"/>
      <c r="AU1246" s="3"/>
      <c r="AV1246" s="3"/>
    </row>
    <row r="1247" spans="40:48" ht="12.75" customHeight="1" x14ac:dyDescent="0.25">
      <c r="AN1247" s="18"/>
      <c r="AO1247" s="19"/>
      <c r="AQ1247" s="1"/>
      <c r="AR1247" s="14"/>
      <c r="AS1247" s="14"/>
      <c r="AT1247" s="6"/>
      <c r="AU1247" s="3"/>
      <c r="AV1247" s="3"/>
    </row>
    <row r="1248" spans="40:48" ht="12.75" customHeight="1" x14ac:dyDescent="0.25">
      <c r="AN1248" s="18"/>
      <c r="AO1248" s="19"/>
      <c r="AQ1248" s="1"/>
      <c r="AR1248" s="14"/>
      <c r="AS1248" s="14"/>
      <c r="AT1248" s="6"/>
      <c r="AU1248" s="3"/>
      <c r="AV1248" s="3"/>
    </row>
    <row r="1249" spans="40:48" ht="12.75" customHeight="1" x14ac:dyDescent="0.25">
      <c r="AN1249" s="18"/>
      <c r="AO1249" s="19"/>
      <c r="AQ1249" s="1"/>
      <c r="AR1249" s="14"/>
      <c r="AS1249" s="14"/>
      <c r="AT1249" s="6"/>
      <c r="AU1249" s="3"/>
      <c r="AV1249" s="3"/>
    </row>
    <row r="1250" spans="40:48" ht="12.75" customHeight="1" x14ac:dyDescent="0.25">
      <c r="AN1250" s="18"/>
      <c r="AO1250" s="19"/>
      <c r="AQ1250" s="1"/>
      <c r="AR1250" s="14"/>
      <c r="AS1250" s="14"/>
      <c r="AT1250" s="6"/>
      <c r="AU1250" s="3"/>
      <c r="AV1250" s="3"/>
    </row>
    <row r="1251" spans="40:48" ht="12.75" customHeight="1" x14ac:dyDescent="0.25">
      <c r="AN1251" s="18"/>
      <c r="AO1251" s="19"/>
      <c r="AQ1251" s="1"/>
      <c r="AR1251" s="14"/>
      <c r="AS1251" s="14"/>
      <c r="AT1251" s="6"/>
      <c r="AU1251" s="3"/>
      <c r="AV1251" s="3"/>
    </row>
    <row r="1252" spans="40:48" ht="12.75" customHeight="1" x14ac:dyDescent="0.25">
      <c r="AN1252" s="18"/>
      <c r="AO1252" s="19"/>
      <c r="AQ1252" s="1"/>
      <c r="AR1252" s="14"/>
      <c r="AS1252" s="14"/>
      <c r="AT1252" s="6"/>
      <c r="AU1252" s="3"/>
      <c r="AV1252" s="3"/>
    </row>
    <row r="1253" spans="40:48" ht="12.75" customHeight="1" x14ac:dyDescent="0.25">
      <c r="AN1253" s="18"/>
      <c r="AO1253" s="19"/>
      <c r="AQ1253" s="1"/>
      <c r="AR1253" s="14"/>
      <c r="AS1253" s="14"/>
      <c r="AT1253" s="6"/>
      <c r="AU1253" s="3"/>
      <c r="AV1253" s="3"/>
    </row>
    <row r="1254" spans="40:48" ht="12.75" customHeight="1" x14ac:dyDescent="0.25">
      <c r="AN1254" s="18"/>
      <c r="AO1254" s="19"/>
      <c r="AQ1254" s="1"/>
      <c r="AR1254" s="14"/>
      <c r="AS1254" s="14"/>
      <c r="AT1254" s="6"/>
      <c r="AU1254" s="3"/>
      <c r="AV1254" s="3"/>
    </row>
    <row r="1255" spans="40:48" ht="12.75" customHeight="1" x14ac:dyDescent="0.25">
      <c r="AN1255" s="18"/>
      <c r="AO1255" s="19"/>
      <c r="AQ1255" s="1"/>
      <c r="AR1255" s="14"/>
      <c r="AS1255" s="14"/>
      <c r="AT1255" s="6"/>
      <c r="AU1255" s="3"/>
      <c r="AV1255" s="3"/>
    </row>
    <row r="1256" spans="40:48" ht="12.75" customHeight="1" x14ac:dyDescent="0.25">
      <c r="AN1256" s="18"/>
      <c r="AO1256" s="19"/>
      <c r="AQ1256" s="1"/>
      <c r="AR1256" s="14"/>
      <c r="AS1256" s="14"/>
      <c r="AT1256" s="6"/>
      <c r="AU1256" s="3"/>
      <c r="AV1256" s="3"/>
    </row>
    <row r="1257" spans="40:48" ht="12.75" customHeight="1" x14ac:dyDescent="0.25">
      <c r="AN1257" s="18"/>
      <c r="AO1257" s="19"/>
      <c r="AQ1257" s="1"/>
      <c r="AR1257" s="14"/>
      <c r="AS1257" s="14"/>
      <c r="AT1257" s="6"/>
      <c r="AU1257" s="3"/>
      <c r="AV1257" s="3"/>
    </row>
    <row r="1258" spans="40:48" ht="12.75" customHeight="1" x14ac:dyDescent="0.25">
      <c r="AN1258" s="18"/>
      <c r="AO1258" s="19"/>
      <c r="AQ1258" s="1"/>
      <c r="AR1258" s="14"/>
      <c r="AS1258" s="14"/>
      <c r="AT1258" s="6"/>
      <c r="AU1258" s="3"/>
      <c r="AV1258" s="3"/>
    </row>
    <row r="1259" spans="40:48" ht="12.75" customHeight="1" x14ac:dyDescent="0.25">
      <c r="AN1259" s="18"/>
      <c r="AO1259" s="19"/>
      <c r="AQ1259" s="1"/>
      <c r="AR1259" s="14"/>
      <c r="AS1259" s="14"/>
      <c r="AT1259" s="6"/>
      <c r="AU1259" s="3"/>
      <c r="AV1259" s="3"/>
    </row>
    <row r="1260" spans="40:48" ht="12.75" customHeight="1" x14ac:dyDescent="0.25">
      <c r="AN1260" s="18"/>
      <c r="AO1260" s="19"/>
      <c r="AQ1260" s="1"/>
      <c r="AR1260" s="14"/>
      <c r="AS1260" s="14"/>
      <c r="AT1260" s="6"/>
      <c r="AU1260" s="3"/>
      <c r="AV1260" s="3"/>
    </row>
    <row r="1261" spans="40:48" ht="12.75" customHeight="1" x14ac:dyDescent="0.25">
      <c r="AN1261" s="18"/>
      <c r="AO1261" s="19"/>
      <c r="AQ1261" s="1"/>
      <c r="AR1261" s="14"/>
      <c r="AS1261" s="14"/>
      <c r="AT1261" s="6"/>
      <c r="AU1261" s="3"/>
      <c r="AV1261" s="3"/>
    </row>
    <row r="1262" spans="40:48" ht="12.75" customHeight="1" x14ac:dyDescent="0.25">
      <c r="AN1262" s="18"/>
      <c r="AO1262" s="19"/>
      <c r="AQ1262" s="1"/>
      <c r="AR1262" s="14"/>
      <c r="AS1262" s="14"/>
      <c r="AT1262" s="6"/>
      <c r="AU1262" s="3"/>
      <c r="AV1262" s="3"/>
    </row>
    <row r="1263" spans="40:48" ht="12.75" customHeight="1" x14ac:dyDescent="0.25">
      <c r="AN1263" s="18"/>
      <c r="AO1263" s="19"/>
      <c r="AQ1263" s="1"/>
      <c r="AR1263" s="14"/>
      <c r="AS1263" s="14"/>
      <c r="AT1263" s="6"/>
      <c r="AU1263" s="3"/>
      <c r="AV1263" s="3"/>
    </row>
    <row r="1264" spans="40:48" ht="12.75" customHeight="1" x14ac:dyDescent="0.25">
      <c r="AN1264" s="18"/>
      <c r="AO1264" s="19"/>
      <c r="AQ1264" s="1"/>
      <c r="AR1264" s="14"/>
      <c r="AS1264" s="14"/>
      <c r="AT1264" s="6"/>
      <c r="AU1264" s="3"/>
      <c r="AV1264" s="3"/>
    </row>
    <row r="1265" spans="40:48" ht="12.75" customHeight="1" x14ac:dyDescent="0.25">
      <c r="AN1265" s="18"/>
      <c r="AO1265" s="19"/>
      <c r="AQ1265" s="1"/>
      <c r="AR1265" s="14"/>
      <c r="AS1265" s="14"/>
      <c r="AT1265" s="6"/>
      <c r="AU1265" s="3"/>
      <c r="AV1265" s="3"/>
    </row>
    <row r="1266" spans="40:48" ht="12.75" customHeight="1" x14ac:dyDescent="0.25">
      <c r="AN1266" s="18"/>
      <c r="AO1266" s="19"/>
      <c r="AQ1266" s="1"/>
      <c r="AR1266" s="14"/>
      <c r="AS1266" s="14"/>
      <c r="AT1266" s="6"/>
      <c r="AU1266" s="3"/>
      <c r="AV1266" s="3"/>
    </row>
    <row r="1267" spans="40:48" ht="12.75" customHeight="1" x14ac:dyDescent="0.25">
      <c r="AN1267" s="18"/>
      <c r="AO1267" s="19"/>
      <c r="AQ1267" s="1"/>
      <c r="AR1267" s="14"/>
      <c r="AS1267" s="14"/>
      <c r="AT1267" s="6"/>
      <c r="AU1267" s="3"/>
      <c r="AV1267" s="3"/>
    </row>
    <row r="1268" spans="40:48" ht="12.75" customHeight="1" x14ac:dyDescent="0.25">
      <c r="AN1268" s="18"/>
      <c r="AO1268" s="19"/>
      <c r="AQ1268" s="1"/>
      <c r="AR1268" s="14"/>
      <c r="AS1268" s="14"/>
      <c r="AT1268" s="6"/>
      <c r="AU1268" s="3"/>
      <c r="AV1268" s="3"/>
    </row>
    <row r="1269" spans="40:48" ht="12.75" customHeight="1" x14ac:dyDescent="0.25">
      <c r="AN1269" s="18"/>
      <c r="AO1269" s="19"/>
      <c r="AQ1269" s="1"/>
      <c r="AR1269" s="14"/>
      <c r="AS1269" s="14"/>
      <c r="AT1269" s="6"/>
      <c r="AU1269" s="3"/>
      <c r="AV1269" s="3"/>
    </row>
    <row r="1270" spans="40:48" ht="12.75" customHeight="1" x14ac:dyDescent="0.25">
      <c r="AN1270" s="18"/>
      <c r="AO1270" s="19"/>
      <c r="AQ1270" s="1"/>
      <c r="AR1270" s="14"/>
      <c r="AS1270" s="14"/>
      <c r="AT1270" s="6"/>
      <c r="AU1270" s="3"/>
      <c r="AV1270" s="3"/>
    </row>
    <row r="1271" spans="40:48" ht="12.75" customHeight="1" x14ac:dyDescent="0.25">
      <c r="AN1271" s="18"/>
      <c r="AO1271" s="19"/>
      <c r="AQ1271" s="1"/>
      <c r="AR1271" s="14"/>
      <c r="AS1271" s="14"/>
      <c r="AT1271" s="6"/>
      <c r="AU1271" s="3"/>
      <c r="AV1271" s="3"/>
    </row>
    <row r="1272" spans="40:48" ht="12.75" customHeight="1" x14ac:dyDescent="0.25">
      <c r="AN1272" s="18"/>
      <c r="AO1272" s="19"/>
      <c r="AQ1272" s="1"/>
      <c r="AR1272" s="14"/>
      <c r="AS1272" s="14"/>
      <c r="AT1272" s="6"/>
      <c r="AU1272" s="3"/>
      <c r="AV1272" s="3"/>
    </row>
    <row r="1273" spans="40:48" ht="12.75" customHeight="1" x14ac:dyDescent="0.25">
      <c r="AN1273" s="18"/>
      <c r="AO1273" s="19"/>
      <c r="AQ1273" s="1"/>
      <c r="AR1273" s="14"/>
      <c r="AS1273" s="14"/>
      <c r="AT1273" s="6"/>
      <c r="AU1273" s="3"/>
      <c r="AV1273" s="3"/>
    </row>
    <row r="1274" spans="40:48" ht="12.75" customHeight="1" x14ac:dyDescent="0.25">
      <c r="AN1274" s="18"/>
      <c r="AO1274" s="19"/>
      <c r="AQ1274" s="1"/>
      <c r="AR1274" s="14"/>
      <c r="AS1274" s="14"/>
      <c r="AT1274" s="6"/>
      <c r="AU1274" s="3"/>
      <c r="AV1274" s="3"/>
    </row>
    <row r="1275" spans="40:48" ht="12.75" customHeight="1" x14ac:dyDescent="0.25">
      <c r="AN1275" s="18"/>
      <c r="AO1275" s="19"/>
      <c r="AQ1275" s="1"/>
      <c r="AR1275" s="14"/>
      <c r="AS1275" s="14"/>
      <c r="AT1275" s="6"/>
      <c r="AU1275" s="3"/>
      <c r="AV1275" s="3"/>
    </row>
    <row r="1276" spans="40:48" ht="12.75" customHeight="1" x14ac:dyDescent="0.25">
      <c r="AN1276" s="18"/>
      <c r="AO1276" s="19"/>
      <c r="AQ1276" s="1"/>
      <c r="AR1276" s="14"/>
      <c r="AS1276" s="14"/>
      <c r="AT1276" s="6"/>
      <c r="AU1276" s="3"/>
      <c r="AV1276" s="3"/>
    </row>
    <row r="1277" spans="40:48" ht="12.75" customHeight="1" x14ac:dyDescent="0.25">
      <c r="AN1277" s="18"/>
      <c r="AO1277" s="19"/>
      <c r="AQ1277" s="1"/>
      <c r="AR1277" s="14"/>
      <c r="AS1277" s="14"/>
      <c r="AT1277" s="6"/>
      <c r="AU1277" s="3"/>
      <c r="AV1277" s="3"/>
    </row>
    <row r="1278" spans="40:48" ht="12.75" customHeight="1" x14ac:dyDescent="0.25">
      <c r="AN1278" s="18"/>
      <c r="AO1278" s="19"/>
      <c r="AQ1278" s="1"/>
      <c r="AR1278" s="14"/>
      <c r="AS1278" s="14"/>
      <c r="AT1278" s="6"/>
      <c r="AU1278" s="3"/>
      <c r="AV1278" s="3"/>
    </row>
    <row r="1279" spans="40:48" ht="12.75" customHeight="1" x14ac:dyDescent="0.25">
      <c r="AN1279" s="18"/>
      <c r="AO1279" s="19"/>
      <c r="AQ1279" s="1"/>
      <c r="AR1279" s="14"/>
      <c r="AS1279" s="14"/>
      <c r="AT1279" s="6"/>
      <c r="AU1279" s="3"/>
      <c r="AV1279" s="3"/>
    </row>
    <row r="1280" spans="40:48" ht="12.75" customHeight="1" x14ac:dyDescent="0.25">
      <c r="AN1280" s="18"/>
      <c r="AO1280" s="19"/>
      <c r="AQ1280" s="1"/>
      <c r="AR1280" s="14"/>
      <c r="AS1280" s="14"/>
      <c r="AT1280" s="6"/>
      <c r="AU1280" s="3"/>
      <c r="AV1280" s="3"/>
    </row>
    <row r="1281" spans="40:48" ht="12.75" customHeight="1" x14ac:dyDescent="0.25">
      <c r="AN1281" s="18"/>
      <c r="AO1281" s="19"/>
      <c r="AQ1281" s="1"/>
      <c r="AR1281" s="14"/>
      <c r="AS1281" s="14"/>
      <c r="AT1281" s="6"/>
      <c r="AU1281" s="3"/>
      <c r="AV1281" s="3"/>
    </row>
    <row r="1282" spans="40:48" ht="12.75" customHeight="1" x14ac:dyDescent="0.25">
      <c r="AN1282" s="18"/>
      <c r="AO1282" s="19"/>
      <c r="AQ1282" s="1"/>
      <c r="AR1282" s="14"/>
      <c r="AS1282" s="14"/>
      <c r="AT1282" s="6"/>
      <c r="AU1282" s="3"/>
      <c r="AV1282" s="3"/>
    </row>
    <row r="1283" spans="40:48" ht="12.75" customHeight="1" x14ac:dyDescent="0.25">
      <c r="AN1283" s="18"/>
      <c r="AO1283" s="19"/>
      <c r="AQ1283" s="1"/>
      <c r="AR1283" s="14"/>
      <c r="AS1283" s="14"/>
      <c r="AT1283" s="6"/>
      <c r="AU1283" s="3"/>
      <c r="AV1283" s="3"/>
    </row>
    <row r="1284" spans="40:48" ht="12.75" customHeight="1" x14ac:dyDescent="0.25">
      <c r="AN1284" s="18"/>
      <c r="AO1284" s="19"/>
      <c r="AQ1284" s="1"/>
      <c r="AR1284" s="14"/>
      <c r="AS1284" s="14"/>
      <c r="AT1284" s="6"/>
      <c r="AU1284" s="3"/>
      <c r="AV1284" s="3"/>
    </row>
    <row r="1285" spans="40:48" ht="12.75" customHeight="1" x14ac:dyDescent="0.25">
      <c r="AN1285" s="18"/>
      <c r="AO1285" s="19"/>
      <c r="AQ1285" s="1"/>
      <c r="AR1285" s="14"/>
      <c r="AS1285" s="14"/>
      <c r="AT1285" s="6"/>
      <c r="AU1285" s="3"/>
      <c r="AV1285" s="3"/>
    </row>
    <row r="1286" spans="40:48" ht="12.75" customHeight="1" x14ac:dyDescent="0.25">
      <c r="AN1286" s="18"/>
      <c r="AO1286" s="19"/>
      <c r="AQ1286" s="1"/>
      <c r="AR1286" s="14"/>
      <c r="AS1286" s="14"/>
      <c r="AT1286" s="6"/>
      <c r="AU1286" s="3"/>
      <c r="AV1286" s="3"/>
    </row>
    <row r="1287" spans="40:48" ht="12.75" customHeight="1" x14ac:dyDescent="0.25">
      <c r="AN1287" s="18"/>
      <c r="AO1287" s="19"/>
      <c r="AQ1287" s="1"/>
      <c r="AR1287" s="14"/>
      <c r="AS1287" s="14"/>
      <c r="AT1287" s="6"/>
      <c r="AU1287" s="3"/>
      <c r="AV1287" s="3"/>
    </row>
    <row r="1288" spans="40:48" ht="12.75" customHeight="1" x14ac:dyDescent="0.25">
      <c r="AN1288" s="18"/>
      <c r="AO1288" s="19"/>
      <c r="AQ1288" s="1"/>
      <c r="AR1288" s="14"/>
      <c r="AS1288" s="14"/>
      <c r="AT1288" s="6"/>
      <c r="AU1288" s="3"/>
      <c r="AV1288" s="3"/>
    </row>
    <row r="1289" spans="40:48" ht="12.75" customHeight="1" x14ac:dyDescent="0.25">
      <c r="AN1289" s="18"/>
      <c r="AO1289" s="19"/>
      <c r="AQ1289" s="1"/>
      <c r="AR1289" s="14"/>
      <c r="AS1289" s="14"/>
      <c r="AT1289" s="6"/>
      <c r="AU1289" s="3"/>
      <c r="AV1289" s="3"/>
    </row>
    <row r="1290" spans="40:48" ht="12.75" customHeight="1" x14ac:dyDescent="0.25">
      <c r="AN1290" s="18"/>
      <c r="AO1290" s="19"/>
      <c r="AQ1290" s="1"/>
      <c r="AR1290" s="14"/>
      <c r="AS1290" s="14"/>
      <c r="AT1290" s="6"/>
      <c r="AU1290" s="3"/>
      <c r="AV1290" s="3"/>
    </row>
    <row r="1291" spans="40:48" ht="12.75" customHeight="1" x14ac:dyDescent="0.25">
      <c r="AN1291" s="18"/>
      <c r="AO1291" s="19"/>
      <c r="AQ1291" s="1"/>
      <c r="AR1291" s="14"/>
      <c r="AS1291" s="14"/>
      <c r="AT1291" s="6"/>
      <c r="AU1291" s="3"/>
      <c r="AV1291" s="3"/>
    </row>
    <row r="1292" spans="40:48" ht="12.75" customHeight="1" x14ac:dyDescent="0.25">
      <c r="AN1292" s="18"/>
      <c r="AO1292" s="19"/>
      <c r="AQ1292" s="1"/>
      <c r="AR1292" s="14"/>
      <c r="AS1292" s="14"/>
      <c r="AT1292" s="6"/>
      <c r="AU1292" s="3"/>
      <c r="AV1292" s="3"/>
    </row>
    <row r="1293" spans="40:48" ht="12.75" customHeight="1" x14ac:dyDescent="0.25">
      <c r="AN1293" s="18"/>
      <c r="AO1293" s="19"/>
      <c r="AQ1293" s="1"/>
      <c r="AR1293" s="14"/>
      <c r="AS1293" s="14"/>
      <c r="AT1293" s="6"/>
      <c r="AU1293" s="3"/>
      <c r="AV1293" s="3"/>
    </row>
    <row r="1294" spans="40:48" ht="12.75" customHeight="1" x14ac:dyDescent="0.25">
      <c r="AN1294" s="18"/>
      <c r="AO1294" s="19"/>
      <c r="AQ1294" s="1"/>
      <c r="AR1294" s="14"/>
      <c r="AS1294" s="14"/>
      <c r="AT1294" s="6"/>
      <c r="AU1294" s="3"/>
      <c r="AV1294" s="3"/>
    </row>
    <row r="1295" spans="40:48" ht="12.75" customHeight="1" x14ac:dyDescent="0.25">
      <c r="AN1295" s="18"/>
      <c r="AO1295" s="19"/>
      <c r="AQ1295" s="1"/>
      <c r="AR1295" s="14"/>
      <c r="AS1295" s="14"/>
      <c r="AT1295" s="6"/>
      <c r="AU1295" s="3"/>
      <c r="AV1295" s="3"/>
    </row>
    <row r="1296" spans="40:48" ht="12.75" customHeight="1" x14ac:dyDescent="0.25">
      <c r="AN1296" s="18"/>
      <c r="AO1296" s="19"/>
      <c r="AQ1296" s="1"/>
      <c r="AR1296" s="14"/>
      <c r="AS1296" s="14"/>
      <c r="AT1296" s="6"/>
      <c r="AU1296" s="3"/>
      <c r="AV1296" s="3"/>
    </row>
    <row r="1297" spans="40:48" ht="12.75" customHeight="1" x14ac:dyDescent="0.25">
      <c r="AN1297" s="18"/>
      <c r="AO1297" s="19"/>
      <c r="AQ1297" s="1"/>
      <c r="AR1297" s="14"/>
      <c r="AS1297" s="14"/>
      <c r="AT1297" s="6"/>
      <c r="AU1297" s="3"/>
      <c r="AV1297" s="3"/>
    </row>
    <row r="1298" spans="40:48" ht="12.75" customHeight="1" x14ac:dyDescent="0.25">
      <c r="AN1298" s="18"/>
      <c r="AO1298" s="19"/>
      <c r="AQ1298" s="1"/>
      <c r="AR1298" s="14"/>
      <c r="AS1298" s="14"/>
      <c r="AT1298" s="6"/>
      <c r="AU1298" s="3"/>
      <c r="AV1298" s="3"/>
    </row>
    <row r="1299" spans="40:48" ht="12.75" customHeight="1" x14ac:dyDescent="0.25">
      <c r="AN1299" s="18"/>
      <c r="AO1299" s="19"/>
      <c r="AQ1299" s="1"/>
      <c r="AR1299" s="14"/>
      <c r="AS1299" s="14"/>
      <c r="AT1299" s="6"/>
      <c r="AU1299" s="3"/>
      <c r="AV1299" s="3"/>
    </row>
    <row r="1300" spans="40:48" ht="12.75" customHeight="1" x14ac:dyDescent="0.25">
      <c r="AN1300" s="18"/>
      <c r="AO1300" s="19"/>
      <c r="AQ1300" s="1"/>
      <c r="AR1300" s="14"/>
      <c r="AS1300" s="14"/>
      <c r="AT1300" s="6"/>
      <c r="AU1300" s="3"/>
      <c r="AV1300" s="3"/>
    </row>
    <row r="1301" spans="40:48" ht="12.75" customHeight="1" x14ac:dyDescent="0.25">
      <c r="AN1301" s="18"/>
      <c r="AO1301" s="19"/>
      <c r="AQ1301" s="1"/>
      <c r="AR1301" s="14"/>
      <c r="AS1301" s="14"/>
      <c r="AT1301" s="6"/>
      <c r="AU1301" s="3"/>
      <c r="AV1301" s="3"/>
    </row>
    <row r="1302" spans="40:48" ht="12.75" customHeight="1" x14ac:dyDescent="0.25">
      <c r="AN1302" s="18"/>
      <c r="AO1302" s="19"/>
      <c r="AQ1302" s="1"/>
      <c r="AR1302" s="14"/>
      <c r="AS1302" s="14"/>
      <c r="AT1302" s="6"/>
      <c r="AU1302" s="3"/>
      <c r="AV1302" s="3"/>
    </row>
    <row r="1303" spans="40:48" ht="12.75" customHeight="1" x14ac:dyDescent="0.25">
      <c r="AN1303" s="18"/>
      <c r="AO1303" s="19"/>
      <c r="AQ1303" s="1"/>
      <c r="AR1303" s="14"/>
      <c r="AS1303" s="14"/>
      <c r="AT1303" s="6"/>
      <c r="AU1303" s="3"/>
      <c r="AV1303" s="3"/>
    </row>
    <row r="1304" spans="40:48" ht="12.75" customHeight="1" x14ac:dyDescent="0.25">
      <c r="AN1304" s="18"/>
      <c r="AO1304" s="19"/>
      <c r="AQ1304" s="1"/>
      <c r="AR1304" s="14"/>
      <c r="AS1304" s="14"/>
      <c r="AT1304" s="6"/>
      <c r="AU1304" s="3"/>
      <c r="AV1304" s="3"/>
    </row>
    <row r="1305" spans="40:48" ht="12.75" customHeight="1" x14ac:dyDescent="0.25">
      <c r="AN1305" s="18"/>
      <c r="AO1305" s="19"/>
      <c r="AQ1305" s="1"/>
      <c r="AR1305" s="14"/>
      <c r="AS1305" s="14"/>
      <c r="AT1305" s="6"/>
      <c r="AU1305" s="3"/>
      <c r="AV1305" s="3"/>
    </row>
    <row r="1306" spans="40:48" ht="12.75" customHeight="1" x14ac:dyDescent="0.25">
      <c r="AN1306" s="18"/>
      <c r="AO1306" s="19"/>
      <c r="AQ1306" s="1"/>
      <c r="AR1306" s="14"/>
      <c r="AS1306" s="14"/>
      <c r="AT1306" s="6"/>
      <c r="AU1306" s="3"/>
      <c r="AV1306" s="3"/>
    </row>
    <row r="1307" spans="40:48" ht="12.75" customHeight="1" x14ac:dyDescent="0.25">
      <c r="AN1307" s="18"/>
      <c r="AO1307" s="19"/>
      <c r="AQ1307" s="1"/>
      <c r="AR1307" s="14"/>
      <c r="AS1307" s="14"/>
      <c r="AT1307" s="6"/>
      <c r="AU1307" s="3"/>
      <c r="AV1307" s="3"/>
    </row>
    <row r="1308" spans="40:48" ht="12.75" customHeight="1" x14ac:dyDescent="0.25">
      <c r="AN1308" s="18"/>
      <c r="AO1308" s="19"/>
      <c r="AQ1308" s="1"/>
      <c r="AR1308" s="14"/>
      <c r="AS1308" s="14"/>
      <c r="AT1308" s="6"/>
      <c r="AU1308" s="3"/>
      <c r="AV1308" s="3"/>
    </row>
    <row r="1309" spans="40:48" ht="12.75" customHeight="1" x14ac:dyDescent="0.25">
      <c r="AN1309" s="18"/>
      <c r="AO1309" s="19"/>
      <c r="AQ1309" s="1"/>
      <c r="AR1309" s="14"/>
      <c r="AS1309" s="14"/>
      <c r="AT1309" s="6"/>
      <c r="AU1309" s="3"/>
      <c r="AV1309" s="3"/>
    </row>
    <row r="1310" spans="40:48" ht="12.75" customHeight="1" x14ac:dyDescent="0.25">
      <c r="AN1310" s="18"/>
      <c r="AO1310" s="19"/>
      <c r="AQ1310" s="1"/>
      <c r="AR1310" s="14"/>
      <c r="AS1310" s="14"/>
      <c r="AT1310" s="6"/>
      <c r="AU1310" s="3"/>
      <c r="AV1310" s="3"/>
    </row>
    <row r="1311" spans="40:48" ht="12.75" customHeight="1" x14ac:dyDescent="0.25">
      <c r="AN1311" s="18"/>
      <c r="AO1311" s="19"/>
      <c r="AQ1311" s="1"/>
      <c r="AR1311" s="14"/>
      <c r="AS1311" s="14"/>
      <c r="AT1311" s="6"/>
      <c r="AU1311" s="3"/>
      <c r="AV1311" s="3"/>
    </row>
    <row r="1312" spans="40:48" ht="12.75" customHeight="1" x14ac:dyDescent="0.25">
      <c r="AN1312" s="18"/>
      <c r="AO1312" s="19"/>
      <c r="AQ1312" s="1"/>
      <c r="AR1312" s="14"/>
      <c r="AS1312" s="14"/>
      <c r="AT1312" s="6"/>
      <c r="AU1312" s="3"/>
      <c r="AV1312" s="3"/>
    </row>
    <row r="1313" spans="40:48" ht="12.75" customHeight="1" x14ac:dyDescent="0.25">
      <c r="AN1313" s="18"/>
      <c r="AO1313" s="19"/>
      <c r="AQ1313" s="1"/>
      <c r="AR1313" s="14"/>
      <c r="AS1313" s="14"/>
      <c r="AT1313" s="6"/>
      <c r="AU1313" s="3"/>
      <c r="AV1313" s="3"/>
    </row>
    <row r="1314" spans="40:48" ht="12.75" customHeight="1" x14ac:dyDescent="0.25">
      <c r="AN1314" s="18"/>
      <c r="AO1314" s="19"/>
      <c r="AQ1314" s="1"/>
      <c r="AR1314" s="14"/>
      <c r="AS1314" s="14"/>
      <c r="AT1314" s="6"/>
      <c r="AU1314" s="3"/>
      <c r="AV1314" s="3"/>
    </row>
    <row r="1315" spans="40:48" ht="12.75" customHeight="1" x14ac:dyDescent="0.25">
      <c r="AN1315" s="18"/>
      <c r="AO1315" s="19"/>
      <c r="AQ1315" s="1"/>
      <c r="AR1315" s="14"/>
      <c r="AS1315" s="14"/>
      <c r="AT1315" s="6"/>
      <c r="AU1315" s="3"/>
      <c r="AV1315" s="3"/>
    </row>
    <row r="1316" spans="40:48" ht="12.75" customHeight="1" x14ac:dyDescent="0.25">
      <c r="AN1316" s="18"/>
      <c r="AO1316" s="19"/>
      <c r="AQ1316" s="1"/>
      <c r="AR1316" s="14"/>
      <c r="AS1316" s="14"/>
      <c r="AT1316" s="6"/>
      <c r="AU1316" s="3"/>
      <c r="AV1316" s="3"/>
    </row>
    <row r="1317" spans="40:48" ht="12.75" customHeight="1" x14ac:dyDescent="0.25">
      <c r="AN1317" s="18"/>
      <c r="AO1317" s="19"/>
      <c r="AQ1317" s="1"/>
      <c r="AR1317" s="14"/>
      <c r="AS1317" s="14"/>
      <c r="AT1317" s="6"/>
      <c r="AU1317" s="3"/>
      <c r="AV1317" s="3"/>
    </row>
    <row r="1318" spans="40:48" ht="12.75" customHeight="1" x14ac:dyDescent="0.25">
      <c r="AN1318" s="18"/>
      <c r="AO1318" s="19"/>
      <c r="AQ1318" s="1"/>
      <c r="AR1318" s="14"/>
      <c r="AS1318" s="14"/>
      <c r="AT1318" s="6"/>
      <c r="AU1318" s="3"/>
      <c r="AV1318" s="3"/>
    </row>
    <row r="1319" spans="40:48" ht="12.75" customHeight="1" x14ac:dyDescent="0.25">
      <c r="AN1319" s="18"/>
      <c r="AO1319" s="19"/>
      <c r="AQ1319" s="1"/>
      <c r="AR1319" s="14"/>
      <c r="AS1319" s="14"/>
      <c r="AT1319" s="6"/>
      <c r="AU1319" s="3"/>
      <c r="AV1319" s="3"/>
    </row>
    <row r="1320" spans="40:48" ht="12.75" customHeight="1" x14ac:dyDescent="0.25">
      <c r="AN1320" s="18"/>
      <c r="AO1320" s="19"/>
      <c r="AQ1320" s="1"/>
      <c r="AR1320" s="14"/>
      <c r="AS1320" s="14"/>
      <c r="AT1320" s="6"/>
      <c r="AU1320" s="3"/>
      <c r="AV1320" s="3"/>
    </row>
    <row r="1321" spans="40:48" ht="12.75" customHeight="1" x14ac:dyDescent="0.25">
      <c r="AN1321" s="18"/>
      <c r="AO1321" s="19"/>
      <c r="AQ1321" s="1"/>
      <c r="AR1321" s="14"/>
      <c r="AS1321" s="14"/>
      <c r="AT1321" s="6"/>
      <c r="AU1321" s="3"/>
      <c r="AV1321" s="3"/>
    </row>
    <row r="1322" spans="40:48" ht="12.75" customHeight="1" x14ac:dyDescent="0.25">
      <c r="AN1322" s="18"/>
      <c r="AO1322" s="19"/>
      <c r="AQ1322" s="1"/>
      <c r="AR1322" s="14"/>
      <c r="AS1322" s="14"/>
      <c r="AT1322" s="6"/>
      <c r="AU1322" s="3"/>
      <c r="AV1322" s="3"/>
    </row>
    <row r="1323" spans="40:48" ht="12.75" customHeight="1" x14ac:dyDescent="0.25">
      <c r="AN1323" s="18"/>
      <c r="AO1323" s="19"/>
      <c r="AQ1323" s="1"/>
      <c r="AR1323" s="14"/>
      <c r="AS1323" s="14"/>
      <c r="AT1323" s="6"/>
      <c r="AU1323" s="3"/>
      <c r="AV1323" s="3"/>
    </row>
    <row r="1324" spans="40:48" ht="12.75" customHeight="1" x14ac:dyDescent="0.25">
      <c r="AN1324" s="18"/>
      <c r="AO1324" s="19"/>
      <c r="AQ1324" s="1"/>
      <c r="AR1324" s="14"/>
      <c r="AS1324" s="14"/>
      <c r="AT1324" s="6"/>
      <c r="AU1324" s="3"/>
      <c r="AV1324" s="3"/>
    </row>
    <row r="1325" spans="40:48" ht="12.75" customHeight="1" x14ac:dyDescent="0.25">
      <c r="AN1325" s="18"/>
      <c r="AO1325" s="19"/>
      <c r="AQ1325" s="1"/>
      <c r="AR1325" s="14"/>
      <c r="AS1325" s="14"/>
      <c r="AT1325" s="6"/>
      <c r="AU1325" s="3"/>
      <c r="AV1325" s="3"/>
    </row>
    <row r="1326" spans="40:48" ht="12.75" customHeight="1" x14ac:dyDescent="0.25">
      <c r="AN1326" s="18"/>
      <c r="AO1326" s="19"/>
      <c r="AQ1326" s="1"/>
      <c r="AR1326" s="14"/>
      <c r="AS1326" s="14"/>
      <c r="AT1326" s="6"/>
      <c r="AU1326" s="3"/>
      <c r="AV1326" s="3"/>
    </row>
    <row r="1327" spans="40:48" ht="12.75" customHeight="1" x14ac:dyDescent="0.25">
      <c r="AN1327" s="18"/>
      <c r="AO1327" s="19"/>
      <c r="AQ1327" s="1"/>
      <c r="AR1327" s="14"/>
      <c r="AS1327" s="14"/>
      <c r="AT1327" s="6"/>
      <c r="AU1327" s="3"/>
      <c r="AV1327" s="3"/>
    </row>
    <row r="1328" spans="40:48" ht="12.75" customHeight="1" x14ac:dyDescent="0.25">
      <c r="AN1328" s="18"/>
      <c r="AO1328" s="19"/>
      <c r="AQ1328" s="1"/>
      <c r="AR1328" s="14"/>
      <c r="AS1328" s="14"/>
      <c r="AT1328" s="6"/>
      <c r="AU1328" s="3"/>
      <c r="AV1328" s="3"/>
    </row>
    <row r="1329" spans="40:48" ht="12.75" customHeight="1" x14ac:dyDescent="0.25">
      <c r="AN1329" s="18"/>
      <c r="AO1329" s="19"/>
      <c r="AQ1329" s="1"/>
      <c r="AR1329" s="14"/>
      <c r="AS1329" s="14"/>
      <c r="AT1329" s="6"/>
      <c r="AU1329" s="3"/>
      <c r="AV1329" s="3"/>
    </row>
    <row r="1330" spans="40:48" ht="12.75" customHeight="1" x14ac:dyDescent="0.25">
      <c r="AN1330" s="18"/>
      <c r="AO1330" s="19"/>
      <c r="AQ1330" s="1"/>
      <c r="AR1330" s="14"/>
      <c r="AS1330" s="14"/>
      <c r="AT1330" s="6"/>
      <c r="AU1330" s="3"/>
      <c r="AV1330" s="3"/>
    </row>
    <row r="1331" spans="40:48" ht="12.75" customHeight="1" x14ac:dyDescent="0.25">
      <c r="AN1331" s="18"/>
      <c r="AO1331" s="19"/>
      <c r="AQ1331" s="1"/>
      <c r="AR1331" s="14"/>
      <c r="AS1331" s="14"/>
      <c r="AT1331" s="6"/>
      <c r="AU1331" s="3"/>
      <c r="AV1331" s="3"/>
    </row>
    <row r="1332" spans="40:48" ht="12.75" customHeight="1" x14ac:dyDescent="0.25">
      <c r="AN1332" s="18"/>
      <c r="AO1332" s="19"/>
      <c r="AQ1332" s="1"/>
      <c r="AR1332" s="14"/>
      <c r="AS1332" s="14"/>
      <c r="AT1332" s="6"/>
      <c r="AU1332" s="3"/>
      <c r="AV1332" s="3"/>
    </row>
    <row r="1333" spans="40:48" ht="12.75" customHeight="1" x14ac:dyDescent="0.25">
      <c r="AN1333" s="18"/>
      <c r="AO1333" s="19"/>
      <c r="AQ1333" s="1"/>
      <c r="AR1333" s="14"/>
      <c r="AS1333" s="14"/>
      <c r="AT1333" s="6"/>
      <c r="AU1333" s="3"/>
      <c r="AV1333" s="3"/>
    </row>
    <row r="1334" spans="40:48" ht="12.75" customHeight="1" x14ac:dyDescent="0.25">
      <c r="AN1334" s="18"/>
      <c r="AO1334" s="19"/>
      <c r="AQ1334" s="1"/>
      <c r="AR1334" s="14"/>
      <c r="AS1334" s="14"/>
      <c r="AT1334" s="6"/>
      <c r="AU1334" s="3"/>
      <c r="AV1334" s="3"/>
    </row>
    <row r="1335" spans="40:48" ht="12.75" customHeight="1" x14ac:dyDescent="0.25">
      <c r="AN1335" s="18"/>
      <c r="AO1335" s="19"/>
      <c r="AQ1335" s="1"/>
      <c r="AR1335" s="14"/>
      <c r="AS1335" s="14"/>
      <c r="AT1335" s="6"/>
      <c r="AU1335" s="3"/>
      <c r="AV1335" s="3"/>
    </row>
    <row r="1336" spans="40:48" ht="12.75" customHeight="1" x14ac:dyDescent="0.25">
      <c r="AN1336" s="18"/>
      <c r="AO1336" s="19"/>
      <c r="AQ1336" s="1"/>
      <c r="AR1336" s="14"/>
      <c r="AS1336" s="14"/>
      <c r="AT1336" s="6"/>
      <c r="AU1336" s="3"/>
      <c r="AV1336" s="3"/>
    </row>
    <row r="1337" spans="40:48" ht="12.75" customHeight="1" x14ac:dyDescent="0.25">
      <c r="AN1337" s="18"/>
      <c r="AO1337" s="19"/>
      <c r="AQ1337" s="1"/>
      <c r="AR1337" s="14"/>
      <c r="AS1337" s="14"/>
      <c r="AT1337" s="6"/>
      <c r="AU1337" s="3"/>
      <c r="AV1337" s="3"/>
    </row>
    <row r="1338" spans="40:48" ht="12.75" customHeight="1" x14ac:dyDescent="0.25">
      <c r="AN1338" s="18"/>
      <c r="AO1338" s="19"/>
      <c r="AQ1338" s="1"/>
      <c r="AR1338" s="14"/>
      <c r="AS1338" s="14"/>
      <c r="AT1338" s="6"/>
      <c r="AU1338" s="3"/>
      <c r="AV1338" s="3"/>
    </row>
    <row r="1339" spans="40:48" ht="12.75" customHeight="1" x14ac:dyDescent="0.25">
      <c r="AN1339" s="18"/>
      <c r="AO1339" s="19"/>
      <c r="AQ1339" s="1"/>
      <c r="AR1339" s="14"/>
      <c r="AS1339" s="14"/>
      <c r="AT1339" s="6"/>
      <c r="AU1339" s="3"/>
      <c r="AV1339" s="3"/>
    </row>
    <row r="1340" spans="40:48" ht="12.75" customHeight="1" x14ac:dyDescent="0.25">
      <c r="AN1340" s="18"/>
      <c r="AO1340" s="19"/>
      <c r="AQ1340" s="1"/>
      <c r="AR1340" s="14"/>
      <c r="AS1340" s="14"/>
      <c r="AT1340" s="6"/>
      <c r="AU1340" s="3"/>
      <c r="AV1340" s="3"/>
    </row>
    <row r="1341" spans="40:48" ht="12.75" customHeight="1" x14ac:dyDescent="0.25">
      <c r="AN1341" s="18"/>
      <c r="AO1341" s="19"/>
      <c r="AQ1341" s="1"/>
      <c r="AR1341" s="14"/>
      <c r="AS1341" s="14"/>
      <c r="AT1341" s="6"/>
      <c r="AU1341" s="3"/>
      <c r="AV1341" s="3"/>
    </row>
    <row r="1342" spans="40:48" ht="12.75" customHeight="1" x14ac:dyDescent="0.25">
      <c r="AN1342" s="18"/>
      <c r="AO1342" s="19"/>
      <c r="AQ1342" s="1"/>
      <c r="AR1342" s="14"/>
      <c r="AS1342" s="14"/>
      <c r="AT1342" s="6"/>
      <c r="AU1342" s="3"/>
      <c r="AV1342" s="3"/>
    </row>
    <row r="1343" spans="40:48" ht="12.75" customHeight="1" x14ac:dyDescent="0.25">
      <c r="AN1343" s="18"/>
      <c r="AO1343" s="19"/>
      <c r="AQ1343" s="1"/>
      <c r="AR1343" s="14"/>
      <c r="AS1343" s="14"/>
      <c r="AT1343" s="6"/>
      <c r="AU1343" s="3"/>
      <c r="AV1343" s="3"/>
    </row>
    <row r="1344" spans="40:48" ht="12.75" customHeight="1" x14ac:dyDescent="0.25">
      <c r="AN1344" s="18"/>
      <c r="AO1344" s="19"/>
      <c r="AQ1344" s="1"/>
      <c r="AR1344" s="14"/>
      <c r="AS1344" s="14"/>
      <c r="AT1344" s="6"/>
      <c r="AU1344" s="3"/>
      <c r="AV1344" s="3"/>
    </row>
    <row r="1345" spans="40:48" ht="12.75" customHeight="1" x14ac:dyDescent="0.25">
      <c r="AN1345" s="18"/>
      <c r="AO1345" s="19"/>
      <c r="AQ1345" s="1"/>
      <c r="AR1345" s="14"/>
      <c r="AS1345" s="14"/>
      <c r="AT1345" s="6"/>
      <c r="AU1345" s="3"/>
      <c r="AV1345" s="3"/>
    </row>
    <row r="1346" spans="40:48" ht="12.75" customHeight="1" x14ac:dyDescent="0.25">
      <c r="AN1346" s="18"/>
      <c r="AO1346" s="19"/>
      <c r="AQ1346" s="1"/>
      <c r="AR1346" s="14"/>
      <c r="AS1346" s="14"/>
      <c r="AT1346" s="6"/>
      <c r="AU1346" s="3"/>
      <c r="AV1346" s="3"/>
    </row>
    <row r="1347" spans="40:48" ht="12.75" customHeight="1" x14ac:dyDescent="0.25">
      <c r="AN1347" s="18"/>
      <c r="AO1347" s="19"/>
      <c r="AQ1347" s="1"/>
      <c r="AR1347" s="14"/>
      <c r="AS1347" s="14"/>
      <c r="AT1347" s="6"/>
      <c r="AU1347" s="3"/>
      <c r="AV1347" s="3"/>
    </row>
    <row r="1348" spans="40:48" ht="12.75" customHeight="1" x14ac:dyDescent="0.25">
      <c r="AN1348" s="18"/>
      <c r="AO1348" s="19"/>
      <c r="AQ1348" s="1"/>
      <c r="AR1348" s="14"/>
      <c r="AS1348" s="14"/>
      <c r="AT1348" s="6"/>
      <c r="AU1348" s="3"/>
      <c r="AV1348" s="3"/>
    </row>
    <row r="1349" spans="40:48" ht="12.75" customHeight="1" x14ac:dyDescent="0.25">
      <c r="AN1349" s="18"/>
      <c r="AO1349" s="19"/>
      <c r="AQ1349" s="1"/>
      <c r="AR1349" s="14"/>
      <c r="AS1349" s="14"/>
      <c r="AT1349" s="6"/>
      <c r="AU1349" s="3"/>
      <c r="AV1349" s="3"/>
    </row>
    <row r="1350" spans="40:48" ht="12.75" customHeight="1" x14ac:dyDescent="0.25">
      <c r="AN1350" s="18"/>
      <c r="AO1350" s="19"/>
      <c r="AQ1350" s="1"/>
      <c r="AR1350" s="14"/>
      <c r="AS1350" s="14"/>
      <c r="AT1350" s="6"/>
      <c r="AU1350" s="3"/>
      <c r="AV1350" s="3"/>
    </row>
    <row r="1351" spans="40:48" ht="12.75" customHeight="1" x14ac:dyDescent="0.25">
      <c r="AN1351" s="18"/>
      <c r="AO1351" s="19"/>
      <c r="AQ1351" s="1"/>
      <c r="AR1351" s="14"/>
      <c r="AS1351" s="14"/>
      <c r="AT1351" s="6"/>
      <c r="AU1351" s="3"/>
      <c r="AV1351" s="3"/>
    </row>
    <row r="1352" spans="40:48" ht="12.75" customHeight="1" x14ac:dyDescent="0.25">
      <c r="AN1352" s="18"/>
      <c r="AO1352" s="19"/>
      <c r="AQ1352" s="1"/>
      <c r="AR1352" s="14"/>
      <c r="AS1352" s="14"/>
      <c r="AT1352" s="6"/>
      <c r="AU1352" s="3"/>
      <c r="AV1352" s="3"/>
    </row>
    <row r="1353" spans="40:48" ht="12.75" customHeight="1" x14ac:dyDescent="0.25">
      <c r="AN1353" s="18"/>
      <c r="AO1353" s="19"/>
      <c r="AQ1353" s="1"/>
      <c r="AR1353" s="14"/>
      <c r="AS1353" s="14"/>
      <c r="AT1353" s="6"/>
      <c r="AU1353" s="3"/>
      <c r="AV1353" s="3"/>
    </row>
    <row r="1354" spans="40:48" ht="12.75" customHeight="1" x14ac:dyDescent="0.25">
      <c r="AN1354" s="18"/>
      <c r="AO1354" s="19"/>
      <c r="AQ1354" s="1"/>
      <c r="AR1354" s="14"/>
      <c r="AS1354" s="14"/>
      <c r="AT1354" s="6"/>
      <c r="AU1354" s="3"/>
      <c r="AV1354" s="3"/>
    </row>
    <row r="1355" spans="40:48" ht="12.75" customHeight="1" x14ac:dyDescent="0.25">
      <c r="AN1355" s="18"/>
      <c r="AO1355" s="19"/>
      <c r="AQ1355" s="1"/>
      <c r="AR1355" s="14"/>
      <c r="AS1355" s="14"/>
      <c r="AT1355" s="6"/>
      <c r="AU1355" s="3"/>
      <c r="AV1355" s="3"/>
    </row>
    <row r="1356" spans="40:48" ht="12.75" customHeight="1" x14ac:dyDescent="0.25">
      <c r="AN1356" s="18"/>
      <c r="AO1356" s="19"/>
      <c r="AQ1356" s="1"/>
      <c r="AR1356" s="14"/>
      <c r="AS1356" s="14"/>
      <c r="AT1356" s="6"/>
      <c r="AU1356" s="3"/>
      <c r="AV1356" s="3"/>
    </row>
    <row r="1357" spans="40:48" ht="12.75" customHeight="1" x14ac:dyDescent="0.25">
      <c r="AN1357" s="18"/>
      <c r="AO1357" s="19"/>
      <c r="AQ1357" s="1"/>
      <c r="AR1357" s="14"/>
      <c r="AS1357" s="14"/>
      <c r="AT1357" s="6"/>
      <c r="AU1357" s="3"/>
      <c r="AV1357" s="3"/>
    </row>
    <row r="1358" spans="40:48" ht="12.75" customHeight="1" x14ac:dyDescent="0.25">
      <c r="AN1358" s="18"/>
      <c r="AO1358" s="19"/>
      <c r="AQ1358" s="1"/>
      <c r="AR1358" s="14"/>
      <c r="AS1358" s="14"/>
      <c r="AT1358" s="6"/>
      <c r="AU1358" s="3"/>
      <c r="AV1358" s="3"/>
    </row>
    <row r="1359" spans="40:48" ht="12.75" customHeight="1" x14ac:dyDescent="0.25">
      <c r="AN1359" s="18"/>
      <c r="AO1359" s="19"/>
      <c r="AQ1359" s="1"/>
      <c r="AR1359" s="14"/>
      <c r="AS1359" s="14"/>
      <c r="AT1359" s="6"/>
      <c r="AU1359" s="3"/>
      <c r="AV1359" s="3"/>
    </row>
    <row r="1360" spans="40:48" ht="12.75" customHeight="1" x14ac:dyDescent="0.25">
      <c r="AN1360" s="18"/>
      <c r="AO1360" s="19"/>
      <c r="AQ1360" s="1"/>
      <c r="AR1360" s="14"/>
      <c r="AS1360" s="14"/>
      <c r="AT1360" s="6"/>
      <c r="AU1360" s="3"/>
      <c r="AV1360" s="3"/>
    </row>
    <row r="1361" spans="40:48" ht="12.75" customHeight="1" x14ac:dyDescent="0.25">
      <c r="AN1361" s="18"/>
      <c r="AO1361" s="19"/>
      <c r="AQ1361" s="1"/>
      <c r="AR1361" s="14"/>
      <c r="AS1361" s="14"/>
      <c r="AT1361" s="6"/>
      <c r="AU1361" s="3"/>
      <c r="AV1361" s="3"/>
    </row>
    <row r="1362" spans="40:48" ht="12.75" customHeight="1" x14ac:dyDescent="0.25">
      <c r="AN1362" s="18"/>
      <c r="AO1362" s="19"/>
      <c r="AQ1362" s="1"/>
      <c r="AR1362" s="14"/>
      <c r="AS1362" s="14"/>
      <c r="AT1362" s="6"/>
      <c r="AU1362" s="3"/>
      <c r="AV1362" s="3"/>
    </row>
    <row r="1363" spans="40:48" ht="12.75" customHeight="1" x14ac:dyDescent="0.25">
      <c r="AN1363" s="18"/>
      <c r="AO1363" s="19"/>
      <c r="AQ1363" s="1"/>
      <c r="AR1363" s="14"/>
      <c r="AS1363" s="14"/>
      <c r="AT1363" s="6"/>
      <c r="AU1363" s="3"/>
      <c r="AV1363" s="3"/>
    </row>
    <row r="1364" spans="40:48" ht="12.75" customHeight="1" x14ac:dyDescent="0.25">
      <c r="AN1364" s="18"/>
      <c r="AO1364" s="19"/>
      <c r="AQ1364" s="1"/>
      <c r="AR1364" s="14"/>
      <c r="AS1364" s="14"/>
      <c r="AT1364" s="6"/>
      <c r="AU1364" s="3"/>
      <c r="AV1364" s="3"/>
    </row>
    <row r="1365" spans="40:48" ht="12.75" customHeight="1" x14ac:dyDescent="0.25">
      <c r="AN1365" s="18"/>
      <c r="AO1365" s="19"/>
      <c r="AQ1365" s="1"/>
      <c r="AR1365" s="14"/>
      <c r="AS1365" s="14"/>
      <c r="AT1365" s="6"/>
      <c r="AU1365" s="3"/>
      <c r="AV1365" s="3"/>
    </row>
    <row r="1366" spans="40:48" ht="12.75" customHeight="1" x14ac:dyDescent="0.25">
      <c r="AN1366" s="18"/>
      <c r="AO1366" s="19"/>
      <c r="AQ1366" s="1"/>
      <c r="AR1366" s="14"/>
      <c r="AS1366" s="14"/>
      <c r="AT1366" s="6"/>
      <c r="AU1366" s="3"/>
      <c r="AV1366" s="3"/>
    </row>
    <row r="1367" spans="40:48" ht="12.75" customHeight="1" x14ac:dyDescent="0.25">
      <c r="AN1367" s="18"/>
      <c r="AO1367" s="19"/>
      <c r="AQ1367" s="1"/>
      <c r="AR1367" s="14"/>
      <c r="AS1367" s="14"/>
      <c r="AT1367" s="6"/>
      <c r="AU1367" s="3"/>
      <c r="AV1367" s="3"/>
    </row>
    <row r="1368" spans="40:48" ht="12.75" customHeight="1" x14ac:dyDescent="0.25">
      <c r="AN1368" s="18"/>
      <c r="AO1368" s="19"/>
      <c r="AQ1368" s="1"/>
      <c r="AR1368" s="14"/>
      <c r="AS1368" s="14"/>
      <c r="AT1368" s="6"/>
      <c r="AU1368" s="3"/>
      <c r="AV1368" s="3"/>
    </row>
    <row r="1369" spans="40:48" ht="12.75" customHeight="1" x14ac:dyDescent="0.25">
      <c r="AN1369" s="18"/>
      <c r="AO1369" s="19"/>
      <c r="AQ1369" s="1"/>
      <c r="AR1369" s="14"/>
      <c r="AS1369" s="14"/>
      <c r="AT1369" s="6"/>
      <c r="AU1369" s="3"/>
      <c r="AV1369" s="3"/>
    </row>
    <row r="1370" spans="40:48" ht="12.75" customHeight="1" x14ac:dyDescent="0.25">
      <c r="AN1370" s="18"/>
      <c r="AO1370" s="19"/>
      <c r="AQ1370" s="1"/>
      <c r="AR1370" s="14"/>
      <c r="AS1370" s="14"/>
      <c r="AT1370" s="6"/>
      <c r="AU1370" s="3"/>
      <c r="AV1370" s="3"/>
    </row>
    <row r="1371" spans="40:48" ht="12.75" customHeight="1" x14ac:dyDescent="0.25">
      <c r="AN1371" s="18"/>
      <c r="AO1371" s="19"/>
      <c r="AQ1371" s="1"/>
      <c r="AR1371" s="14"/>
      <c r="AS1371" s="14"/>
      <c r="AT1371" s="6"/>
      <c r="AU1371" s="3"/>
      <c r="AV1371" s="3"/>
    </row>
    <row r="1372" spans="40:48" ht="12.75" customHeight="1" x14ac:dyDescent="0.25">
      <c r="AN1372" s="18"/>
      <c r="AO1372" s="19"/>
      <c r="AQ1372" s="1"/>
      <c r="AR1372" s="14"/>
      <c r="AS1372" s="14"/>
      <c r="AT1372" s="6"/>
      <c r="AU1372" s="3"/>
      <c r="AV1372" s="3"/>
    </row>
    <row r="1373" spans="40:48" ht="12.75" customHeight="1" x14ac:dyDescent="0.25">
      <c r="AN1373" s="18"/>
      <c r="AO1373" s="19"/>
      <c r="AQ1373" s="1"/>
      <c r="AR1373" s="14"/>
      <c r="AS1373" s="14"/>
      <c r="AT1373" s="6"/>
      <c r="AU1373" s="3"/>
      <c r="AV1373" s="3"/>
    </row>
    <row r="1374" spans="40:48" ht="12.75" customHeight="1" x14ac:dyDescent="0.25">
      <c r="AN1374" s="18"/>
      <c r="AO1374" s="19"/>
      <c r="AQ1374" s="1"/>
      <c r="AR1374" s="14"/>
      <c r="AS1374" s="14"/>
      <c r="AT1374" s="6"/>
      <c r="AU1374" s="3"/>
      <c r="AV1374" s="3"/>
    </row>
    <row r="1375" spans="40:48" ht="12.75" customHeight="1" x14ac:dyDescent="0.25">
      <c r="AN1375" s="18"/>
      <c r="AO1375" s="19"/>
      <c r="AQ1375" s="1"/>
      <c r="AR1375" s="14"/>
      <c r="AS1375" s="14"/>
      <c r="AT1375" s="6"/>
      <c r="AU1375" s="3"/>
      <c r="AV1375" s="3"/>
    </row>
    <row r="1376" spans="40:48" ht="12.75" customHeight="1" x14ac:dyDescent="0.25">
      <c r="AN1376" s="18"/>
      <c r="AO1376" s="19"/>
      <c r="AQ1376" s="1"/>
      <c r="AR1376" s="14"/>
      <c r="AS1376" s="14"/>
      <c r="AT1376" s="6"/>
      <c r="AU1376" s="3"/>
      <c r="AV1376" s="3"/>
    </row>
    <row r="1377" spans="40:48" ht="12.75" customHeight="1" x14ac:dyDescent="0.25">
      <c r="AN1377" s="18"/>
      <c r="AO1377" s="19"/>
      <c r="AQ1377" s="1"/>
      <c r="AR1377" s="14"/>
      <c r="AS1377" s="14"/>
      <c r="AT1377" s="6"/>
      <c r="AU1377" s="3"/>
      <c r="AV1377" s="3"/>
    </row>
    <row r="1378" spans="40:48" ht="12.75" customHeight="1" x14ac:dyDescent="0.25">
      <c r="AN1378" s="18"/>
      <c r="AO1378" s="19"/>
      <c r="AQ1378" s="1"/>
      <c r="AR1378" s="14"/>
      <c r="AS1378" s="14"/>
      <c r="AT1378" s="6"/>
      <c r="AU1378" s="3"/>
      <c r="AV1378" s="3"/>
    </row>
    <row r="1379" spans="40:48" ht="12.75" customHeight="1" x14ac:dyDescent="0.25">
      <c r="AN1379" s="18"/>
      <c r="AO1379" s="19"/>
      <c r="AQ1379" s="1"/>
      <c r="AR1379" s="14"/>
      <c r="AS1379" s="14"/>
      <c r="AT1379" s="6"/>
      <c r="AU1379" s="3"/>
      <c r="AV1379" s="3"/>
    </row>
    <row r="1380" spans="40:48" ht="12.75" customHeight="1" x14ac:dyDescent="0.25">
      <c r="AN1380" s="18"/>
      <c r="AO1380" s="19"/>
      <c r="AQ1380" s="1"/>
      <c r="AR1380" s="14"/>
      <c r="AS1380" s="14"/>
      <c r="AT1380" s="6"/>
      <c r="AU1380" s="3"/>
      <c r="AV1380" s="3"/>
    </row>
    <row r="1381" spans="40:48" ht="12.75" customHeight="1" x14ac:dyDescent="0.25">
      <c r="AN1381" s="18"/>
      <c r="AO1381" s="19"/>
      <c r="AQ1381" s="1"/>
      <c r="AR1381" s="14"/>
      <c r="AS1381" s="14"/>
      <c r="AT1381" s="6"/>
      <c r="AU1381" s="3"/>
      <c r="AV1381" s="3"/>
    </row>
    <row r="1382" spans="40:48" ht="12.75" customHeight="1" x14ac:dyDescent="0.25">
      <c r="AN1382" s="18"/>
      <c r="AO1382" s="19"/>
      <c r="AQ1382" s="1"/>
      <c r="AR1382" s="14"/>
      <c r="AS1382" s="14"/>
      <c r="AT1382" s="6"/>
      <c r="AU1382" s="3"/>
      <c r="AV1382" s="3"/>
    </row>
    <row r="1383" spans="40:48" ht="12.75" customHeight="1" x14ac:dyDescent="0.25">
      <c r="AN1383" s="18"/>
      <c r="AO1383" s="19"/>
      <c r="AQ1383" s="1"/>
      <c r="AR1383" s="14"/>
      <c r="AS1383" s="14"/>
      <c r="AT1383" s="6"/>
      <c r="AU1383" s="3"/>
      <c r="AV1383" s="3"/>
    </row>
    <row r="1384" spans="40:48" ht="12.75" customHeight="1" x14ac:dyDescent="0.25">
      <c r="AN1384" s="18"/>
      <c r="AO1384" s="19"/>
      <c r="AQ1384" s="1"/>
      <c r="AR1384" s="14"/>
      <c r="AS1384" s="14"/>
      <c r="AT1384" s="6"/>
      <c r="AU1384" s="3"/>
      <c r="AV1384" s="3"/>
    </row>
    <row r="1385" spans="40:48" ht="12.75" customHeight="1" x14ac:dyDescent="0.25">
      <c r="AN1385" s="18"/>
      <c r="AO1385" s="19"/>
      <c r="AQ1385" s="1"/>
      <c r="AR1385" s="14"/>
      <c r="AS1385" s="14"/>
      <c r="AT1385" s="6"/>
      <c r="AU1385" s="3"/>
      <c r="AV1385" s="3"/>
    </row>
    <row r="1386" spans="40:48" ht="12.75" customHeight="1" x14ac:dyDescent="0.25">
      <c r="AN1386" s="18"/>
      <c r="AO1386" s="19"/>
      <c r="AQ1386" s="1"/>
      <c r="AR1386" s="14"/>
      <c r="AS1386" s="14"/>
      <c r="AT1386" s="6"/>
      <c r="AU1386" s="3"/>
      <c r="AV1386" s="3"/>
    </row>
    <row r="1387" spans="40:48" ht="12.75" customHeight="1" x14ac:dyDescent="0.25">
      <c r="AN1387" s="18"/>
      <c r="AO1387" s="19"/>
      <c r="AQ1387" s="1"/>
      <c r="AR1387" s="14"/>
      <c r="AS1387" s="14"/>
      <c r="AT1387" s="6"/>
      <c r="AU1387" s="3"/>
      <c r="AV1387" s="3"/>
    </row>
    <row r="1388" spans="40:48" ht="12.75" customHeight="1" x14ac:dyDescent="0.25">
      <c r="AN1388" s="18"/>
      <c r="AO1388" s="19"/>
      <c r="AQ1388" s="1"/>
      <c r="AR1388" s="14"/>
      <c r="AS1388" s="14"/>
      <c r="AT1388" s="6"/>
      <c r="AU1388" s="3"/>
      <c r="AV1388" s="3"/>
    </row>
    <row r="1389" spans="40:48" ht="12.75" customHeight="1" x14ac:dyDescent="0.25">
      <c r="AN1389" s="18"/>
      <c r="AO1389" s="19"/>
      <c r="AQ1389" s="1"/>
      <c r="AR1389" s="14"/>
      <c r="AS1389" s="14"/>
      <c r="AT1389" s="6"/>
      <c r="AU1389" s="3"/>
      <c r="AV1389" s="3"/>
    </row>
    <row r="1390" spans="40:48" ht="12.75" customHeight="1" x14ac:dyDescent="0.25">
      <c r="AN1390" s="18"/>
      <c r="AO1390" s="19"/>
      <c r="AQ1390" s="1"/>
      <c r="AR1390" s="14"/>
      <c r="AS1390" s="14"/>
      <c r="AT1390" s="6"/>
      <c r="AU1390" s="3"/>
      <c r="AV1390" s="3"/>
    </row>
    <row r="1391" spans="40:48" ht="12.75" customHeight="1" x14ac:dyDescent="0.25">
      <c r="AN1391" s="18"/>
      <c r="AO1391" s="19"/>
      <c r="AQ1391" s="1"/>
      <c r="AR1391" s="14"/>
      <c r="AS1391" s="14"/>
      <c r="AT1391" s="6"/>
      <c r="AU1391" s="3"/>
      <c r="AV1391" s="3"/>
    </row>
    <row r="1392" spans="40:48" ht="12.75" customHeight="1" x14ac:dyDescent="0.25">
      <c r="AN1392" s="18"/>
      <c r="AO1392" s="19"/>
      <c r="AQ1392" s="1"/>
      <c r="AR1392" s="14"/>
      <c r="AS1392" s="14"/>
      <c r="AT1392" s="6"/>
      <c r="AU1392" s="3"/>
      <c r="AV1392" s="3"/>
    </row>
    <row r="1393" spans="40:48" ht="12.75" customHeight="1" x14ac:dyDescent="0.25">
      <c r="AN1393" s="18"/>
      <c r="AO1393" s="19"/>
      <c r="AQ1393" s="1"/>
      <c r="AR1393" s="14"/>
      <c r="AS1393" s="14"/>
      <c r="AT1393" s="6"/>
      <c r="AU1393" s="3"/>
      <c r="AV1393" s="3"/>
    </row>
    <row r="1394" spans="40:48" ht="12.75" customHeight="1" x14ac:dyDescent="0.25">
      <c r="AN1394" s="18"/>
      <c r="AO1394" s="19"/>
      <c r="AQ1394" s="1"/>
      <c r="AR1394" s="14"/>
      <c r="AS1394" s="14"/>
      <c r="AT1394" s="6"/>
      <c r="AU1394" s="3"/>
      <c r="AV1394" s="3"/>
    </row>
    <row r="1395" spans="40:48" ht="12.75" customHeight="1" x14ac:dyDescent="0.25">
      <c r="AN1395" s="18"/>
      <c r="AO1395" s="19"/>
      <c r="AQ1395" s="1"/>
      <c r="AR1395" s="14"/>
      <c r="AS1395" s="14"/>
      <c r="AT1395" s="6"/>
      <c r="AU1395" s="3"/>
      <c r="AV1395" s="3"/>
    </row>
    <row r="1396" spans="40:48" ht="12.75" customHeight="1" x14ac:dyDescent="0.25">
      <c r="AN1396" s="18"/>
      <c r="AO1396" s="19"/>
      <c r="AQ1396" s="1"/>
      <c r="AR1396" s="14"/>
      <c r="AS1396" s="14"/>
      <c r="AT1396" s="6"/>
      <c r="AU1396" s="3"/>
      <c r="AV1396" s="3"/>
    </row>
    <row r="1397" spans="40:48" ht="12.75" customHeight="1" x14ac:dyDescent="0.25">
      <c r="AN1397" s="18"/>
      <c r="AO1397" s="19"/>
      <c r="AQ1397" s="1"/>
      <c r="AR1397" s="14"/>
      <c r="AS1397" s="14"/>
      <c r="AT1397" s="6"/>
      <c r="AU1397" s="3"/>
      <c r="AV1397" s="3"/>
    </row>
    <row r="1398" spans="40:48" ht="12.75" customHeight="1" x14ac:dyDescent="0.25">
      <c r="AN1398" s="18"/>
      <c r="AO1398" s="19"/>
      <c r="AQ1398" s="1"/>
      <c r="AR1398" s="14"/>
      <c r="AS1398" s="14"/>
      <c r="AT1398" s="6"/>
      <c r="AU1398" s="3"/>
      <c r="AV1398" s="3"/>
    </row>
    <row r="1399" spans="40:48" ht="12.75" customHeight="1" x14ac:dyDescent="0.25">
      <c r="AN1399" s="18"/>
      <c r="AO1399" s="19"/>
      <c r="AQ1399" s="1"/>
      <c r="AR1399" s="14"/>
      <c r="AS1399" s="14"/>
      <c r="AT1399" s="6"/>
      <c r="AU1399" s="3"/>
      <c r="AV1399" s="3"/>
    </row>
    <row r="1400" spans="40:48" ht="12.75" customHeight="1" x14ac:dyDescent="0.25">
      <c r="AN1400" s="18"/>
      <c r="AO1400" s="19"/>
      <c r="AQ1400" s="1"/>
      <c r="AR1400" s="14"/>
      <c r="AS1400" s="14"/>
      <c r="AT1400" s="6"/>
      <c r="AU1400" s="3"/>
      <c r="AV1400" s="3"/>
    </row>
    <row r="1401" spans="40:48" ht="12.75" customHeight="1" x14ac:dyDescent="0.25">
      <c r="AN1401" s="18"/>
      <c r="AO1401" s="19"/>
      <c r="AQ1401" s="1"/>
      <c r="AR1401" s="14"/>
      <c r="AS1401" s="14"/>
      <c r="AT1401" s="6"/>
      <c r="AU1401" s="3"/>
      <c r="AV1401" s="3"/>
    </row>
    <row r="1402" spans="40:48" ht="12.75" customHeight="1" x14ac:dyDescent="0.25">
      <c r="AN1402" s="18"/>
      <c r="AO1402" s="19"/>
      <c r="AQ1402" s="1"/>
      <c r="AR1402" s="14"/>
      <c r="AS1402" s="14"/>
      <c r="AT1402" s="6"/>
      <c r="AU1402" s="3"/>
      <c r="AV1402" s="3"/>
    </row>
    <row r="1403" spans="40:48" ht="12.75" customHeight="1" x14ac:dyDescent="0.25">
      <c r="AN1403" s="18"/>
      <c r="AO1403" s="19"/>
      <c r="AQ1403" s="1"/>
      <c r="AR1403" s="14"/>
      <c r="AS1403" s="14"/>
      <c r="AT1403" s="6"/>
      <c r="AU1403" s="3"/>
      <c r="AV1403" s="3"/>
    </row>
    <row r="1404" spans="40:48" ht="12.75" customHeight="1" x14ac:dyDescent="0.25">
      <c r="AN1404" s="18"/>
      <c r="AO1404" s="19"/>
      <c r="AQ1404" s="1"/>
      <c r="AR1404" s="14"/>
      <c r="AS1404" s="14"/>
      <c r="AT1404" s="6"/>
      <c r="AU1404" s="3"/>
      <c r="AV1404" s="3"/>
    </row>
    <row r="1405" spans="40:48" ht="12.75" customHeight="1" x14ac:dyDescent="0.25">
      <c r="AN1405" s="18"/>
      <c r="AO1405" s="19"/>
      <c r="AQ1405" s="1"/>
      <c r="AR1405" s="14"/>
      <c r="AS1405" s="14"/>
      <c r="AT1405" s="6"/>
      <c r="AU1405" s="3"/>
      <c r="AV1405" s="3"/>
    </row>
    <row r="1406" spans="40:48" ht="12.75" customHeight="1" x14ac:dyDescent="0.25">
      <c r="AN1406" s="18"/>
      <c r="AO1406" s="19"/>
      <c r="AQ1406" s="1"/>
      <c r="AR1406" s="14"/>
      <c r="AS1406" s="14"/>
      <c r="AT1406" s="6"/>
      <c r="AU1406" s="3"/>
      <c r="AV1406" s="3"/>
    </row>
    <row r="1407" spans="40:48" ht="12.75" customHeight="1" x14ac:dyDescent="0.25">
      <c r="AN1407" s="18"/>
      <c r="AO1407" s="19"/>
      <c r="AQ1407" s="1"/>
      <c r="AR1407" s="14"/>
      <c r="AS1407" s="14"/>
      <c r="AT1407" s="6"/>
      <c r="AU1407" s="3"/>
      <c r="AV1407" s="3"/>
    </row>
    <row r="1408" spans="40:48" ht="12.75" customHeight="1" x14ac:dyDescent="0.25">
      <c r="AN1408" s="18"/>
      <c r="AO1408" s="19"/>
      <c r="AQ1408" s="1"/>
      <c r="AR1408" s="14"/>
      <c r="AS1408" s="14"/>
      <c r="AT1408" s="6"/>
      <c r="AU1408" s="3"/>
      <c r="AV1408" s="3"/>
    </row>
    <row r="1409" spans="40:48" ht="12.75" customHeight="1" x14ac:dyDescent="0.25">
      <c r="AN1409" s="18"/>
      <c r="AO1409" s="19"/>
      <c r="AQ1409" s="1"/>
      <c r="AR1409" s="14"/>
      <c r="AS1409" s="14"/>
      <c r="AT1409" s="6"/>
      <c r="AU1409" s="3"/>
      <c r="AV1409" s="3"/>
    </row>
    <row r="1410" spans="40:48" ht="12.75" customHeight="1" x14ac:dyDescent="0.25">
      <c r="AN1410" s="18"/>
      <c r="AO1410" s="19"/>
      <c r="AQ1410" s="1"/>
      <c r="AR1410" s="14"/>
      <c r="AS1410" s="14"/>
      <c r="AT1410" s="6"/>
      <c r="AU1410" s="3"/>
      <c r="AV1410" s="3"/>
    </row>
    <row r="1411" spans="40:48" ht="12.75" customHeight="1" x14ac:dyDescent="0.25">
      <c r="AN1411" s="18"/>
      <c r="AO1411" s="19"/>
      <c r="AQ1411" s="1"/>
      <c r="AR1411" s="14"/>
      <c r="AS1411" s="14"/>
      <c r="AT1411" s="6"/>
      <c r="AU1411" s="3"/>
      <c r="AV1411" s="3"/>
    </row>
    <row r="1412" spans="40:48" ht="12.75" customHeight="1" x14ac:dyDescent="0.25">
      <c r="AN1412" s="18"/>
      <c r="AO1412" s="19"/>
      <c r="AQ1412" s="1"/>
      <c r="AR1412" s="14"/>
      <c r="AS1412" s="14"/>
      <c r="AT1412" s="6"/>
      <c r="AU1412" s="3"/>
      <c r="AV1412" s="3"/>
    </row>
    <row r="1413" spans="40:48" ht="12.75" customHeight="1" x14ac:dyDescent="0.25">
      <c r="AN1413" s="18"/>
      <c r="AO1413" s="19"/>
      <c r="AQ1413" s="1"/>
      <c r="AR1413" s="14"/>
      <c r="AS1413" s="14"/>
      <c r="AT1413" s="6"/>
      <c r="AU1413" s="3"/>
      <c r="AV1413" s="3"/>
    </row>
    <row r="1414" spans="40:48" ht="12.75" customHeight="1" x14ac:dyDescent="0.25">
      <c r="AN1414" s="18"/>
      <c r="AO1414" s="19"/>
      <c r="AQ1414" s="1"/>
      <c r="AR1414" s="14"/>
      <c r="AS1414" s="14"/>
      <c r="AT1414" s="6"/>
      <c r="AU1414" s="3"/>
      <c r="AV1414" s="3"/>
    </row>
    <row r="1415" spans="40:48" ht="12.75" customHeight="1" x14ac:dyDescent="0.25">
      <c r="AN1415" s="18"/>
      <c r="AO1415" s="19"/>
      <c r="AQ1415" s="1"/>
      <c r="AR1415" s="14"/>
      <c r="AS1415" s="14"/>
      <c r="AT1415" s="6"/>
      <c r="AU1415" s="3"/>
      <c r="AV1415" s="3"/>
    </row>
    <row r="1416" spans="40:48" ht="12.75" customHeight="1" x14ac:dyDescent="0.25">
      <c r="AN1416" s="18"/>
      <c r="AO1416" s="19"/>
      <c r="AQ1416" s="1"/>
      <c r="AR1416" s="14"/>
      <c r="AS1416" s="14"/>
      <c r="AT1416" s="6"/>
      <c r="AU1416" s="3"/>
      <c r="AV1416" s="3"/>
    </row>
    <row r="1417" spans="40:48" ht="12.75" customHeight="1" x14ac:dyDescent="0.25">
      <c r="AN1417" s="18"/>
      <c r="AO1417" s="19"/>
      <c r="AQ1417" s="1"/>
      <c r="AR1417" s="14"/>
      <c r="AS1417" s="14"/>
      <c r="AT1417" s="6"/>
      <c r="AU1417" s="3"/>
      <c r="AV1417" s="3"/>
    </row>
    <row r="1418" spans="40:48" ht="12.75" customHeight="1" x14ac:dyDescent="0.25">
      <c r="AN1418" s="18"/>
      <c r="AO1418" s="19"/>
      <c r="AQ1418" s="1"/>
      <c r="AR1418" s="14"/>
      <c r="AS1418" s="14"/>
      <c r="AT1418" s="6"/>
      <c r="AU1418" s="3"/>
      <c r="AV1418" s="3"/>
    </row>
    <row r="1419" spans="40:48" ht="12.75" customHeight="1" x14ac:dyDescent="0.25">
      <c r="AN1419" s="18"/>
      <c r="AO1419" s="19"/>
      <c r="AQ1419" s="1"/>
      <c r="AR1419" s="14"/>
      <c r="AS1419" s="14"/>
      <c r="AT1419" s="6"/>
      <c r="AU1419" s="3"/>
      <c r="AV1419" s="3"/>
    </row>
    <row r="1420" spans="40:48" ht="12.75" customHeight="1" x14ac:dyDescent="0.25">
      <c r="AN1420" s="18"/>
      <c r="AO1420" s="19"/>
      <c r="AQ1420" s="1"/>
      <c r="AR1420" s="14"/>
      <c r="AS1420" s="14"/>
      <c r="AT1420" s="6"/>
      <c r="AU1420" s="3"/>
      <c r="AV1420" s="3"/>
    </row>
    <row r="1421" spans="40:48" ht="12.75" customHeight="1" x14ac:dyDescent="0.25">
      <c r="AN1421" s="18"/>
      <c r="AO1421" s="19"/>
      <c r="AQ1421" s="1"/>
      <c r="AR1421" s="14"/>
      <c r="AS1421" s="14"/>
      <c r="AT1421" s="6"/>
      <c r="AU1421" s="3"/>
      <c r="AV1421" s="3"/>
    </row>
    <row r="1422" spans="40:48" ht="12.75" customHeight="1" x14ac:dyDescent="0.25">
      <c r="AN1422" s="18"/>
      <c r="AO1422" s="19"/>
      <c r="AQ1422" s="1"/>
      <c r="AR1422" s="14"/>
      <c r="AS1422" s="14"/>
      <c r="AT1422" s="6"/>
      <c r="AU1422" s="3"/>
      <c r="AV1422" s="3"/>
    </row>
    <row r="1423" spans="40:48" ht="12.75" customHeight="1" x14ac:dyDescent="0.25">
      <c r="AN1423" s="18"/>
      <c r="AO1423" s="19"/>
      <c r="AQ1423" s="1"/>
      <c r="AR1423" s="14"/>
      <c r="AS1423" s="14"/>
      <c r="AT1423" s="6"/>
      <c r="AU1423" s="3"/>
      <c r="AV1423" s="3"/>
    </row>
    <row r="1424" spans="40:48" ht="12.75" customHeight="1" x14ac:dyDescent="0.25">
      <c r="AN1424" s="18"/>
      <c r="AO1424" s="19"/>
      <c r="AQ1424" s="1"/>
      <c r="AR1424" s="14"/>
      <c r="AS1424" s="14"/>
      <c r="AT1424" s="6"/>
      <c r="AU1424" s="3"/>
      <c r="AV1424" s="3"/>
    </row>
    <row r="1425" spans="40:48" ht="12.75" customHeight="1" x14ac:dyDescent="0.25">
      <c r="AN1425" s="18"/>
      <c r="AO1425" s="19"/>
      <c r="AQ1425" s="1"/>
      <c r="AR1425" s="14"/>
      <c r="AS1425" s="14"/>
      <c r="AT1425" s="6"/>
      <c r="AU1425" s="3"/>
      <c r="AV1425" s="3"/>
    </row>
    <row r="1426" spans="40:48" ht="12.75" customHeight="1" x14ac:dyDescent="0.25">
      <c r="AN1426" s="18"/>
      <c r="AO1426" s="19"/>
      <c r="AQ1426" s="1"/>
      <c r="AR1426" s="14"/>
      <c r="AS1426" s="14"/>
      <c r="AT1426" s="6"/>
      <c r="AU1426" s="3"/>
      <c r="AV1426" s="3"/>
    </row>
    <row r="1427" spans="40:48" ht="12.75" customHeight="1" x14ac:dyDescent="0.25">
      <c r="AN1427" s="18"/>
      <c r="AO1427" s="19"/>
      <c r="AQ1427" s="1"/>
      <c r="AR1427" s="14"/>
      <c r="AS1427" s="14"/>
      <c r="AT1427" s="6"/>
      <c r="AU1427" s="3"/>
      <c r="AV1427" s="3"/>
    </row>
    <row r="1428" spans="40:48" ht="12.75" customHeight="1" x14ac:dyDescent="0.25">
      <c r="AN1428" s="18"/>
      <c r="AO1428" s="19"/>
      <c r="AQ1428" s="1"/>
      <c r="AR1428" s="14"/>
      <c r="AS1428" s="14"/>
      <c r="AT1428" s="6"/>
      <c r="AU1428" s="3"/>
      <c r="AV1428" s="3"/>
    </row>
    <row r="1429" spans="40:48" ht="12.75" customHeight="1" x14ac:dyDescent="0.25">
      <c r="AN1429" s="18"/>
      <c r="AO1429" s="19"/>
      <c r="AQ1429" s="1"/>
      <c r="AR1429" s="14"/>
      <c r="AS1429" s="14"/>
      <c r="AT1429" s="6"/>
      <c r="AU1429" s="3"/>
      <c r="AV1429" s="3"/>
    </row>
    <row r="1430" spans="40:48" ht="12.75" customHeight="1" x14ac:dyDescent="0.25">
      <c r="AN1430" s="18"/>
      <c r="AO1430" s="19"/>
      <c r="AQ1430" s="1"/>
      <c r="AR1430" s="14"/>
      <c r="AS1430" s="14"/>
      <c r="AT1430" s="6"/>
      <c r="AU1430" s="3"/>
      <c r="AV1430" s="3"/>
    </row>
    <row r="1431" spans="40:48" ht="12.75" customHeight="1" x14ac:dyDescent="0.25">
      <c r="AN1431" s="18"/>
      <c r="AO1431" s="19"/>
      <c r="AQ1431" s="1"/>
      <c r="AR1431" s="14"/>
      <c r="AS1431" s="14"/>
      <c r="AT1431" s="6"/>
      <c r="AU1431" s="3"/>
      <c r="AV1431" s="3"/>
    </row>
    <row r="1432" spans="40:48" ht="12.75" customHeight="1" x14ac:dyDescent="0.25">
      <c r="AN1432" s="18"/>
      <c r="AO1432" s="19"/>
      <c r="AQ1432" s="1"/>
      <c r="AR1432" s="14"/>
      <c r="AS1432" s="14"/>
      <c r="AT1432" s="6"/>
      <c r="AU1432" s="3"/>
      <c r="AV1432" s="3"/>
    </row>
    <row r="1433" spans="40:48" ht="12.75" customHeight="1" x14ac:dyDescent="0.25">
      <c r="AN1433" s="18"/>
      <c r="AO1433" s="19"/>
      <c r="AQ1433" s="1"/>
      <c r="AR1433" s="14"/>
      <c r="AS1433" s="14"/>
      <c r="AT1433" s="6"/>
      <c r="AU1433" s="3"/>
      <c r="AV1433" s="3"/>
    </row>
    <row r="1434" spans="40:48" ht="12.75" customHeight="1" x14ac:dyDescent="0.25">
      <c r="AN1434" s="18"/>
      <c r="AO1434" s="19"/>
      <c r="AQ1434" s="1"/>
      <c r="AR1434" s="14"/>
      <c r="AS1434" s="14"/>
      <c r="AT1434" s="6"/>
      <c r="AU1434" s="3"/>
      <c r="AV1434" s="3"/>
    </row>
    <row r="1435" spans="40:48" ht="12.75" customHeight="1" x14ac:dyDescent="0.25">
      <c r="AN1435" s="18"/>
      <c r="AO1435" s="19"/>
      <c r="AQ1435" s="1"/>
      <c r="AR1435" s="14"/>
      <c r="AS1435" s="14"/>
      <c r="AT1435" s="6"/>
      <c r="AU1435" s="3"/>
      <c r="AV1435" s="3"/>
    </row>
    <row r="1436" spans="40:48" ht="12.75" customHeight="1" x14ac:dyDescent="0.25">
      <c r="AN1436" s="18"/>
      <c r="AO1436" s="19"/>
      <c r="AQ1436" s="1"/>
      <c r="AR1436" s="14"/>
      <c r="AS1436" s="14"/>
      <c r="AT1436" s="6"/>
      <c r="AU1436" s="3"/>
      <c r="AV1436" s="3"/>
    </row>
    <row r="1437" spans="40:48" ht="12.75" customHeight="1" x14ac:dyDescent="0.25">
      <c r="AN1437" s="18"/>
      <c r="AO1437" s="19"/>
      <c r="AQ1437" s="1"/>
      <c r="AR1437" s="14"/>
      <c r="AS1437" s="14"/>
      <c r="AT1437" s="6"/>
      <c r="AU1437" s="3"/>
      <c r="AV1437" s="3"/>
    </row>
    <row r="1438" spans="40:48" ht="12.75" customHeight="1" x14ac:dyDescent="0.25">
      <c r="AN1438" s="18"/>
      <c r="AO1438" s="19"/>
      <c r="AQ1438" s="1"/>
      <c r="AR1438" s="14"/>
      <c r="AS1438" s="14"/>
      <c r="AT1438" s="6"/>
      <c r="AU1438" s="3"/>
      <c r="AV1438" s="3"/>
    </row>
    <row r="1439" spans="40:48" ht="12.75" customHeight="1" x14ac:dyDescent="0.25">
      <c r="AN1439" s="18"/>
      <c r="AO1439" s="19"/>
      <c r="AQ1439" s="1"/>
      <c r="AR1439" s="14"/>
      <c r="AS1439" s="14"/>
      <c r="AT1439" s="6"/>
      <c r="AU1439" s="3"/>
      <c r="AV1439" s="3"/>
    </row>
    <row r="1440" spans="40:48" ht="12.75" customHeight="1" x14ac:dyDescent="0.25">
      <c r="AN1440" s="18"/>
      <c r="AO1440" s="19"/>
      <c r="AQ1440" s="1"/>
      <c r="AR1440" s="14"/>
      <c r="AS1440" s="14"/>
      <c r="AT1440" s="6"/>
      <c r="AU1440" s="3"/>
      <c r="AV1440" s="3"/>
    </row>
    <row r="1441" spans="40:48" ht="12.75" customHeight="1" x14ac:dyDescent="0.25">
      <c r="AN1441" s="18"/>
      <c r="AO1441" s="19"/>
      <c r="AQ1441" s="1"/>
      <c r="AR1441" s="14"/>
      <c r="AS1441" s="14"/>
      <c r="AT1441" s="6"/>
      <c r="AU1441" s="3"/>
      <c r="AV1441" s="3"/>
    </row>
    <row r="1442" spans="40:48" ht="12.75" customHeight="1" x14ac:dyDescent="0.25">
      <c r="AN1442" s="18"/>
      <c r="AO1442" s="19"/>
      <c r="AQ1442" s="1"/>
      <c r="AR1442" s="14"/>
      <c r="AS1442" s="14"/>
      <c r="AT1442" s="6"/>
      <c r="AU1442" s="3"/>
      <c r="AV1442" s="3"/>
    </row>
    <row r="1443" spans="40:48" ht="12.75" customHeight="1" x14ac:dyDescent="0.25">
      <c r="AN1443" s="18"/>
      <c r="AO1443" s="19"/>
      <c r="AQ1443" s="1"/>
      <c r="AR1443" s="14"/>
      <c r="AS1443" s="14"/>
      <c r="AT1443" s="6"/>
      <c r="AU1443" s="3"/>
      <c r="AV1443" s="3"/>
    </row>
    <row r="1444" spans="40:48" ht="12.75" customHeight="1" x14ac:dyDescent="0.25">
      <c r="AN1444" s="18"/>
      <c r="AO1444" s="19"/>
      <c r="AQ1444" s="1"/>
      <c r="AR1444" s="14"/>
      <c r="AS1444" s="14"/>
      <c r="AT1444" s="6"/>
      <c r="AU1444" s="3"/>
      <c r="AV1444" s="3"/>
    </row>
    <row r="1445" spans="40:48" ht="12.75" customHeight="1" x14ac:dyDescent="0.25">
      <c r="AN1445" s="18"/>
      <c r="AO1445" s="19"/>
      <c r="AQ1445" s="1"/>
      <c r="AR1445" s="14"/>
      <c r="AS1445" s="14"/>
      <c r="AT1445" s="6"/>
      <c r="AU1445" s="3"/>
      <c r="AV1445" s="3"/>
    </row>
    <row r="1446" spans="40:48" ht="12.75" customHeight="1" x14ac:dyDescent="0.25">
      <c r="AN1446" s="18"/>
      <c r="AO1446" s="19"/>
      <c r="AQ1446" s="1"/>
      <c r="AR1446" s="14"/>
      <c r="AS1446" s="14"/>
      <c r="AT1446" s="6"/>
      <c r="AU1446" s="3"/>
      <c r="AV1446" s="3"/>
    </row>
    <row r="1447" spans="40:48" ht="12.75" customHeight="1" x14ac:dyDescent="0.25">
      <c r="AN1447" s="18"/>
      <c r="AO1447" s="19"/>
      <c r="AQ1447" s="1"/>
      <c r="AR1447" s="14"/>
      <c r="AS1447" s="14"/>
      <c r="AT1447" s="6"/>
      <c r="AU1447" s="3"/>
      <c r="AV1447" s="3"/>
    </row>
    <row r="1448" spans="40:48" ht="12.75" customHeight="1" x14ac:dyDescent="0.25">
      <c r="AN1448" s="18"/>
      <c r="AO1448" s="19"/>
      <c r="AQ1448" s="1"/>
      <c r="AR1448" s="14"/>
      <c r="AS1448" s="14"/>
      <c r="AT1448" s="6"/>
      <c r="AU1448" s="3"/>
      <c r="AV1448" s="3"/>
    </row>
    <row r="1449" spans="40:48" ht="12.75" customHeight="1" x14ac:dyDescent="0.25">
      <c r="AN1449" s="18"/>
      <c r="AO1449" s="19"/>
      <c r="AQ1449" s="1"/>
      <c r="AR1449" s="14"/>
      <c r="AS1449" s="14"/>
      <c r="AT1449" s="6"/>
      <c r="AU1449" s="3"/>
      <c r="AV1449" s="3"/>
    </row>
    <row r="1450" spans="40:48" ht="12.75" customHeight="1" x14ac:dyDescent="0.25">
      <c r="AN1450" s="18"/>
      <c r="AO1450" s="19"/>
      <c r="AQ1450" s="1"/>
      <c r="AR1450" s="14"/>
      <c r="AS1450" s="14"/>
      <c r="AT1450" s="6"/>
      <c r="AU1450" s="3"/>
      <c r="AV1450" s="3"/>
    </row>
    <row r="1451" spans="40:48" ht="12.75" customHeight="1" x14ac:dyDescent="0.25">
      <c r="AN1451" s="18"/>
      <c r="AO1451" s="19"/>
      <c r="AQ1451" s="1"/>
      <c r="AR1451" s="14"/>
      <c r="AS1451" s="14"/>
      <c r="AT1451" s="6"/>
      <c r="AU1451" s="3"/>
      <c r="AV1451" s="3"/>
    </row>
    <row r="1452" spans="40:48" ht="12.75" customHeight="1" x14ac:dyDescent="0.25">
      <c r="AN1452" s="18"/>
      <c r="AO1452" s="19"/>
      <c r="AQ1452" s="1"/>
      <c r="AR1452" s="14"/>
      <c r="AS1452" s="14"/>
      <c r="AT1452" s="6"/>
      <c r="AU1452" s="3"/>
      <c r="AV1452" s="3"/>
    </row>
    <row r="1453" spans="40:48" ht="12.75" customHeight="1" x14ac:dyDescent="0.25">
      <c r="AN1453" s="18"/>
      <c r="AO1453" s="19"/>
      <c r="AQ1453" s="1"/>
      <c r="AR1453" s="14"/>
      <c r="AS1453" s="14"/>
      <c r="AT1453" s="6"/>
      <c r="AU1453" s="3"/>
      <c r="AV1453" s="3"/>
    </row>
    <row r="1454" spans="40:48" ht="12.75" customHeight="1" x14ac:dyDescent="0.25">
      <c r="AN1454" s="18"/>
      <c r="AO1454" s="19"/>
      <c r="AQ1454" s="1"/>
      <c r="AR1454" s="14"/>
      <c r="AS1454" s="14"/>
      <c r="AT1454" s="6"/>
      <c r="AU1454" s="3"/>
      <c r="AV1454" s="3"/>
    </row>
    <row r="1455" spans="40:48" ht="12.75" customHeight="1" x14ac:dyDescent="0.25">
      <c r="AN1455" s="18"/>
      <c r="AO1455" s="19"/>
      <c r="AQ1455" s="1"/>
      <c r="AR1455" s="14"/>
      <c r="AS1455" s="14"/>
      <c r="AT1455" s="6"/>
      <c r="AU1455" s="3"/>
      <c r="AV1455" s="3"/>
    </row>
    <row r="1456" spans="40:48" ht="12.75" customHeight="1" x14ac:dyDescent="0.25">
      <c r="AN1456" s="18"/>
      <c r="AO1456" s="19"/>
      <c r="AQ1456" s="1"/>
      <c r="AR1456" s="14"/>
      <c r="AS1456" s="14"/>
      <c r="AT1456" s="6"/>
      <c r="AU1456" s="3"/>
      <c r="AV1456" s="3"/>
    </row>
    <row r="1457" spans="40:48" ht="12.75" customHeight="1" x14ac:dyDescent="0.25">
      <c r="AN1457" s="18"/>
      <c r="AO1457" s="19"/>
      <c r="AQ1457" s="1"/>
      <c r="AR1457" s="14"/>
      <c r="AS1457" s="14"/>
      <c r="AT1457" s="6"/>
      <c r="AU1457" s="3"/>
      <c r="AV1457" s="3"/>
    </row>
    <row r="1458" spans="40:48" ht="12.75" customHeight="1" x14ac:dyDescent="0.25">
      <c r="AN1458" s="18"/>
      <c r="AO1458" s="19"/>
      <c r="AQ1458" s="1"/>
      <c r="AR1458" s="14"/>
      <c r="AS1458" s="14"/>
      <c r="AT1458" s="6"/>
      <c r="AU1458" s="3"/>
      <c r="AV1458" s="3"/>
    </row>
    <row r="1459" spans="40:48" ht="12.75" customHeight="1" x14ac:dyDescent="0.25">
      <c r="AN1459" s="18"/>
      <c r="AO1459" s="19"/>
      <c r="AQ1459" s="1"/>
      <c r="AR1459" s="14"/>
      <c r="AS1459" s="14"/>
      <c r="AT1459" s="6"/>
      <c r="AU1459" s="3"/>
      <c r="AV1459" s="3"/>
    </row>
    <row r="1460" spans="40:48" ht="12.75" customHeight="1" x14ac:dyDescent="0.25">
      <c r="AN1460" s="18"/>
      <c r="AO1460" s="19"/>
      <c r="AQ1460" s="1"/>
      <c r="AR1460" s="14"/>
      <c r="AS1460" s="14"/>
      <c r="AT1460" s="6"/>
      <c r="AU1460" s="3"/>
      <c r="AV1460" s="3"/>
    </row>
    <row r="1461" spans="40:48" ht="12.75" customHeight="1" x14ac:dyDescent="0.25">
      <c r="AN1461" s="18"/>
      <c r="AO1461" s="19"/>
      <c r="AQ1461" s="1"/>
      <c r="AR1461" s="14"/>
      <c r="AS1461" s="14"/>
      <c r="AT1461" s="6"/>
      <c r="AU1461" s="3"/>
      <c r="AV1461" s="3"/>
    </row>
    <row r="1462" spans="40:48" ht="12.75" customHeight="1" x14ac:dyDescent="0.25">
      <c r="AN1462" s="18"/>
      <c r="AO1462" s="19"/>
      <c r="AQ1462" s="1"/>
      <c r="AR1462" s="14"/>
      <c r="AS1462" s="14"/>
      <c r="AT1462" s="6"/>
      <c r="AU1462" s="3"/>
      <c r="AV1462" s="3"/>
    </row>
    <row r="1463" spans="40:48" ht="12.75" customHeight="1" x14ac:dyDescent="0.25">
      <c r="AN1463" s="18"/>
      <c r="AO1463" s="19"/>
      <c r="AQ1463" s="1"/>
      <c r="AR1463" s="14"/>
      <c r="AS1463" s="14"/>
      <c r="AT1463" s="6"/>
      <c r="AU1463" s="3"/>
      <c r="AV1463" s="3"/>
    </row>
    <row r="1464" spans="40:48" ht="12.75" customHeight="1" x14ac:dyDescent="0.25">
      <c r="AN1464" s="18"/>
      <c r="AO1464" s="19"/>
      <c r="AQ1464" s="1"/>
      <c r="AR1464" s="14"/>
      <c r="AS1464" s="14"/>
      <c r="AT1464" s="6"/>
      <c r="AU1464" s="3"/>
      <c r="AV1464" s="3"/>
    </row>
    <row r="1465" spans="40:48" ht="12.75" customHeight="1" x14ac:dyDescent="0.25">
      <c r="AN1465" s="18"/>
      <c r="AO1465" s="19"/>
      <c r="AQ1465" s="1"/>
      <c r="AR1465" s="14"/>
      <c r="AS1465" s="14"/>
      <c r="AT1465" s="6"/>
      <c r="AU1465" s="3"/>
      <c r="AV1465" s="3"/>
    </row>
    <row r="1466" spans="40:48" ht="12.75" customHeight="1" x14ac:dyDescent="0.25">
      <c r="AN1466" s="18"/>
      <c r="AO1466" s="19"/>
      <c r="AQ1466" s="1"/>
      <c r="AR1466" s="14"/>
      <c r="AS1466" s="14"/>
      <c r="AT1466" s="6"/>
      <c r="AU1466" s="3"/>
      <c r="AV1466" s="3"/>
    </row>
    <row r="1467" spans="40:48" ht="12.75" customHeight="1" x14ac:dyDescent="0.25">
      <c r="AN1467" s="18"/>
      <c r="AO1467" s="19"/>
      <c r="AQ1467" s="1"/>
      <c r="AR1467" s="14"/>
      <c r="AS1467" s="14"/>
      <c r="AT1467" s="6"/>
      <c r="AU1467" s="3"/>
      <c r="AV1467" s="3"/>
    </row>
    <row r="1468" spans="40:48" ht="12.75" customHeight="1" x14ac:dyDescent="0.25">
      <c r="AN1468" s="18"/>
      <c r="AO1468" s="19"/>
      <c r="AQ1468" s="1"/>
      <c r="AR1468" s="14"/>
      <c r="AS1468" s="14"/>
      <c r="AT1468" s="6"/>
      <c r="AU1468" s="3"/>
      <c r="AV1468" s="3"/>
    </row>
    <row r="1469" spans="40:48" ht="12.75" customHeight="1" x14ac:dyDescent="0.25">
      <c r="AN1469" s="18"/>
      <c r="AO1469" s="19"/>
      <c r="AQ1469" s="1"/>
      <c r="AR1469" s="14"/>
      <c r="AS1469" s="14"/>
      <c r="AT1469" s="6"/>
      <c r="AU1469" s="3"/>
      <c r="AV1469" s="3"/>
    </row>
    <row r="1470" spans="40:48" ht="12.75" customHeight="1" x14ac:dyDescent="0.25">
      <c r="AN1470" s="18"/>
      <c r="AO1470" s="19"/>
      <c r="AQ1470" s="1"/>
      <c r="AR1470" s="14"/>
      <c r="AS1470" s="14"/>
      <c r="AT1470" s="6"/>
      <c r="AU1470" s="3"/>
      <c r="AV1470" s="3"/>
    </row>
    <row r="1471" spans="40:48" ht="12.75" customHeight="1" x14ac:dyDescent="0.25">
      <c r="AN1471" s="18"/>
      <c r="AO1471" s="19"/>
      <c r="AQ1471" s="1"/>
      <c r="AR1471" s="14"/>
      <c r="AS1471" s="14"/>
      <c r="AT1471" s="6"/>
      <c r="AU1471" s="3"/>
      <c r="AV1471" s="3"/>
    </row>
    <row r="1472" spans="40:48" ht="12.75" customHeight="1" x14ac:dyDescent="0.25">
      <c r="AN1472" s="18"/>
      <c r="AO1472" s="19"/>
      <c r="AQ1472" s="1"/>
      <c r="AR1472" s="14"/>
      <c r="AS1472" s="14"/>
      <c r="AT1472" s="6"/>
      <c r="AU1472" s="3"/>
      <c r="AV1472" s="3"/>
    </row>
    <row r="1473" spans="40:48" ht="12.75" customHeight="1" x14ac:dyDescent="0.25">
      <c r="AN1473" s="18"/>
      <c r="AO1473" s="19"/>
      <c r="AQ1473" s="1"/>
      <c r="AR1473" s="14"/>
      <c r="AS1473" s="14"/>
      <c r="AT1473" s="6"/>
      <c r="AU1473" s="3"/>
      <c r="AV1473" s="3"/>
    </row>
    <row r="1474" spans="40:48" ht="12.75" customHeight="1" x14ac:dyDescent="0.25">
      <c r="AN1474" s="18"/>
      <c r="AO1474" s="19"/>
      <c r="AQ1474" s="1"/>
      <c r="AR1474" s="14"/>
      <c r="AS1474" s="14"/>
      <c r="AT1474" s="6"/>
      <c r="AU1474" s="3"/>
      <c r="AV1474" s="3"/>
    </row>
    <row r="1475" spans="40:48" ht="12.75" customHeight="1" x14ac:dyDescent="0.25">
      <c r="AN1475" s="18"/>
      <c r="AO1475" s="19"/>
      <c r="AQ1475" s="1"/>
      <c r="AR1475" s="14"/>
      <c r="AS1475" s="14"/>
      <c r="AT1475" s="6"/>
      <c r="AU1475" s="3"/>
      <c r="AV1475" s="3"/>
    </row>
    <row r="1476" spans="40:48" ht="12.75" customHeight="1" x14ac:dyDescent="0.25">
      <c r="AN1476" s="18"/>
      <c r="AO1476" s="19"/>
      <c r="AQ1476" s="1"/>
      <c r="AR1476" s="14"/>
      <c r="AS1476" s="14"/>
      <c r="AT1476" s="6"/>
      <c r="AU1476" s="3"/>
      <c r="AV1476" s="3"/>
    </row>
    <row r="1477" spans="40:48" ht="12.75" customHeight="1" x14ac:dyDescent="0.25">
      <c r="AN1477" s="18"/>
      <c r="AO1477" s="19"/>
      <c r="AQ1477" s="1"/>
      <c r="AR1477" s="14"/>
      <c r="AS1477" s="14"/>
      <c r="AT1477" s="6"/>
      <c r="AU1477" s="3"/>
      <c r="AV1477" s="3"/>
    </row>
    <row r="1478" spans="40:48" ht="12.75" customHeight="1" x14ac:dyDescent="0.25">
      <c r="AN1478" s="18"/>
      <c r="AO1478" s="19"/>
      <c r="AQ1478" s="1"/>
      <c r="AR1478" s="14"/>
      <c r="AS1478" s="14"/>
      <c r="AT1478" s="6"/>
      <c r="AU1478" s="3"/>
      <c r="AV1478" s="3"/>
    </row>
    <row r="1479" spans="40:48" ht="12.75" customHeight="1" x14ac:dyDescent="0.25">
      <c r="AN1479" s="18"/>
      <c r="AO1479" s="19"/>
      <c r="AQ1479" s="1"/>
      <c r="AR1479" s="14"/>
      <c r="AS1479" s="14"/>
      <c r="AT1479" s="6"/>
      <c r="AU1479" s="3"/>
      <c r="AV1479" s="3"/>
    </row>
    <row r="1480" spans="40:48" ht="12.75" customHeight="1" x14ac:dyDescent="0.25">
      <c r="AN1480" s="18"/>
      <c r="AO1480" s="19"/>
      <c r="AQ1480" s="1"/>
      <c r="AR1480" s="14"/>
      <c r="AS1480" s="14"/>
      <c r="AT1480" s="6"/>
      <c r="AU1480" s="3"/>
      <c r="AV1480" s="3"/>
    </row>
    <row r="1481" spans="40:48" ht="12.75" customHeight="1" x14ac:dyDescent="0.25">
      <c r="AN1481" s="18"/>
      <c r="AO1481" s="19"/>
      <c r="AQ1481" s="1"/>
      <c r="AR1481" s="14"/>
      <c r="AS1481" s="14"/>
      <c r="AT1481" s="6"/>
      <c r="AU1481" s="3"/>
      <c r="AV1481" s="3"/>
    </row>
    <row r="1482" spans="40:48" ht="12.75" customHeight="1" x14ac:dyDescent="0.25">
      <c r="AN1482" s="18"/>
      <c r="AO1482" s="19"/>
      <c r="AQ1482" s="1"/>
      <c r="AR1482" s="14"/>
      <c r="AS1482" s="14"/>
      <c r="AT1482" s="6"/>
      <c r="AU1482" s="3"/>
      <c r="AV1482" s="3"/>
    </row>
    <row r="1483" spans="40:48" ht="12.75" customHeight="1" x14ac:dyDescent="0.25">
      <c r="AN1483" s="18"/>
      <c r="AO1483" s="19"/>
      <c r="AQ1483" s="1"/>
      <c r="AR1483" s="14"/>
      <c r="AS1483" s="14"/>
      <c r="AT1483" s="6"/>
      <c r="AU1483" s="3"/>
      <c r="AV1483" s="3"/>
    </row>
    <row r="1484" spans="40:48" ht="12.75" customHeight="1" x14ac:dyDescent="0.25">
      <c r="AN1484" s="18"/>
      <c r="AO1484" s="19"/>
      <c r="AQ1484" s="1"/>
      <c r="AR1484" s="14"/>
      <c r="AS1484" s="14"/>
      <c r="AT1484" s="6"/>
      <c r="AU1484" s="3"/>
      <c r="AV1484" s="3"/>
    </row>
    <row r="1485" spans="40:48" ht="12.75" customHeight="1" x14ac:dyDescent="0.25">
      <c r="AN1485" s="18"/>
      <c r="AO1485" s="19"/>
      <c r="AQ1485" s="1"/>
      <c r="AR1485" s="14"/>
      <c r="AS1485" s="14"/>
      <c r="AT1485" s="6"/>
      <c r="AU1485" s="3"/>
      <c r="AV1485" s="3"/>
    </row>
    <row r="1486" spans="40:48" ht="12.75" customHeight="1" x14ac:dyDescent="0.25">
      <c r="AN1486" s="18"/>
      <c r="AO1486" s="19"/>
      <c r="AQ1486" s="1"/>
      <c r="AR1486" s="14"/>
      <c r="AS1486" s="14"/>
      <c r="AT1486" s="6"/>
      <c r="AU1486" s="3"/>
      <c r="AV1486" s="3"/>
    </row>
    <row r="1487" spans="40:48" ht="12.75" customHeight="1" x14ac:dyDescent="0.25">
      <c r="AN1487" s="18"/>
      <c r="AO1487" s="19"/>
      <c r="AQ1487" s="1"/>
      <c r="AR1487" s="14"/>
      <c r="AS1487" s="14"/>
      <c r="AT1487" s="6"/>
      <c r="AU1487" s="3"/>
      <c r="AV1487" s="3"/>
    </row>
    <row r="1488" spans="40:48" ht="12.75" customHeight="1" x14ac:dyDescent="0.25">
      <c r="AN1488" s="18"/>
      <c r="AO1488" s="19"/>
      <c r="AQ1488" s="1"/>
      <c r="AR1488" s="14"/>
      <c r="AS1488" s="14"/>
      <c r="AT1488" s="6"/>
      <c r="AU1488" s="3"/>
      <c r="AV1488" s="3"/>
    </row>
    <row r="1489" spans="40:48" ht="12.75" customHeight="1" x14ac:dyDescent="0.25">
      <c r="AN1489" s="18"/>
      <c r="AO1489" s="19"/>
      <c r="AQ1489" s="1"/>
      <c r="AR1489" s="14"/>
      <c r="AS1489" s="14"/>
      <c r="AT1489" s="6"/>
      <c r="AU1489" s="3"/>
      <c r="AV1489" s="3"/>
    </row>
    <row r="1490" spans="40:48" ht="12.75" customHeight="1" x14ac:dyDescent="0.25">
      <c r="AN1490" s="18"/>
      <c r="AO1490" s="19"/>
      <c r="AQ1490" s="1"/>
      <c r="AR1490" s="14"/>
      <c r="AS1490" s="14"/>
      <c r="AT1490" s="6"/>
      <c r="AU1490" s="3"/>
      <c r="AV1490" s="3"/>
    </row>
    <row r="1491" spans="40:48" ht="12.75" customHeight="1" x14ac:dyDescent="0.25">
      <c r="AN1491" s="18"/>
      <c r="AO1491" s="19"/>
      <c r="AQ1491" s="1"/>
      <c r="AR1491" s="14"/>
      <c r="AS1491" s="14"/>
      <c r="AT1491" s="6"/>
      <c r="AU1491" s="3"/>
      <c r="AV1491" s="3"/>
    </row>
    <row r="1492" spans="40:48" ht="12.75" customHeight="1" x14ac:dyDescent="0.25">
      <c r="AN1492" s="18"/>
      <c r="AO1492" s="19"/>
      <c r="AQ1492" s="1"/>
      <c r="AR1492" s="14"/>
      <c r="AS1492" s="14"/>
      <c r="AT1492" s="6"/>
      <c r="AU1492" s="3"/>
      <c r="AV1492" s="3"/>
    </row>
    <row r="1493" spans="40:48" ht="12.75" customHeight="1" x14ac:dyDescent="0.25">
      <c r="AN1493" s="18"/>
      <c r="AO1493" s="19"/>
      <c r="AQ1493" s="1"/>
      <c r="AR1493" s="14"/>
      <c r="AS1493" s="14"/>
      <c r="AT1493" s="6"/>
      <c r="AU1493" s="3"/>
      <c r="AV1493" s="3"/>
    </row>
    <row r="1494" spans="40:48" ht="12.75" customHeight="1" x14ac:dyDescent="0.25">
      <c r="AN1494" s="18"/>
      <c r="AO1494" s="19"/>
      <c r="AQ1494" s="1"/>
      <c r="AR1494" s="14"/>
      <c r="AS1494" s="14"/>
      <c r="AT1494" s="6"/>
      <c r="AU1494" s="3"/>
      <c r="AV1494" s="3"/>
    </row>
    <row r="1495" spans="40:48" ht="12.75" customHeight="1" x14ac:dyDescent="0.25">
      <c r="AN1495" s="18"/>
      <c r="AO1495" s="19"/>
      <c r="AQ1495" s="1"/>
      <c r="AR1495" s="14"/>
      <c r="AS1495" s="14"/>
      <c r="AT1495" s="6"/>
      <c r="AU1495" s="3"/>
      <c r="AV1495" s="3"/>
    </row>
    <row r="1496" spans="40:48" ht="12.75" customHeight="1" x14ac:dyDescent="0.25">
      <c r="AN1496" s="18"/>
      <c r="AO1496" s="19"/>
      <c r="AQ1496" s="1"/>
      <c r="AR1496" s="14"/>
      <c r="AS1496" s="14"/>
      <c r="AT1496" s="6"/>
      <c r="AU1496" s="3"/>
      <c r="AV1496" s="3"/>
    </row>
    <row r="1497" spans="40:48" ht="12.75" customHeight="1" x14ac:dyDescent="0.25">
      <c r="AN1497" s="18"/>
      <c r="AO1497" s="19"/>
      <c r="AQ1497" s="1"/>
      <c r="AR1497" s="14"/>
      <c r="AS1497" s="14"/>
      <c r="AT1497" s="6"/>
      <c r="AU1497" s="3"/>
      <c r="AV1497" s="3"/>
    </row>
    <row r="1498" spans="40:48" ht="12.75" customHeight="1" x14ac:dyDescent="0.25">
      <c r="AN1498" s="18"/>
      <c r="AO1498" s="19"/>
      <c r="AQ1498" s="1"/>
      <c r="AR1498" s="14"/>
      <c r="AS1498" s="14"/>
      <c r="AT1498" s="6"/>
      <c r="AU1498" s="3"/>
      <c r="AV1498" s="3"/>
    </row>
    <row r="1499" spans="40:48" ht="12.75" customHeight="1" x14ac:dyDescent="0.25">
      <c r="AN1499" s="18"/>
      <c r="AO1499" s="19"/>
      <c r="AQ1499" s="1"/>
      <c r="AR1499" s="14"/>
      <c r="AS1499" s="14"/>
      <c r="AT1499" s="6"/>
      <c r="AU1499" s="3"/>
      <c r="AV1499" s="3"/>
    </row>
    <row r="1500" spans="40:48" ht="12.75" customHeight="1" x14ac:dyDescent="0.25">
      <c r="AN1500" s="18"/>
      <c r="AO1500" s="19"/>
      <c r="AQ1500" s="1"/>
      <c r="AR1500" s="14"/>
      <c r="AS1500" s="14"/>
      <c r="AT1500" s="6"/>
      <c r="AU1500" s="3"/>
      <c r="AV1500" s="3"/>
    </row>
    <row r="1501" spans="40:48" ht="12.75" customHeight="1" x14ac:dyDescent="0.25">
      <c r="AN1501" s="18"/>
      <c r="AO1501" s="19"/>
      <c r="AQ1501" s="1"/>
      <c r="AR1501" s="14"/>
      <c r="AS1501" s="14"/>
      <c r="AT1501" s="6"/>
      <c r="AU1501" s="3"/>
      <c r="AV1501" s="3"/>
    </row>
    <row r="1502" spans="40:48" ht="12.75" customHeight="1" x14ac:dyDescent="0.25">
      <c r="AN1502" s="18"/>
      <c r="AO1502" s="19"/>
      <c r="AQ1502" s="1"/>
      <c r="AR1502" s="14"/>
      <c r="AS1502" s="14"/>
      <c r="AT1502" s="6"/>
      <c r="AU1502" s="3"/>
      <c r="AV1502" s="3"/>
    </row>
    <row r="1503" spans="40:48" ht="12.75" customHeight="1" x14ac:dyDescent="0.25">
      <c r="AN1503" s="18"/>
      <c r="AO1503" s="19"/>
      <c r="AQ1503" s="1"/>
      <c r="AR1503" s="14"/>
      <c r="AS1503" s="14"/>
      <c r="AT1503" s="6"/>
      <c r="AU1503" s="3"/>
      <c r="AV1503" s="3"/>
    </row>
    <row r="1504" spans="40:48" ht="12.75" customHeight="1" x14ac:dyDescent="0.25">
      <c r="AN1504" s="18"/>
      <c r="AO1504" s="19"/>
      <c r="AQ1504" s="1"/>
      <c r="AR1504" s="14"/>
      <c r="AS1504" s="14"/>
      <c r="AT1504" s="6"/>
      <c r="AU1504" s="3"/>
      <c r="AV1504" s="3"/>
    </row>
    <row r="1505" spans="40:48" ht="12.75" customHeight="1" x14ac:dyDescent="0.25">
      <c r="AN1505" s="18"/>
      <c r="AO1505" s="19"/>
      <c r="AQ1505" s="1"/>
      <c r="AR1505" s="14"/>
      <c r="AS1505" s="14"/>
      <c r="AT1505" s="6"/>
      <c r="AU1505" s="3"/>
      <c r="AV1505" s="3"/>
    </row>
    <row r="1506" spans="40:48" ht="12.75" customHeight="1" x14ac:dyDescent="0.25">
      <c r="AN1506" s="18"/>
      <c r="AO1506" s="19"/>
      <c r="AQ1506" s="1"/>
      <c r="AR1506" s="14"/>
      <c r="AS1506" s="14"/>
      <c r="AT1506" s="6"/>
      <c r="AU1506" s="3"/>
      <c r="AV1506" s="3"/>
    </row>
    <row r="1507" spans="40:48" ht="12.75" customHeight="1" x14ac:dyDescent="0.25">
      <c r="AN1507" s="18"/>
      <c r="AO1507" s="19"/>
      <c r="AQ1507" s="1"/>
      <c r="AR1507" s="14"/>
      <c r="AS1507" s="14"/>
      <c r="AT1507" s="6"/>
      <c r="AU1507" s="3"/>
      <c r="AV1507" s="3"/>
    </row>
    <row r="1508" spans="40:48" ht="12.75" customHeight="1" x14ac:dyDescent="0.25">
      <c r="AN1508" s="18"/>
      <c r="AO1508" s="19"/>
      <c r="AQ1508" s="1"/>
      <c r="AR1508" s="14"/>
      <c r="AS1508" s="14"/>
      <c r="AT1508" s="6"/>
      <c r="AU1508" s="3"/>
      <c r="AV1508" s="3"/>
    </row>
    <row r="1509" spans="40:48" ht="12.75" customHeight="1" x14ac:dyDescent="0.25">
      <c r="AN1509" s="18"/>
      <c r="AO1509" s="19"/>
      <c r="AQ1509" s="1"/>
      <c r="AR1509" s="14"/>
      <c r="AS1509" s="14"/>
      <c r="AT1509" s="6"/>
      <c r="AU1509" s="3"/>
      <c r="AV1509" s="3"/>
    </row>
    <row r="1510" spans="40:48" ht="12.75" customHeight="1" x14ac:dyDescent="0.25">
      <c r="AN1510" s="18"/>
      <c r="AO1510" s="19"/>
      <c r="AQ1510" s="1"/>
      <c r="AR1510" s="14"/>
      <c r="AS1510" s="14"/>
      <c r="AT1510" s="6"/>
      <c r="AU1510" s="3"/>
      <c r="AV1510" s="3"/>
    </row>
    <row r="1511" spans="40:48" ht="12.75" customHeight="1" x14ac:dyDescent="0.25">
      <c r="AN1511" s="18"/>
      <c r="AO1511" s="19"/>
      <c r="AQ1511" s="1"/>
      <c r="AR1511" s="14"/>
      <c r="AS1511" s="14"/>
      <c r="AT1511" s="6"/>
      <c r="AU1511" s="3"/>
      <c r="AV1511" s="3"/>
    </row>
    <row r="1512" spans="40:48" ht="12.75" customHeight="1" x14ac:dyDescent="0.25">
      <c r="AN1512" s="18"/>
      <c r="AO1512" s="19"/>
      <c r="AQ1512" s="1"/>
      <c r="AR1512" s="14"/>
      <c r="AS1512" s="14"/>
      <c r="AT1512" s="6"/>
      <c r="AU1512" s="3"/>
      <c r="AV1512" s="3"/>
    </row>
    <row r="1513" spans="40:48" ht="12.75" customHeight="1" x14ac:dyDescent="0.25">
      <c r="AN1513" s="18"/>
      <c r="AO1513" s="19"/>
      <c r="AQ1513" s="1"/>
      <c r="AR1513" s="14"/>
      <c r="AS1513" s="14"/>
      <c r="AT1513" s="6"/>
      <c r="AU1513" s="3"/>
      <c r="AV1513" s="3"/>
    </row>
    <row r="1514" spans="40:48" ht="12.75" customHeight="1" x14ac:dyDescent="0.25">
      <c r="AN1514" s="18"/>
      <c r="AO1514" s="19"/>
      <c r="AQ1514" s="1"/>
      <c r="AR1514" s="14"/>
      <c r="AS1514" s="14"/>
      <c r="AT1514" s="6"/>
      <c r="AU1514" s="3"/>
      <c r="AV1514" s="3"/>
    </row>
    <row r="1515" spans="40:48" ht="12.75" customHeight="1" x14ac:dyDescent="0.25">
      <c r="AN1515" s="18"/>
      <c r="AO1515" s="19"/>
      <c r="AQ1515" s="1"/>
      <c r="AR1515" s="14"/>
      <c r="AS1515" s="14"/>
      <c r="AT1515" s="6"/>
      <c r="AU1515" s="3"/>
      <c r="AV1515" s="3"/>
    </row>
    <row r="1516" spans="40:48" ht="12.75" customHeight="1" x14ac:dyDescent="0.25">
      <c r="AN1516" s="18"/>
      <c r="AO1516" s="19"/>
      <c r="AQ1516" s="1"/>
      <c r="AR1516" s="14"/>
      <c r="AS1516" s="14"/>
      <c r="AT1516" s="6"/>
      <c r="AU1516" s="3"/>
      <c r="AV1516" s="3"/>
    </row>
    <row r="1517" spans="40:48" ht="12.75" customHeight="1" x14ac:dyDescent="0.25">
      <c r="AN1517" s="18"/>
      <c r="AO1517" s="19"/>
      <c r="AQ1517" s="1"/>
      <c r="AR1517" s="14"/>
      <c r="AS1517" s="14"/>
      <c r="AT1517" s="6"/>
      <c r="AU1517" s="3"/>
      <c r="AV1517" s="3"/>
    </row>
    <row r="1518" spans="40:48" ht="12.75" customHeight="1" x14ac:dyDescent="0.25">
      <c r="AN1518" s="18"/>
      <c r="AO1518" s="19"/>
      <c r="AQ1518" s="1"/>
      <c r="AR1518" s="14"/>
      <c r="AS1518" s="14"/>
      <c r="AT1518" s="6"/>
      <c r="AU1518" s="3"/>
      <c r="AV1518" s="3"/>
    </row>
    <row r="1519" spans="40:48" ht="12.75" customHeight="1" x14ac:dyDescent="0.25">
      <c r="AN1519" s="18"/>
      <c r="AO1519" s="19"/>
      <c r="AQ1519" s="1"/>
      <c r="AR1519" s="14"/>
      <c r="AS1519" s="14"/>
      <c r="AT1519" s="6"/>
      <c r="AU1519" s="3"/>
      <c r="AV1519" s="3"/>
    </row>
    <row r="1520" spans="40:48" ht="12.75" customHeight="1" x14ac:dyDescent="0.25">
      <c r="AN1520" s="18"/>
      <c r="AO1520" s="19"/>
      <c r="AQ1520" s="1"/>
      <c r="AR1520" s="14"/>
      <c r="AS1520" s="14"/>
      <c r="AT1520" s="6"/>
      <c r="AU1520" s="3"/>
      <c r="AV1520" s="3"/>
    </row>
    <row r="1521" spans="40:48" ht="12.75" customHeight="1" x14ac:dyDescent="0.25">
      <c r="AN1521" s="18"/>
      <c r="AO1521" s="19"/>
      <c r="AQ1521" s="1"/>
      <c r="AR1521" s="14"/>
      <c r="AS1521" s="14"/>
      <c r="AT1521" s="6"/>
      <c r="AU1521" s="3"/>
      <c r="AV1521" s="3"/>
    </row>
    <row r="1522" spans="40:48" ht="12.75" customHeight="1" x14ac:dyDescent="0.25">
      <c r="AN1522" s="18"/>
      <c r="AO1522" s="19"/>
      <c r="AQ1522" s="1"/>
      <c r="AR1522" s="14"/>
      <c r="AS1522" s="14"/>
      <c r="AT1522" s="6"/>
      <c r="AU1522" s="3"/>
      <c r="AV1522" s="3"/>
    </row>
    <row r="1523" spans="40:48" ht="12.75" customHeight="1" x14ac:dyDescent="0.25">
      <c r="AN1523" s="18"/>
      <c r="AO1523" s="19"/>
      <c r="AQ1523" s="1"/>
      <c r="AR1523" s="14"/>
      <c r="AS1523" s="14"/>
      <c r="AT1523" s="6"/>
      <c r="AU1523" s="3"/>
      <c r="AV1523" s="3"/>
    </row>
    <row r="1524" spans="40:48" ht="12.75" customHeight="1" x14ac:dyDescent="0.25">
      <c r="AN1524" s="18"/>
      <c r="AO1524" s="19"/>
      <c r="AQ1524" s="1"/>
      <c r="AR1524" s="14"/>
      <c r="AS1524" s="14"/>
      <c r="AT1524" s="6"/>
      <c r="AU1524" s="3"/>
      <c r="AV1524" s="3"/>
    </row>
    <row r="1525" spans="40:48" ht="12.75" customHeight="1" x14ac:dyDescent="0.25">
      <c r="AN1525" s="18"/>
      <c r="AO1525" s="19"/>
      <c r="AQ1525" s="1"/>
      <c r="AR1525" s="14"/>
      <c r="AS1525" s="14"/>
      <c r="AT1525" s="6"/>
      <c r="AU1525" s="3"/>
      <c r="AV1525" s="3"/>
    </row>
    <row r="1526" spans="40:48" ht="12.75" customHeight="1" x14ac:dyDescent="0.25">
      <c r="AN1526" s="18"/>
      <c r="AO1526" s="19"/>
      <c r="AQ1526" s="1"/>
      <c r="AR1526" s="14"/>
      <c r="AS1526" s="14"/>
      <c r="AT1526" s="6"/>
      <c r="AU1526" s="3"/>
      <c r="AV1526" s="3"/>
    </row>
    <row r="1527" spans="40:48" ht="12.75" customHeight="1" x14ac:dyDescent="0.25">
      <c r="AN1527" s="18"/>
      <c r="AO1527" s="19"/>
      <c r="AQ1527" s="1"/>
      <c r="AR1527" s="14"/>
      <c r="AS1527" s="14"/>
      <c r="AT1527" s="6"/>
      <c r="AU1527" s="3"/>
      <c r="AV1527" s="3"/>
    </row>
    <row r="1528" spans="40:48" ht="12.75" customHeight="1" x14ac:dyDescent="0.25">
      <c r="AN1528" s="18"/>
      <c r="AO1528" s="19"/>
      <c r="AQ1528" s="1"/>
      <c r="AR1528" s="14"/>
      <c r="AS1528" s="14"/>
      <c r="AT1528" s="6"/>
      <c r="AU1528" s="3"/>
      <c r="AV1528" s="3"/>
    </row>
    <row r="1529" spans="40:48" ht="12.75" customHeight="1" x14ac:dyDescent="0.25">
      <c r="AN1529" s="18"/>
      <c r="AO1529" s="19"/>
      <c r="AQ1529" s="1"/>
      <c r="AR1529" s="14"/>
      <c r="AS1529" s="14"/>
      <c r="AT1529" s="6"/>
      <c r="AU1529" s="3"/>
      <c r="AV1529" s="3"/>
    </row>
    <row r="1530" spans="40:48" ht="12.75" customHeight="1" x14ac:dyDescent="0.25">
      <c r="AN1530" s="18"/>
      <c r="AO1530" s="19"/>
      <c r="AQ1530" s="1"/>
      <c r="AR1530" s="14"/>
      <c r="AS1530" s="14"/>
      <c r="AT1530" s="6"/>
      <c r="AU1530" s="3"/>
      <c r="AV1530" s="3"/>
    </row>
    <row r="1531" spans="40:48" ht="12.75" customHeight="1" x14ac:dyDescent="0.25">
      <c r="AN1531" s="18"/>
      <c r="AO1531" s="19"/>
      <c r="AQ1531" s="1"/>
      <c r="AR1531" s="14"/>
      <c r="AS1531" s="14"/>
      <c r="AT1531" s="6"/>
      <c r="AU1531" s="3"/>
      <c r="AV1531" s="3"/>
    </row>
    <row r="1532" spans="40:48" ht="12.75" customHeight="1" x14ac:dyDescent="0.25">
      <c r="AN1532" s="18"/>
      <c r="AO1532" s="19"/>
      <c r="AQ1532" s="1"/>
      <c r="AR1532" s="14"/>
      <c r="AS1532" s="14"/>
      <c r="AT1532" s="6"/>
      <c r="AU1532" s="3"/>
      <c r="AV1532" s="3"/>
    </row>
    <row r="1533" spans="40:48" ht="12.75" customHeight="1" x14ac:dyDescent="0.25">
      <c r="AN1533" s="18"/>
      <c r="AO1533" s="19"/>
      <c r="AQ1533" s="1"/>
      <c r="AR1533" s="14"/>
      <c r="AS1533" s="14"/>
      <c r="AT1533" s="6"/>
      <c r="AU1533" s="3"/>
      <c r="AV1533" s="3"/>
    </row>
    <row r="1534" spans="40:48" ht="12.75" customHeight="1" x14ac:dyDescent="0.25">
      <c r="AN1534" s="18"/>
      <c r="AO1534" s="19"/>
      <c r="AQ1534" s="1"/>
      <c r="AR1534" s="14"/>
      <c r="AS1534" s="14"/>
      <c r="AT1534" s="6"/>
      <c r="AU1534" s="3"/>
      <c r="AV1534" s="3"/>
    </row>
    <row r="1535" spans="40:48" ht="12.75" customHeight="1" x14ac:dyDescent="0.25">
      <c r="AN1535" s="18"/>
      <c r="AO1535" s="19"/>
      <c r="AQ1535" s="1"/>
      <c r="AR1535" s="14"/>
      <c r="AS1535" s="14"/>
      <c r="AT1535" s="6"/>
      <c r="AU1535" s="3"/>
      <c r="AV1535" s="3"/>
    </row>
    <row r="1536" spans="40:48" ht="12.75" customHeight="1" x14ac:dyDescent="0.25">
      <c r="AN1536" s="18"/>
      <c r="AO1536" s="19"/>
      <c r="AQ1536" s="1"/>
      <c r="AR1536" s="14"/>
      <c r="AS1536" s="14"/>
      <c r="AT1536" s="6"/>
      <c r="AU1536" s="3"/>
      <c r="AV1536" s="3"/>
    </row>
    <row r="1537" spans="40:48" ht="12.75" customHeight="1" x14ac:dyDescent="0.25">
      <c r="AN1537" s="18"/>
      <c r="AO1537" s="19"/>
      <c r="AQ1537" s="1"/>
      <c r="AR1537" s="14"/>
      <c r="AS1537" s="14"/>
      <c r="AT1537" s="6"/>
      <c r="AU1537" s="3"/>
      <c r="AV1537" s="3"/>
    </row>
    <row r="1538" spans="40:48" ht="12.75" customHeight="1" x14ac:dyDescent="0.25">
      <c r="AN1538" s="18"/>
      <c r="AO1538" s="19"/>
      <c r="AQ1538" s="1"/>
      <c r="AR1538" s="14"/>
      <c r="AS1538" s="14"/>
      <c r="AT1538" s="6"/>
      <c r="AU1538" s="3"/>
      <c r="AV1538" s="3"/>
    </row>
    <row r="1539" spans="40:48" ht="12.75" customHeight="1" x14ac:dyDescent="0.25">
      <c r="AN1539" s="18"/>
      <c r="AO1539" s="19"/>
      <c r="AQ1539" s="1"/>
      <c r="AR1539" s="14"/>
      <c r="AS1539" s="14"/>
      <c r="AT1539" s="6"/>
      <c r="AU1539" s="3"/>
      <c r="AV1539" s="3"/>
    </row>
    <row r="1540" spans="40:48" ht="12.75" customHeight="1" x14ac:dyDescent="0.25">
      <c r="AN1540" s="18"/>
      <c r="AO1540" s="19"/>
      <c r="AQ1540" s="1"/>
      <c r="AR1540" s="14"/>
      <c r="AS1540" s="14"/>
      <c r="AT1540" s="6"/>
      <c r="AU1540" s="3"/>
      <c r="AV1540" s="3"/>
    </row>
    <row r="1541" spans="40:48" ht="12.75" customHeight="1" x14ac:dyDescent="0.25">
      <c r="AN1541" s="18"/>
      <c r="AO1541" s="19"/>
      <c r="AQ1541" s="1"/>
      <c r="AR1541" s="14"/>
      <c r="AS1541" s="14"/>
      <c r="AT1541" s="6"/>
      <c r="AU1541" s="3"/>
      <c r="AV1541" s="3"/>
    </row>
    <row r="1542" spans="40:48" ht="12.75" customHeight="1" x14ac:dyDescent="0.25">
      <c r="AN1542" s="18"/>
      <c r="AO1542" s="19"/>
      <c r="AQ1542" s="1"/>
      <c r="AR1542" s="14"/>
      <c r="AS1542" s="14"/>
      <c r="AT1542" s="6"/>
      <c r="AU1542" s="3"/>
      <c r="AV1542" s="3"/>
    </row>
    <row r="1543" spans="40:48" ht="12.75" customHeight="1" x14ac:dyDescent="0.25">
      <c r="AN1543" s="18"/>
      <c r="AO1543" s="19"/>
      <c r="AQ1543" s="1"/>
      <c r="AR1543" s="14"/>
      <c r="AS1543" s="14"/>
      <c r="AT1543" s="6"/>
      <c r="AU1543" s="3"/>
      <c r="AV1543" s="3"/>
    </row>
    <row r="1544" spans="40:48" ht="12.75" customHeight="1" x14ac:dyDescent="0.25">
      <c r="AN1544" s="18"/>
      <c r="AO1544" s="19"/>
      <c r="AQ1544" s="1"/>
      <c r="AR1544" s="14"/>
      <c r="AS1544" s="14"/>
      <c r="AT1544" s="6"/>
      <c r="AU1544" s="3"/>
      <c r="AV1544" s="3"/>
    </row>
    <row r="1545" spans="40:48" ht="12.75" customHeight="1" x14ac:dyDescent="0.25">
      <c r="AN1545" s="18"/>
      <c r="AO1545" s="19"/>
      <c r="AQ1545" s="1"/>
      <c r="AR1545" s="14"/>
      <c r="AS1545" s="14"/>
      <c r="AT1545" s="6"/>
      <c r="AU1545" s="3"/>
      <c r="AV1545" s="3"/>
    </row>
    <row r="1546" spans="40:48" ht="12.75" customHeight="1" x14ac:dyDescent="0.25">
      <c r="AN1546" s="18"/>
      <c r="AO1546" s="19"/>
      <c r="AQ1546" s="1"/>
      <c r="AR1546" s="14"/>
      <c r="AS1546" s="14"/>
      <c r="AT1546" s="6"/>
      <c r="AU1546" s="3"/>
      <c r="AV1546" s="3"/>
    </row>
    <row r="1547" spans="40:48" ht="12.75" customHeight="1" x14ac:dyDescent="0.25">
      <c r="AN1547" s="18"/>
      <c r="AO1547" s="19"/>
      <c r="AQ1547" s="1"/>
      <c r="AR1547" s="14"/>
      <c r="AS1547" s="14"/>
      <c r="AT1547" s="6"/>
      <c r="AU1547" s="3"/>
      <c r="AV1547" s="3"/>
    </row>
    <row r="1548" spans="40:48" ht="12.75" customHeight="1" x14ac:dyDescent="0.25">
      <c r="AN1548" s="18"/>
      <c r="AO1548" s="19"/>
      <c r="AQ1548" s="1"/>
      <c r="AR1548" s="14"/>
      <c r="AS1548" s="14"/>
      <c r="AT1548" s="6"/>
      <c r="AU1548" s="3"/>
      <c r="AV1548" s="3"/>
    </row>
    <row r="1549" spans="40:48" ht="12.75" customHeight="1" x14ac:dyDescent="0.25">
      <c r="AN1549" s="18"/>
      <c r="AO1549" s="19"/>
      <c r="AQ1549" s="1"/>
      <c r="AR1549" s="14"/>
      <c r="AS1549" s="14"/>
      <c r="AT1549" s="6"/>
      <c r="AU1549" s="3"/>
      <c r="AV1549" s="3"/>
    </row>
    <row r="1550" spans="40:48" ht="12.75" customHeight="1" x14ac:dyDescent="0.25">
      <c r="AN1550" s="18"/>
      <c r="AO1550" s="19"/>
      <c r="AQ1550" s="1"/>
      <c r="AR1550" s="14"/>
      <c r="AS1550" s="14"/>
      <c r="AT1550" s="6"/>
      <c r="AU1550" s="3"/>
      <c r="AV1550" s="3"/>
    </row>
    <row r="1551" spans="40:48" ht="12.75" customHeight="1" x14ac:dyDescent="0.25">
      <c r="AN1551" s="18"/>
      <c r="AO1551" s="19"/>
      <c r="AQ1551" s="1"/>
      <c r="AR1551" s="14"/>
      <c r="AS1551" s="14"/>
      <c r="AT1551" s="6"/>
      <c r="AU1551" s="3"/>
      <c r="AV1551" s="3"/>
    </row>
    <row r="1552" spans="40:48" ht="12.75" customHeight="1" x14ac:dyDescent="0.25">
      <c r="AN1552" s="18"/>
      <c r="AO1552" s="19"/>
      <c r="AQ1552" s="1"/>
      <c r="AR1552" s="14"/>
      <c r="AS1552" s="14"/>
      <c r="AT1552" s="6"/>
      <c r="AU1552" s="3"/>
      <c r="AV1552" s="3"/>
    </row>
    <row r="1553" spans="40:48" ht="12.75" customHeight="1" x14ac:dyDescent="0.25">
      <c r="AN1553" s="18"/>
      <c r="AO1553" s="19"/>
      <c r="AQ1553" s="1"/>
      <c r="AR1553" s="14"/>
      <c r="AS1553" s="14"/>
      <c r="AT1553" s="6"/>
      <c r="AU1553" s="3"/>
      <c r="AV1553" s="3"/>
    </row>
    <row r="1554" spans="40:48" ht="12.75" customHeight="1" x14ac:dyDescent="0.25">
      <c r="AN1554" s="18"/>
      <c r="AO1554" s="19"/>
      <c r="AQ1554" s="1"/>
      <c r="AR1554" s="14"/>
      <c r="AS1554" s="14"/>
      <c r="AT1554" s="6"/>
      <c r="AU1554" s="3"/>
      <c r="AV1554" s="3"/>
    </row>
    <row r="1555" spans="40:48" ht="12.75" customHeight="1" x14ac:dyDescent="0.25">
      <c r="AN1555" s="18"/>
      <c r="AO1555" s="19"/>
      <c r="AQ1555" s="1"/>
      <c r="AR1555" s="14"/>
      <c r="AS1555" s="14"/>
      <c r="AT1555" s="6"/>
      <c r="AU1555" s="3"/>
      <c r="AV1555" s="3"/>
    </row>
    <row r="1556" spans="40:48" ht="12.75" customHeight="1" x14ac:dyDescent="0.25">
      <c r="AN1556" s="18"/>
      <c r="AO1556" s="19"/>
      <c r="AQ1556" s="1"/>
      <c r="AR1556" s="14"/>
      <c r="AS1556" s="14"/>
      <c r="AT1556" s="6"/>
      <c r="AU1556" s="3"/>
      <c r="AV1556" s="3"/>
    </row>
    <row r="1557" spans="40:48" ht="12.75" customHeight="1" x14ac:dyDescent="0.25">
      <c r="AN1557" s="18"/>
      <c r="AO1557" s="19"/>
      <c r="AQ1557" s="1"/>
      <c r="AR1557" s="14"/>
      <c r="AS1557" s="14"/>
      <c r="AT1557" s="6"/>
      <c r="AU1557" s="3"/>
      <c r="AV1557" s="3"/>
    </row>
    <row r="1558" spans="40:48" ht="12.75" customHeight="1" x14ac:dyDescent="0.25">
      <c r="AN1558" s="18"/>
      <c r="AO1558" s="19"/>
      <c r="AQ1558" s="1"/>
      <c r="AR1558" s="14"/>
      <c r="AS1558" s="14"/>
      <c r="AT1558" s="6"/>
      <c r="AU1558" s="3"/>
      <c r="AV1558" s="3"/>
    </row>
    <row r="1559" spans="40:48" ht="12.75" customHeight="1" x14ac:dyDescent="0.25">
      <c r="AN1559" s="18"/>
      <c r="AO1559" s="19"/>
      <c r="AQ1559" s="1"/>
      <c r="AR1559" s="14"/>
      <c r="AS1559" s="14"/>
      <c r="AT1559" s="6"/>
      <c r="AU1559" s="3"/>
      <c r="AV1559" s="3"/>
    </row>
    <row r="1560" spans="40:48" ht="12.75" customHeight="1" x14ac:dyDescent="0.25">
      <c r="AN1560" s="18"/>
      <c r="AO1560" s="19"/>
      <c r="AQ1560" s="1"/>
      <c r="AR1560" s="14"/>
      <c r="AS1560" s="14"/>
      <c r="AT1560" s="6"/>
      <c r="AU1560" s="3"/>
      <c r="AV1560" s="3"/>
    </row>
    <row r="1561" spans="40:48" ht="12.75" customHeight="1" x14ac:dyDescent="0.25">
      <c r="AN1561" s="18"/>
      <c r="AO1561" s="19"/>
      <c r="AQ1561" s="1"/>
      <c r="AR1561" s="14"/>
      <c r="AS1561" s="14"/>
      <c r="AT1561" s="6"/>
      <c r="AU1561" s="3"/>
      <c r="AV1561" s="3"/>
    </row>
    <row r="1562" spans="40:48" ht="12.75" customHeight="1" x14ac:dyDescent="0.25">
      <c r="AN1562" s="18"/>
      <c r="AO1562" s="19"/>
      <c r="AQ1562" s="1"/>
      <c r="AR1562" s="14"/>
      <c r="AS1562" s="14"/>
      <c r="AT1562" s="6"/>
      <c r="AU1562" s="3"/>
      <c r="AV1562" s="3"/>
    </row>
    <row r="1563" spans="40:48" ht="12.75" customHeight="1" x14ac:dyDescent="0.25">
      <c r="AN1563" s="18"/>
      <c r="AO1563" s="19"/>
      <c r="AQ1563" s="1"/>
      <c r="AR1563" s="14"/>
      <c r="AS1563" s="14"/>
      <c r="AT1563" s="6"/>
      <c r="AU1563" s="3"/>
      <c r="AV1563" s="3"/>
    </row>
    <row r="1564" spans="40:48" ht="12.75" customHeight="1" x14ac:dyDescent="0.25">
      <c r="AN1564" s="18"/>
      <c r="AO1564" s="19"/>
      <c r="AQ1564" s="1"/>
      <c r="AR1564" s="14"/>
      <c r="AS1564" s="14"/>
      <c r="AT1564" s="6"/>
      <c r="AU1564" s="3"/>
      <c r="AV1564" s="3"/>
    </row>
    <row r="1565" spans="40:48" ht="12.75" customHeight="1" x14ac:dyDescent="0.25">
      <c r="AN1565" s="18"/>
      <c r="AO1565" s="19"/>
      <c r="AQ1565" s="1"/>
      <c r="AR1565" s="14"/>
      <c r="AS1565" s="14"/>
      <c r="AT1565" s="6"/>
      <c r="AU1565" s="3"/>
      <c r="AV1565" s="3"/>
    </row>
    <row r="1566" spans="40:48" ht="12.75" customHeight="1" x14ac:dyDescent="0.25">
      <c r="AN1566" s="18"/>
      <c r="AO1566" s="19"/>
      <c r="AQ1566" s="1"/>
      <c r="AR1566" s="14"/>
      <c r="AS1566" s="14"/>
      <c r="AT1566" s="6"/>
      <c r="AU1566" s="3"/>
      <c r="AV1566" s="3"/>
    </row>
    <row r="1567" spans="40:48" ht="12.75" customHeight="1" x14ac:dyDescent="0.25">
      <c r="AN1567" s="18"/>
      <c r="AO1567" s="19"/>
      <c r="AQ1567" s="1"/>
      <c r="AR1567" s="14"/>
      <c r="AS1567" s="14"/>
      <c r="AT1567" s="6"/>
      <c r="AU1567" s="3"/>
      <c r="AV1567" s="3"/>
    </row>
    <row r="1568" spans="40:48" ht="12.75" customHeight="1" x14ac:dyDescent="0.25">
      <c r="AN1568" s="18"/>
      <c r="AO1568" s="19"/>
      <c r="AQ1568" s="1"/>
      <c r="AR1568" s="14"/>
      <c r="AS1568" s="14"/>
      <c r="AT1568" s="6"/>
      <c r="AU1568" s="3"/>
      <c r="AV1568" s="3"/>
    </row>
    <row r="1569" spans="40:48" ht="12.75" customHeight="1" x14ac:dyDescent="0.25">
      <c r="AN1569" s="18"/>
      <c r="AO1569" s="19"/>
      <c r="AQ1569" s="1"/>
      <c r="AR1569" s="14"/>
      <c r="AS1569" s="14"/>
      <c r="AT1569" s="6"/>
      <c r="AU1569" s="3"/>
      <c r="AV1569" s="3"/>
    </row>
    <row r="1570" spans="40:48" ht="12.75" customHeight="1" x14ac:dyDescent="0.25">
      <c r="AN1570" s="18"/>
      <c r="AO1570" s="19"/>
      <c r="AQ1570" s="1"/>
      <c r="AR1570" s="14"/>
      <c r="AS1570" s="14"/>
      <c r="AT1570" s="6"/>
      <c r="AU1570" s="3"/>
      <c r="AV1570" s="3"/>
    </row>
    <row r="1571" spans="40:48" ht="12.75" customHeight="1" x14ac:dyDescent="0.25">
      <c r="AN1571" s="18"/>
      <c r="AO1571" s="19"/>
      <c r="AQ1571" s="1"/>
      <c r="AR1571" s="14"/>
      <c r="AS1571" s="14"/>
      <c r="AT1571" s="6"/>
      <c r="AU1571" s="3"/>
      <c r="AV1571" s="3"/>
    </row>
    <row r="1572" spans="40:48" ht="12.75" customHeight="1" x14ac:dyDescent="0.25">
      <c r="AN1572" s="18"/>
      <c r="AO1572" s="19"/>
      <c r="AQ1572" s="1"/>
      <c r="AR1572" s="14"/>
      <c r="AS1572" s="14"/>
      <c r="AT1572" s="6"/>
      <c r="AU1572" s="3"/>
      <c r="AV1572" s="3"/>
    </row>
    <row r="1573" spans="40:48" ht="12.75" customHeight="1" x14ac:dyDescent="0.25">
      <c r="AN1573" s="18"/>
      <c r="AO1573" s="19"/>
      <c r="AQ1573" s="1"/>
      <c r="AR1573" s="14"/>
      <c r="AS1573" s="14"/>
      <c r="AT1573" s="6"/>
      <c r="AU1573" s="3"/>
      <c r="AV1573" s="3"/>
    </row>
    <row r="1574" spans="40:48" ht="12.75" customHeight="1" x14ac:dyDescent="0.25">
      <c r="AN1574" s="18"/>
      <c r="AO1574" s="19"/>
      <c r="AQ1574" s="1"/>
      <c r="AR1574" s="14"/>
      <c r="AS1574" s="14"/>
      <c r="AT1574" s="6"/>
      <c r="AU1574" s="3"/>
      <c r="AV1574" s="3"/>
    </row>
    <row r="1575" spans="40:48" ht="12.75" customHeight="1" x14ac:dyDescent="0.25">
      <c r="AN1575" s="18"/>
      <c r="AO1575" s="19"/>
      <c r="AQ1575" s="1"/>
      <c r="AR1575" s="14"/>
      <c r="AS1575" s="14"/>
      <c r="AT1575" s="6"/>
      <c r="AU1575" s="3"/>
      <c r="AV1575" s="3"/>
    </row>
    <row r="1576" spans="40:48" ht="12.75" customHeight="1" x14ac:dyDescent="0.25">
      <c r="AN1576" s="18"/>
      <c r="AO1576" s="19"/>
      <c r="AQ1576" s="1"/>
      <c r="AR1576" s="14"/>
      <c r="AS1576" s="14"/>
      <c r="AT1576" s="6"/>
      <c r="AU1576" s="3"/>
      <c r="AV1576" s="3"/>
    </row>
    <row r="1577" spans="40:48" ht="12.75" customHeight="1" x14ac:dyDescent="0.25">
      <c r="AN1577" s="18"/>
      <c r="AO1577" s="19"/>
      <c r="AQ1577" s="1"/>
      <c r="AR1577" s="14"/>
      <c r="AS1577" s="14"/>
      <c r="AT1577" s="6"/>
      <c r="AU1577" s="3"/>
      <c r="AV1577" s="3"/>
    </row>
    <row r="1578" spans="40:48" ht="12.75" customHeight="1" x14ac:dyDescent="0.25">
      <c r="AN1578" s="18"/>
      <c r="AO1578" s="19"/>
      <c r="AQ1578" s="1"/>
      <c r="AR1578" s="14"/>
      <c r="AS1578" s="14"/>
      <c r="AT1578" s="6"/>
      <c r="AU1578" s="3"/>
      <c r="AV1578" s="3"/>
    </row>
    <row r="1579" spans="40:48" ht="12.75" customHeight="1" x14ac:dyDescent="0.25">
      <c r="AN1579" s="18"/>
      <c r="AO1579" s="19"/>
      <c r="AQ1579" s="1"/>
      <c r="AR1579" s="14"/>
      <c r="AS1579" s="14"/>
      <c r="AT1579" s="6"/>
      <c r="AU1579" s="3"/>
      <c r="AV1579" s="3"/>
    </row>
    <row r="1580" spans="40:48" ht="12.75" customHeight="1" x14ac:dyDescent="0.25">
      <c r="AN1580" s="18"/>
      <c r="AO1580" s="19"/>
      <c r="AQ1580" s="1"/>
      <c r="AR1580" s="14"/>
      <c r="AS1580" s="14"/>
      <c r="AT1580" s="6"/>
      <c r="AU1580" s="3"/>
      <c r="AV1580" s="3"/>
    </row>
    <row r="1581" spans="40:48" ht="12.75" customHeight="1" x14ac:dyDescent="0.25">
      <c r="AN1581" s="18"/>
      <c r="AO1581" s="19"/>
      <c r="AQ1581" s="1"/>
      <c r="AR1581" s="14"/>
      <c r="AS1581" s="14"/>
      <c r="AT1581" s="6"/>
      <c r="AU1581" s="3"/>
      <c r="AV1581" s="3"/>
    </row>
    <row r="1582" spans="40:48" ht="12.75" customHeight="1" x14ac:dyDescent="0.25">
      <c r="AN1582" s="18"/>
      <c r="AO1582" s="19"/>
      <c r="AQ1582" s="1"/>
      <c r="AR1582" s="14"/>
      <c r="AS1582" s="14"/>
      <c r="AT1582" s="6"/>
      <c r="AU1582" s="3"/>
      <c r="AV1582" s="3"/>
    </row>
    <row r="1583" spans="40:48" ht="12.75" customHeight="1" x14ac:dyDescent="0.25">
      <c r="AN1583" s="18"/>
      <c r="AO1583" s="19"/>
      <c r="AQ1583" s="1"/>
      <c r="AR1583" s="14"/>
      <c r="AS1583" s="14"/>
      <c r="AT1583" s="6"/>
      <c r="AU1583" s="3"/>
      <c r="AV1583" s="3"/>
    </row>
    <row r="1584" spans="40:48" ht="12.75" customHeight="1" x14ac:dyDescent="0.25">
      <c r="AN1584" s="18"/>
      <c r="AO1584" s="19"/>
      <c r="AQ1584" s="1"/>
      <c r="AR1584" s="14"/>
      <c r="AS1584" s="14"/>
      <c r="AT1584" s="6"/>
      <c r="AU1584" s="3"/>
      <c r="AV1584" s="3"/>
    </row>
    <row r="1585" spans="40:48" ht="12.75" customHeight="1" x14ac:dyDescent="0.25">
      <c r="AN1585" s="18"/>
      <c r="AO1585" s="19"/>
      <c r="AQ1585" s="1"/>
      <c r="AR1585" s="14"/>
      <c r="AS1585" s="14"/>
      <c r="AT1585" s="6"/>
      <c r="AU1585" s="3"/>
      <c r="AV1585" s="3"/>
    </row>
    <row r="1586" spans="40:48" ht="12.75" customHeight="1" x14ac:dyDescent="0.25">
      <c r="AN1586" s="18"/>
      <c r="AO1586" s="19"/>
      <c r="AQ1586" s="1"/>
      <c r="AR1586" s="14"/>
      <c r="AS1586" s="14"/>
      <c r="AT1586" s="6"/>
      <c r="AU1586" s="3"/>
      <c r="AV1586" s="3"/>
    </row>
    <row r="1587" spans="40:48" ht="12.75" customHeight="1" x14ac:dyDescent="0.25">
      <c r="AN1587" s="18"/>
      <c r="AO1587" s="19"/>
      <c r="AQ1587" s="1"/>
      <c r="AR1587" s="14"/>
      <c r="AS1587" s="14"/>
      <c r="AT1587" s="6"/>
      <c r="AU1587" s="3"/>
      <c r="AV1587" s="3"/>
    </row>
    <row r="1588" spans="40:48" ht="12.75" customHeight="1" x14ac:dyDescent="0.25">
      <c r="AN1588" s="18"/>
      <c r="AO1588" s="19"/>
      <c r="AQ1588" s="1"/>
      <c r="AR1588" s="14"/>
      <c r="AS1588" s="14"/>
      <c r="AT1588" s="6"/>
      <c r="AU1588" s="3"/>
      <c r="AV1588" s="3"/>
    </row>
    <row r="1589" spans="40:48" ht="12.75" customHeight="1" x14ac:dyDescent="0.25">
      <c r="AN1589" s="18"/>
      <c r="AO1589" s="19"/>
      <c r="AQ1589" s="1"/>
      <c r="AR1589" s="14"/>
      <c r="AS1589" s="14"/>
      <c r="AT1589" s="6"/>
      <c r="AU1589" s="3"/>
      <c r="AV1589" s="3"/>
    </row>
    <row r="1590" spans="40:48" ht="12.75" customHeight="1" x14ac:dyDescent="0.25">
      <c r="AN1590" s="18"/>
      <c r="AO1590" s="19"/>
      <c r="AQ1590" s="1"/>
      <c r="AR1590" s="14"/>
      <c r="AS1590" s="14"/>
      <c r="AT1590" s="6"/>
      <c r="AU1590" s="3"/>
      <c r="AV1590" s="3"/>
    </row>
    <row r="1591" spans="40:48" ht="12.75" customHeight="1" x14ac:dyDescent="0.25">
      <c r="AN1591" s="18"/>
      <c r="AO1591" s="19"/>
      <c r="AQ1591" s="1"/>
      <c r="AR1591" s="14"/>
      <c r="AS1591" s="14"/>
      <c r="AT1591" s="6"/>
      <c r="AU1591" s="3"/>
      <c r="AV1591" s="3"/>
    </row>
    <row r="1592" spans="40:48" ht="12.75" customHeight="1" x14ac:dyDescent="0.25">
      <c r="AN1592" s="18"/>
      <c r="AO1592" s="19"/>
      <c r="AQ1592" s="1"/>
      <c r="AR1592" s="14"/>
      <c r="AS1592" s="14"/>
      <c r="AT1592" s="6"/>
      <c r="AU1592" s="3"/>
      <c r="AV1592" s="3"/>
    </row>
    <row r="1593" spans="40:48" ht="12.75" customHeight="1" x14ac:dyDescent="0.25">
      <c r="AN1593" s="18"/>
      <c r="AO1593" s="19"/>
      <c r="AQ1593" s="1"/>
      <c r="AR1593" s="14"/>
      <c r="AS1593" s="14"/>
      <c r="AT1593" s="6"/>
      <c r="AU1593" s="3"/>
      <c r="AV1593" s="3"/>
    </row>
    <row r="1594" spans="40:48" ht="12.75" customHeight="1" x14ac:dyDescent="0.25">
      <c r="AN1594" s="18"/>
      <c r="AO1594" s="19"/>
      <c r="AQ1594" s="1"/>
      <c r="AR1594" s="14"/>
      <c r="AS1594" s="14"/>
      <c r="AT1594" s="6"/>
      <c r="AU1594" s="3"/>
      <c r="AV1594" s="3"/>
    </row>
    <row r="1595" spans="40:48" ht="12.75" customHeight="1" x14ac:dyDescent="0.25">
      <c r="AN1595" s="18"/>
      <c r="AO1595" s="19"/>
      <c r="AQ1595" s="1"/>
      <c r="AR1595" s="14"/>
      <c r="AS1595" s="14"/>
      <c r="AT1595" s="6"/>
      <c r="AU1595" s="3"/>
      <c r="AV1595" s="3"/>
    </row>
    <row r="1596" spans="40:48" ht="12.75" customHeight="1" x14ac:dyDescent="0.25">
      <c r="AN1596" s="18"/>
      <c r="AO1596" s="19"/>
      <c r="AQ1596" s="1"/>
      <c r="AR1596" s="14"/>
      <c r="AS1596" s="14"/>
      <c r="AT1596" s="6"/>
      <c r="AU1596" s="3"/>
      <c r="AV1596" s="3"/>
    </row>
    <row r="1597" spans="40:48" ht="12.75" customHeight="1" x14ac:dyDescent="0.25">
      <c r="AN1597" s="18"/>
      <c r="AO1597" s="19"/>
      <c r="AQ1597" s="1"/>
      <c r="AR1597" s="14"/>
      <c r="AS1597" s="14"/>
      <c r="AT1597" s="6"/>
      <c r="AU1597" s="3"/>
      <c r="AV1597" s="3"/>
    </row>
    <row r="1598" spans="40:48" ht="12.75" customHeight="1" x14ac:dyDescent="0.25">
      <c r="AN1598" s="18"/>
      <c r="AO1598" s="19"/>
      <c r="AQ1598" s="1"/>
      <c r="AR1598" s="14"/>
      <c r="AS1598" s="14"/>
      <c r="AT1598" s="6"/>
      <c r="AU1598" s="3"/>
      <c r="AV1598" s="3"/>
    </row>
    <row r="1599" spans="40:48" ht="12.75" customHeight="1" x14ac:dyDescent="0.25">
      <c r="AN1599" s="18"/>
      <c r="AO1599" s="19"/>
      <c r="AQ1599" s="1"/>
      <c r="AR1599" s="14"/>
      <c r="AS1599" s="14"/>
      <c r="AT1599" s="6"/>
      <c r="AU1599" s="3"/>
      <c r="AV1599" s="3"/>
    </row>
    <row r="1600" spans="40:48" ht="12.75" customHeight="1" x14ac:dyDescent="0.25">
      <c r="AN1600" s="18"/>
      <c r="AO1600" s="19"/>
      <c r="AQ1600" s="1"/>
      <c r="AR1600" s="14"/>
      <c r="AS1600" s="14"/>
      <c r="AT1600" s="6"/>
      <c r="AU1600" s="3"/>
      <c r="AV1600" s="3"/>
    </row>
    <row r="1601" spans="40:48" ht="12.75" customHeight="1" x14ac:dyDescent="0.25">
      <c r="AN1601" s="18"/>
      <c r="AO1601" s="19"/>
      <c r="AQ1601" s="1"/>
      <c r="AR1601" s="14"/>
      <c r="AS1601" s="14"/>
      <c r="AT1601" s="6"/>
      <c r="AU1601" s="3"/>
      <c r="AV1601" s="3"/>
    </row>
    <row r="1602" spans="40:48" ht="12.75" customHeight="1" x14ac:dyDescent="0.25">
      <c r="AN1602" s="18"/>
      <c r="AO1602" s="19"/>
      <c r="AQ1602" s="1"/>
      <c r="AR1602" s="14"/>
      <c r="AS1602" s="14"/>
      <c r="AT1602" s="6"/>
      <c r="AU1602" s="3"/>
      <c r="AV1602" s="3"/>
    </row>
    <row r="1603" spans="40:48" ht="12.75" customHeight="1" x14ac:dyDescent="0.25">
      <c r="AN1603" s="18"/>
      <c r="AO1603" s="19"/>
      <c r="AQ1603" s="1"/>
      <c r="AR1603" s="14"/>
      <c r="AS1603" s="14"/>
      <c r="AT1603" s="6"/>
      <c r="AU1603" s="3"/>
      <c r="AV1603" s="3"/>
    </row>
    <row r="1604" spans="40:48" ht="12.75" customHeight="1" x14ac:dyDescent="0.25">
      <c r="AN1604" s="18"/>
      <c r="AO1604" s="19"/>
      <c r="AQ1604" s="1"/>
      <c r="AR1604" s="14"/>
      <c r="AS1604" s="14"/>
      <c r="AT1604" s="6"/>
      <c r="AU1604" s="3"/>
      <c r="AV1604" s="3"/>
    </row>
    <row r="1605" spans="40:48" ht="12.75" customHeight="1" x14ac:dyDescent="0.25">
      <c r="AN1605" s="18"/>
      <c r="AO1605" s="19"/>
      <c r="AQ1605" s="1"/>
      <c r="AR1605" s="14"/>
      <c r="AS1605" s="14"/>
      <c r="AT1605" s="6"/>
      <c r="AU1605" s="3"/>
      <c r="AV1605" s="3"/>
    </row>
    <row r="1606" spans="40:48" ht="12.75" customHeight="1" x14ac:dyDescent="0.25">
      <c r="AN1606" s="18"/>
      <c r="AO1606" s="19"/>
      <c r="AQ1606" s="1"/>
      <c r="AR1606" s="14"/>
      <c r="AS1606" s="14"/>
      <c r="AT1606" s="6"/>
      <c r="AU1606" s="3"/>
      <c r="AV1606" s="3"/>
    </row>
    <row r="1607" spans="40:48" ht="12.75" customHeight="1" x14ac:dyDescent="0.25">
      <c r="AN1607" s="18"/>
      <c r="AO1607" s="19"/>
      <c r="AQ1607" s="1"/>
      <c r="AR1607" s="14"/>
      <c r="AS1607" s="14"/>
      <c r="AT1607" s="6"/>
      <c r="AU1607" s="3"/>
      <c r="AV1607" s="3"/>
    </row>
    <row r="1608" spans="40:48" ht="12.75" customHeight="1" x14ac:dyDescent="0.25">
      <c r="AN1608" s="18"/>
      <c r="AO1608" s="19"/>
      <c r="AQ1608" s="1"/>
      <c r="AR1608" s="14"/>
      <c r="AS1608" s="14"/>
      <c r="AT1608" s="6"/>
      <c r="AU1608" s="3"/>
      <c r="AV1608" s="3"/>
    </row>
    <row r="1609" spans="40:48" ht="12.75" customHeight="1" x14ac:dyDescent="0.25">
      <c r="AN1609" s="18"/>
      <c r="AO1609" s="19"/>
      <c r="AQ1609" s="1"/>
      <c r="AR1609" s="14"/>
      <c r="AS1609" s="14"/>
      <c r="AT1609" s="6"/>
      <c r="AU1609" s="3"/>
      <c r="AV1609" s="3"/>
    </row>
    <row r="1610" spans="40:48" ht="12.75" customHeight="1" x14ac:dyDescent="0.25">
      <c r="AN1610" s="18"/>
      <c r="AO1610" s="19"/>
      <c r="AQ1610" s="1"/>
      <c r="AR1610" s="14"/>
      <c r="AS1610" s="14"/>
      <c r="AT1610" s="6"/>
      <c r="AU1610" s="3"/>
      <c r="AV1610" s="3"/>
    </row>
    <row r="1611" spans="40:48" ht="12.75" customHeight="1" x14ac:dyDescent="0.25">
      <c r="AN1611" s="18"/>
      <c r="AO1611" s="19"/>
      <c r="AQ1611" s="1"/>
      <c r="AR1611" s="14"/>
      <c r="AS1611" s="14"/>
      <c r="AT1611" s="6"/>
      <c r="AU1611" s="3"/>
      <c r="AV1611" s="3"/>
    </row>
    <row r="1612" spans="40:48" ht="12.75" customHeight="1" x14ac:dyDescent="0.25">
      <c r="AN1612" s="18"/>
      <c r="AO1612" s="19"/>
      <c r="AQ1612" s="1"/>
      <c r="AR1612" s="14"/>
      <c r="AS1612" s="14"/>
      <c r="AT1612" s="6"/>
      <c r="AU1612" s="3"/>
      <c r="AV1612" s="3"/>
    </row>
    <row r="1613" spans="40:48" ht="12.75" customHeight="1" x14ac:dyDescent="0.25">
      <c r="AN1613" s="18"/>
      <c r="AO1613" s="19"/>
      <c r="AQ1613" s="1"/>
      <c r="AR1613" s="14"/>
      <c r="AS1613" s="14"/>
      <c r="AT1613" s="6"/>
      <c r="AU1613" s="3"/>
      <c r="AV1613" s="3"/>
    </row>
    <row r="1614" spans="40:48" ht="12.75" customHeight="1" x14ac:dyDescent="0.25">
      <c r="AN1614" s="18"/>
      <c r="AO1614" s="19"/>
      <c r="AQ1614" s="1"/>
      <c r="AR1614" s="14"/>
      <c r="AS1614" s="14"/>
      <c r="AT1614" s="6"/>
      <c r="AU1614" s="3"/>
      <c r="AV1614" s="3"/>
    </row>
    <row r="1615" spans="40:48" ht="12.75" customHeight="1" x14ac:dyDescent="0.25">
      <c r="AN1615" s="18"/>
      <c r="AO1615" s="19"/>
      <c r="AQ1615" s="1"/>
      <c r="AR1615" s="14"/>
      <c r="AS1615" s="14"/>
      <c r="AT1615" s="6"/>
      <c r="AU1615" s="3"/>
      <c r="AV1615" s="3"/>
    </row>
    <row r="1616" spans="40:48" ht="12.75" customHeight="1" x14ac:dyDescent="0.25">
      <c r="AN1616" s="18"/>
      <c r="AO1616" s="19"/>
      <c r="AQ1616" s="1"/>
      <c r="AR1616" s="14"/>
      <c r="AS1616" s="14"/>
      <c r="AT1616" s="6"/>
      <c r="AU1616" s="3"/>
      <c r="AV1616" s="3"/>
    </row>
    <row r="1617" spans="40:48" ht="12.75" customHeight="1" x14ac:dyDescent="0.25">
      <c r="AN1617" s="18"/>
      <c r="AO1617" s="19"/>
      <c r="AQ1617" s="1"/>
      <c r="AR1617" s="14"/>
      <c r="AS1617" s="14"/>
      <c r="AT1617" s="6"/>
      <c r="AU1617" s="3"/>
      <c r="AV1617" s="3"/>
    </row>
    <row r="1618" spans="40:48" ht="12.75" customHeight="1" x14ac:dyDescent="0.25">
      <c r="AN1618" s="18"/>
      <c r="AO1618" s="19"/>
      <c r="AQ1618" s="1"/>
      <c r="AR1618" s="14"/>
      <c r="AS1618" s="14"/>
      <c r="AT1618" s="6"/>
      <c r="AU1618" s="3"/>
      <c r="AV1618" s="3"/>
    </row>
    <row r="1619" spans="40:48" ht="12.75" customHeight="1" x14ac:dyDescent="0.25">
      <c r="AN1619" s="18"/>
      <c r="AO1619" s="19"/>
      <c r="AQ1619" s="1"/>
      <c r="AR1619" s="14"/>
      <c r="AS1619" s="14"/>
      <c r="AT1619" s="6"/>
      <c r="AU1619" s="3"/>
      <c r="AV1619" s="3"/>
    </row>
    <row r="1620" spans="40:48" ht="12.75" customHeight="1" x14ac:dyDescent="0.25">
      <c r="AN1620" s="18"/>
      <c r="AO1620" s="19"/>
      <c r="AQ1620" s="1"/>
      <c r="AR1620" s="14"/>
      <c r="AS1620" s="14"/>
      <c r="AT1620" s="6"/>
      <c r="AU1620" s="3"/>
      <c r="AV1620" s="3"/>
    </row>
    <row r="1621" spans="40:48" ht="12.75" customHeight="1" x14ac:dyDescent="0.25">
      <c r="AN1621" s="18"/>
      <c r="AO1621" s="19"/>
      <c r="AQ1621" s="1"/>
      <c r="AR1621" s="14"/>
      <c r="AS1621" s="14"/>
      <c r="AT1621" s="6"/>
      <c r="AU1621" s="3"/>
      <c r="AV1621" s="3"/>
    </row>
    <row r="1622" spans="40:48" ht="12.75" customHeight="1" x14ac:dyDescent="0.25">
      <c r="AN1622" s="18"/>
      <c r="AO1622" s="19"/>
      <c r="AQ1622" s="1"/>
      <c r="AR1622" s="14"/>
      <c r="AS1622" s="14"/>
      <c r="AT1622" s="6"/>
      <c r="AU1622" s="3"/>
      <c r="AV1622" s="3"/>
    </row>
    <row r="1623" spans="40:48" ht="12.75" customHeight="1" x14ac:dyDescent="0.25">
      <c r="AN1623" s="18"/>
      <c r="AO1623" s="19"/>
      <c r="AQ1623" s="1"/>
      <c r="AR1623" s="14"/>
      <c r="AS1623" s="14"/>
      <c r="AT1623" s="6"/>
      <c r="AU1623" s="3"/>
      <c r="AV1623" s="3"/>
    </row>
    <row r="1624" spans="40:48" ht="12.75" customHeight="1" x14ac:dyDescent="0.25">
      <c r="AN1624" s="18"/>
      <c r="AO1624" s="19"/>
      <c r="AQ1624" s="1"/>
      <c r="AR1624" s="14"/>
      <c r="AS1624" s="14"/>
      <c r="AT1624" s="6"/>
      <c r="AU1624" s="3"/>
      <c r="AV1624" s="3"/>
    </row>
    <row r="1625" spans="40:48" ht="12.75" customHeight="1" x14ac:dyDescent="0.25">
      <c r="AN1625" s="18"/>
      <c r="AO1625" s="19"/>
      <c r="AQ1625" s="1"/>
      <c r="AR1625" s="14"/>
      <c r="AS1625" s="14"/>
      <c r="AT1625" s="6"/>
      <c r="AU1625" s="3"/>
      <c r="AV1625" s="3"/>
    </row>
    <row r="1626" spans="40:48" ht="12.75" customHeight="1" x14ac:dyDescent="0.25">
      <c r="AN1626" s="18"/>
      <c r="AO1626" s="19"/>
      <c r="AQ1626" s="1"/>
      <c r="AR1626" s="14"/>
      <c r="AS1626" s="14"/>
      <c r="AT1626" s="6"/>
      <c r="AU1626" s="3"/>
      <c r="AV1626" s="3"/>
    </row>
    <row r="1627" spans="40:48" ht="12.75" customHeight="1" x14ac:dyDescent="0.25">
      <c r="AN1627" s="18"/>
      <c r="AO1627" s="19"/>
      <c r="AQ1627" s="1"/>
      <c r="AR1627" s="14"/>
      <c r="AS1627" s="14"/>
      <c r="AT1627" s="6"/>
      <c r="AU1627" s="3"/>
      <c r="AV1627" s="3"/>
    </row>
    <row r="1628" spans="40:48" ht="12.75" customHeight="1" x14ac:dyDescent="0.25">
      <c r="AN1628" s="18"/>
      <c r="AO1628" s="19"/>
      <c r="AQ1628" s="1"/>
      <c r="AR1628" s="14"/>
      <c r="AS1628" s="14"/>
      <c r="AT1628" s="6"/>
      <c r="AU1628" s="3"/>
      <c r="AV1628" s="3"/>
    </row>
    <row r="1629" spans="40:48" ht="12.75" customHeight="1" x14ac:dyDescent="0.25">
      <c r="AN1629" s="18"/>
      <c r="AO1629" s="19"/>
      <c r="AQ1629" s="1"/>
      <c r="AR1629" s="14"/>
      <c r="AS1629" s="14"/>
      <c r="AT1629" s="6"/>
      <c r="AU1629" s="3"/>
      <c r="AV1629" s="3"/>
    </row>
    <row r="1630" spans="40:48" ht="12.75" customHeight="1" x14ac:dyDescent="0.25">
      <c r="AN1630" s="18"/>
      <c r="AO1630" s="19"/>
      <c r="AQ1630" s="1"/>
      <c r="AR1630" s="14"/>
      <c r="AS1630" s="14"/>
      <c r="AT1630" s="6"/>
      <c r="AU1630" s="3"/>
      <c r="AV1630" s="3"/>
    </row>
    <row r="1631" spans="40:48" ht="12.75" customHeight="1" x14ac:dyDescent="0.25">
      <c r="AN1631" s="18"/>
      <c r="AO1631" s="19"/>
      <c r="AQ1631" s="1"/>
      <c r="AR1631" s="14"/>
      <c r="AS1631" s="14"/>
      <c r="AT1631" s="6"/>
      <c r="AU1631" s="3"/>
      <c r="AV1631" s="3"/>
    </row>
    <row r="1632" spans="40:48" ht="12.75" customHeight="1" x14ac:dyDescent="0.25">
      <c r="AN1632" s="18"/>
      <c r="AO1632" s="19"/>
      <c r="AQ1632" s="1"/>
      <c r="AR1632" s="14"/>
      <c r="AS1632" s="14"/>
      <c r="AT1632" s="6"/>
      <c r="AU1632" s="3"/>
      <c r="AV1632" s="3"/>
    </row>
    <row r="1633" spans="40:48" ht="12.75" customHeight="1" x14ac:dyDescent="0.25">
      <c r="AN1633" s="18"/>
      <c r="AO1633" s="19"/>
      <c r="AQ1633" s="1"/>
      <c r="AR1633" s="14"/>
      <c r="AS1633" s="14"/>
      <c r="AT1633" s="6"/>
      <c r="AU1633" s="3"/>
      <c r="AV1633" s="3"/>
    </row>
    <row r="1634" spans="40:48" ht="12.75" customHeight="1" x14ac:dyDescent="0.25">
      <c r="AN1634" s="18"/>
      <c r="AO1634" s="19"/>
      <c r="AQ1634" s="1"/>
      <c r="AR1634" s="14"/>
      <c r="AS1634" s="14"/>
      <c r="AT1634" s="6"/>
      <c r="AU1634" s="3"/>
      <c r="AV1634" s="3"/>
    </row>
    <row r="1635" spans="40:48" ht="12.75" customHeight="1" x14ac:dyDescent="0.25">
      <c r="AN1635" s="18"/>
      <c r="AO1635" s="19"/>
      <c r="AQ1635" s="1"/>
      <c r="AR1635" s="14"/>
      <c r="AS1635" s="14"/>
      <c r="AT1635" s="6"/>
      <c r="AU1635" s="3"/>
      <c r="AV1635" s="3"/>
    </row>
    <row r="1636" spans="40:48" ht="12.75" customHeight="1" x14ac:dyDescent="0.25">
      <c r="AN1636" s="18"/>
      <c r="AO1636" s="19"/>
      <c r="AQ1636" s="1"/>
      <c r="AR1636" s="14"/>
      <c r="AS1636" s="14"/>
      <c r="AT1636" s="6"/>
      <c r="AU1636" s="3"/>
      <c r="AV1636" s="3"/>
    </row>
    <row r="1637" spans="40:48" ht="12.75" customHeight="1" x14ac:dyDescent="0.25">
      <c r="AN1637" s="18"/>
      <c r="AO1637" s="19"/>
      <c r="AQ1637" s="1"/>
      <c r="AR1637" s="14"/>
      <c r="AS1637" s="14"/>
      <c r="AT1637" s="6"/>
      <c r="AU1637" s="3"/>
      <c r="AV1637" s="3"/>
    </row>
    <row r="1638" spans="40:48" ht="12.75" customHeight="1" x14ac:dyDescent="0.25">
      <c r="AN1638" s="18"/>
      <c r="AO1638" s="19"/>
      <c r="AQ1638" s="1"/>
      <c r="AR1638" s="14"/>
      <c r="AS1638" s="14"/>
      <c r="AT1638" s="6"/>
      <c r="AU1638" s="3"/>
      <c r="AV1638" s="3"/>
    </row>
    <row r="1639" spans="40:48" ht="12.75" customHeight="1" x14ac:dyDescent="0.25">
      <c r="AN1639" s="18"/>
      <c r="AO1639" s="19"/>
      <c r="AQ1639" s="1"/>
      <c r="AR1639" s="14"/>
      <c r="AS1639" s="14"/>
      <c r="AT1639" s="6"/>
      <c r="AU1639" s="3"/>
      <c r="AV1639" s="3"/>
    </row>
    <row r="1640" spans="40:48" ht="12.75" customHeight="1" x14ac:dyDescent="0.25">
      <c r="AN1640" s="18"/>
      <c r="AO1640" s="19"/>
      <c r="AQ1640" s="1"/>
      <c r="AR1640" s="14"/>
      <c r="AS1640" s="14"/>
      <c r="AT1640" s="6"/>
      <c r="AU1640" s="3"/>
      <c r="AV1640" s="3"/>
    </row>
    <row r="1641" spans="40:48" ht="12.75" customHeight="1" x14ac:dyDescent="0.25">
      <c r="AN1641" s="18"/>
      <c r="AO1641" s="19"/>
      <c r="AQ1641" s="1"/>
      <c r="AR1641" s="14"/>
      <c r="AS1641" s="14"/>
      <c r="AT1641" s="6"/>
      <c r="AU1641" s="3"/>
      <c r="AV1641" s="3"/>
    </row>
    <row r="1642" spans="40:48" ht="12.75" customHeight="1" x14ac:dyDescent="0.25">
      <c r="AN1642" s="18"/>
      <c r="AO1642" s="19"/>
      <c r="AQ1642" s="1"/>
      <c r="AR1642" s="14"/>
      <c r="AS1642" s="14"/>
      <c r="AT1642" s="6"/>
      <c r="AU1642" s="3"/>
      <c r="AV1642" s="3"/>
    </row>
    <row r="1643" spans="40:48" ht="12.75" customHeight="1" x14ac:dyDescent="0.25">
      <c r="AN1643" s="18"/>
      <c r="AO1643" s="19"/>
      <c r="AQ1643" s="1"/>
      <c r="AR1643" s="14"/>
      <c r="AS1643" s="14"/>
      <c r="AT1643" s="6"/>
      <c r="AU1643" s="3"/>
      <c r="AV1643" s="3"/>
    </row>
    <row r="1644" spans="40:48" ht="12.75" customHeight="1" x14ac:dyDescent="0.25">
      <c r="AN1644" s="18"/>
      <c r="AO1644" s="19"/>
      <c r="AQ1644" s="1"/>
      <c r="AR1644" s="14"/>
      <c r="AS1644" s="14"/>
      <c r="AT1644" s="6"/>
      <c r="AU1644" s="3"/>
      <c r="AV1644" s="3"/>
    </row>
    <row r="1645" spans="40:48" ht="12.75" customHeight="1" x14ac:dyDescent="0.25">
      <c r="AN1645" s="18"/>
      <c r="AO1645" s="19"/>
      <c r="AQ1645" s="1"/>
      <c r="AR1645" s="14"/>
      <c r="AS1645" s="14"/>
      <c r="AT1645" s="6"/>
      <c r="AU1645" s="3"/>
      <c r="AV1645" s="3"/>
    </row>
    <row r="1646" spans="40:48" ht="12.75" customHeight="1" x14ac:dyDescent="0.25">
      <c r="AN1646" s="18"/>
      <c r="AO1646" s="19"/>
      <c r="AQ1646" s="1"/>
      <c r="AR1646" s="14"/>
      <c r="AS1646" s="14"/>
      <c r="AT1646" s="6"/>
      <c r="AU1646" s="3"/>
      <c r="AV1646" s="3"/>
    </row>
    <row r="1647" spans="40:48" ht="12.75" customHeight="1" x14ac:dyDescent="0.25">
      <c r="AN1647" s="18"/>
      <c r="AO1647" s="19"/>
      <c r="AQ1647" s="1"/>
      <c r="AR1647" s="14"/>
      <c r="AS1647" s="14"/>
      <c r="AT1647" s="6"/>
      <c r="AU1647" s="3"/>
      <c r="AV1647" s="3"/>
    </row>
    <row r="1648" spans="40:48" ht="12.75" customHeight="1" x14ac:dyDescent="0.25">
      <c r="AN1648" s="18"/>
      <c r="AO1648" s="19"/>
      <c r="AQ1648" s="1"/>
      <c r="AR1648" s="14"/>
      <c r="AS1648" s="14"/>
      <c r="AT1648" s="6"/>
      <c r="AU1648" s="3"/>
      <c r="AV1648" s="3"/>
    </row>
    <row r="1649" spans="40:48" ht="12.75" customHeight="1" x14ac:dyDescent="0.25">
      <c r="AN1649" s="18"/>
      <c r="AO1649" s="19"/>
      <c r="AQ1649" s="1"/>
      <c r="AR1649" s="14"/>
      <c r="AS1649" s="14"/>
      <c r="AT1649" s="6"/>
      <c r="AU1649" s="3"/>
      <c r="AV1649" s="3"/>
    </row>
    <row r="1650" spans="40:48" ht="12.75" customHeight="1" x14ac:dyDescent="0.25">
      <c r="AN1650" s="18"/>
      <c r="AO1650" s="19"/>
      <c r="AQ1650" s="1"/>
      <c r="AR1650" s="14"/>
      <c r="AS1650" s="14"/>
      <c r="AT1650" s="6"/>
      <c r="AU1650" s="3"/>
      <c r="AV1650" s="3"/>
    </row>
    <row r="1651" spans="40:48" ht="12.75" customHeight="1" x14ac:dyDescent="0.25">
      <c r="AN1651" s="18"/>
      <c r="AO1651" s="19"/>
      <c r="AQ1651" s="1"/>
      <c r="AR1651" s="14"/>
      <c r="AS1651" s="14"/>
      <c r="AT1651" s="6"/>
      <c r="AU1651" s="3"/>
      <c r="AV1651" s="3"/>
    </row>
    <row r="1652" spans="40:48" ht="12.75" customHeight="1" x14ac:dyDescent="0.25">
      <c r="AN1652" s="18"/>
      <c r="AO1652" s="19"/>
      <c r="AQ1652" s="1"/>
      <c r="AR1652" s="14"/>
      <c r="AS1652" s="14"/>
      <c r="AT1652" s="6"/>
      <c r="AU1652" s="3"/>
      <c r="AV1652" s="3"/>
    </row>
    <row r="1653" spans="40:48" ht="12.75" customHeight="1" x14ac:dyDescent="0.25">
      <c r="AN1653" s="18"/>
      <c r="AO1653" s="19"/>
      <c r="AQ1653" s="1"/>
      <c r="AR1653" s="14"/>
      <c r="AS1653" s="14"/>
      <c r="AT1653" s="6"/>
      <c r="AU1653" s="3"/>
      <c r="AV1653" s="3"/>
    </row>
    <row r="1654" spans="40:48" ht="12.75" customHeight="1" x14ac:dyDescent="0.25">
      <c r="AN1654" s="18"/>
      <c r="AO1654" s="19"/>
      <c r="AQ1654" s="1"/>
      <c r="AR1654" s="14"/>
      <c r="AS1654" s="14"/>
      <c r="AT1654" s="6"/>
      <c r="AU1654" s="3"/>
      <c r="AV1654" s="3"/>
    </row>
    <row r="1655" spans="40:48" ht="12.75" customHeight="1" x14ac:dyDescent="0.25">
      <c r="AN1655" s="18"/>
      <c r="AO1655" s="19"/>
      <c r="AQ1655" s="1"/>
      <c r="AR1655" s="14"/>
      <c r="AS1655" s="14"/>
      <c r="AT1655" s="6"/>
      <c r="AU1655" s="3"/>
      <c r="AV1655" s="3"/>
    </row>
    <row r="1656" spans="40:48" ht="12.75" customHeight="1" x14ac:dyDescent="0.25">
      <c r="AN1656" s="18"/>
      <c r="AO1656" s="19"/>
      <c r="AQ1656" s="1"/>
      <c r="AR1656" s="14"/>
      <c r="AS1656" s="14"/>
      <c r="AT1656" s="6"/>
      <c r="AU1656" s="3"/>
      <c r="AV1656" s="3"/>
    </row>
    <row r="1657" spans="40:48" ht="12.75" customHeight="1" x14ac:dyDescent="0.25">
      <c r="AN1657" s="18"/>
      <c r="AO1657" s="19"/>
      <c r="AQ1657" s="1"/>
      <c r="AR1657" s="14"/>
      <c r="AS1657" s="14"/>
      <c r="AT1657" s="6"/>
      <c r="AU1657" s="3"/>
      <c r="AV1657" s="3"/>
    </row>
    <row r="1658" spans="40:48" ht="12.75" customHeight="1" x14ac:dyDescent="0.25">
      <c r="AN1658" s="18"/>
      <c r="AO1658" s="19"/>
      <c r="AQ1658" s="1"/>
      <c r="AR1658" s="14"/>
      <c r="AS1658" s="14"/>
      <c r="AT1658" s="6"/>
      <c r="AU1658" s="3"/>
      <c r="AV1658" s="3"/>
    </row>
    <row r="1659" spans="40:48" ht="12.75" customHeight="1" x14ac:dyDescent="0.25">
      <c r="AN1659" s="18"/>
      <c r="AO1659" s="19"/>
      <c r="AQ1659" s="1"/>
      <c r="AR1659" s="14"/>
      <c r="AS1659" s="14"/>
      <c r="AT1659" s="6"/>
      <c r="AU1659" s="3"/>
      <c r="AV1659" s="3"/>
    </row>
    <row r="1660" spans="40:48" ht="12.75" customHeight="1" x14ac:dyDescent="0.25">
      <c r="AN1660" s="18"/>
      <c r="AO1660" s="19"/>
      <c r="AQ1660" s="1"/>
      <c r="AR1660" s="14"/>
      <c r="AS1660" s="14"/>
      <c r="AT1660" s="6"/>
      <c r="AU1660" s="3"/>
      <c r="AV1660" s="3"/>
    </row>
    <row r="1661" spans="40:48" ht="12.75" customHeight="1" x14ac:dyDescent="0.25">
      <c r="AN1661" s="18"/>
      <c r="AO1661" s="19"/>
      <c r="AQ1661" s="1"/>
      <c r="AR1661" s="14"/>
      <c r="AS1661" s="14"/>
      <c r="AT1661" s="6"/>
      <c r="AU1661" s="3"/>
      <c r="AV1661" s="3"/>
    </row>
    <row r="1662" spans="40:48" ht="12.75" customHeight="1" x14ac:dyDescent="0.25">
      <c r="AN1662" s="18"/>
      <c r="AO1662" s="19"/>
      <c r="AQ1662" s="1"/>
      <c r="AR1662" s="14"/>
      <c r="AS1662" s="14"/>
      <c r="AT1662" s="6"/>
      <c r="AU1662" s="3"/>
      <c r="AV1662" s="3"/>
    </row>
    <row r="1663" spans="40:48" ht="12.75" customHeight="1" x14ac:dyDescent="0.25">
      <c r="AN1663" s="18"/>
      <c r="AO1663" s="19"/>
      <c r="AQ1663" s="1"/>
      <c r="AR1663" s="14"/>
      <c r="AS1663" s="14"/>
      <c r="AT1663" s="6"/>
      <c r="AU1663" s="3"/>
      <c r="AV1663" s="3"/>
    </row>
    <row r="1664" spans="40:48" ht="12.75" customHeight="1" x14ac:dyDescent="0.25">
      <c r="AN1664" s="18"/>
      <c r="AO1664" s="19"/>
      <c r="AQ1664" s="1"/>
      <c r="AR1664" s="14"/>
      <c r="AS1664" s="14"/>
      <c r="AT1664" s="6"/>
      <c r="AU1664" s="3"/>
      <c r="AV1664" s="3"/>
    </row>
    <row r="1665" spans="40:48" ht="12.75" customHeight="1" x14ac:dyDescent="0.25">
      <c r="AN1665" s="18"/>
      <c r="AO1665" s="19"/>
      <c r="AQ1665" s="1"/>
      <c r="AR1665" s="14"/>
      <c r="AS1665" s="14"/>
      <c r="AT1665" s="6"/>
      <c r="AU1665" s="3"/>
      <c r="AV1665" s="3"/>
    </row>
    <row r="1666" spans="40:48" ht="12.75" customHeight="1" x14ac:dyDescent="0.25">
      <c r="AN1666" s="18"/>
      <c r="AO1666" s="19"/>
      <c r="AQ1666" s="1"/>
      <c r="AR1666" s="14"/>
      <c r="AS1666" s="14"/>
      <c r="AT1666" s="6"/>
      <c r="AU1666" s="3"/>
      <c r="AV1666" s="3"/>
    </row>
    <row r="1667" spans="40:48" ht="12.75" customHeight="1" x14ac:dyDescent="0.25">
      <c r="AN1667" s="18"/>
      <c r="AO1667" s="19"/>
      <c r="AQ1667" s="1"/>
      <c r="AR1667" s="14"/>
      <c r="AS1667" s="14"/>
      <c r="AT1667" s="6"/>
      <c r="AU1667" s="3"/>
      <c r="AV1667" s="3"/>
    </row>
    <row r="1668" spans="40:48" ht="12.75" customHeight="1" x14ac:dyDescent="0.25">
      <c r="AN1668" s="18"/>
      <c r="AO1668" s="19"/>
      <c r="AQ1668" s="1"/>
      <c r="AR1668" s="14"/>
      <c r="AS1668" s="14"/>
      <c r="AT1668" s="6"/>
      <c r="AU1668" s="3"/>
      <c r="AV1668" s="3"/>
    </row>
    <row r="1669" spans="40:48" ht="12.75" customHeight="1" x14ac:dyDescent="0.25">
      <c r="AN1669" s="18"/>
      <c r="AO1669" s="19"/>
      <c r="AQ1669" s="1"/>
      <c r="AR1669" s="14"/>
      <c r="AS1669" s="14"/>
      <c r="AT1669" s="6"/>
      <c r="AU1669" s="3"/>
      <c r="AV1669" s="3"/>
    </row>
    <row r="1670" spans="40:48" ht="12.75" customHeight="1" x14ac:dyDescent="0.25">
      <c r="AN1670" s="18"/>
      <c r="AO1670" s="19"/>
      <c r="AQ1670" s="1"/>
      <c r="AR1670" s="14"/>
      <c r="AS1670" s="14"/>
      <c r="AT1670" s="6"/>
      <c r="AU1670" s="3"/>
      <c r="AV1670" s="3"/>
    </row>
    <row r="1671" spans="40:48" ht="12.75" customHeight="1" x14ac:dyDescent="0.25">
      <c r="AN1671" s="18"/>
      <c r="AO1671" s="19"/>
      <c r="AQ1671" s="1"/>
      <c r="AR1671" s="14"/>
      <c r="AS1671" s="14"/>
      <c r="AT1671" s="6"/>
      <c r="AU1671" s="3"/>
      <c r="AV1671" s="3"/>
    </row>
    <row r="1672" spans="40:48" ht="12.75" customHeight="1" x14ac:dyDescent="0.25">
      <c r="AN1672" s="18"/>
      <c r="AO1672" s="19"/>
      <c r="AQ1672" s="1"/>
      <c r="AR1672" s="14"/>
      <c r="AS1672" s="14"/>
      <c r="AT1672" s="6"/>
      <c r="AU1672" s="3"/>
      <c r="AV1672" s="3"/>
    </row>
    <row r="1673" spans="40:48" ht="12.75" customHeight="1" x14ac:dyDescent="0.25">
      <c r="AN1673" s="18"/>
      <c r="AO1673" s="19"/>
      <c r="AQ1673" s="1"/>
      <c r="AR1673" s="14"/>
      <c r="AS1673" s="14"/>
      <c r="AT1673" s="6"/>
      <c r="AU1673" s="3"/>
      <c r="AV1673" s="3"/>
    </row>
    <row r="1674" spans="40:48" ht="12.75" customHeight="1" x14ac:dyDescent="0.25">
      <c r="AN1674" s="18"/>
      <c r="AO1674" s="19"/>
      <c r="AQ1674" s="1"/>
      <c r="AR1674" s="14"/>
      <c r="AS1674" s="14"/>
      <c r="AT1674" s="6"/>
      <c r="AU1674" s="3"/>
      <c r="AV1674" s="3"/>
    </row>
    <row r="1675" spans="40:48" ht="12.75" customHeight="1" x14ac:dyDescent="0.25">
      <c r="AN1675" s="18"/>
      <c r="AO1675" s="19"/>
      <c r="AQ1675" s="1"/>
      <c r="AR1675" s="14"/>
      <c r="AS1675" s="14"/>
      <c r="AT1675" s="6"/>
      <c r="AU1675" s="3"/>
      <c r="AV1675" s="3"/>
    </row>
    <row r="1676" spans="40:48" ht="12.75" customHeight="1" x14ac:dyDescent="0.25">
      <c r="AN1676" s="18"/>
      <c r="AO1676" s="19"/>
      <c r="AQ1676" s="1"/>
      <c r="AR1676" s="14"/>
      <c r="AS1676" s="14"/>
      <c r="AT1676" s="6"/>
      <c r="AU1676" s="3"/>
      <c r="AV1676" s="3"/>
    </row>
    <row r="1677" spans="40:48" ht="12.75" customHeight="1" x14ac:dyDescent="0.25">
      <c r="AN1677" s="18"/>
      <c r="AO1677" s="19"/>
      <c r="AQ1677" s="1"/>
      <c r="AR1677" s="14"/>
      <c r="AS1677" s="14"/>
      <c r="AT1677" s="6"/>
      <c r="AU1677" s="3"/>
      <c r="AV1677" s="3"/>
    </row>
    <row r="1678" spans="40:48" ht="12.75" customHeight="1" x14ac:dyDescent="0.25">
      <c r="AN1678" s="18"/>
      <c r="AO1678" s="19"/>
      <c r="AQ1678" s="1"/>
      <c r="AR1678" s="14"/>
      <c r="AS1678" s="14"/>
      <c r="AT1678" s="6"/>
      <c r="AU1678" s="3"/>
      <c r="AV1678" s="3"/>
    </row>
    <row r="1679" spans="40:48" ht="12.75" customHeight="1" x14ac:dyDescent="0.25">
      <c r="AN1679" s="18"/>
      <c r="AO1679" s="19"/>
      <c r="AQ1679" s="1"/>
      <c r="AR1679" s="14"/>
      <c r="AS1679" s="14"/>
      <c r="AT1679" s="6"/>
      <c r="AU1679" s="3"/>
      <c r="AV1679" s="3"/>
    </row>
    <row r="1680" spans="40:48" ht="12.75" customHeight="1" x14ac:dyDescent="0.25">
      <c r="AN1680" s="18"/>
      <c r="AO1680" s="19"/>
      <c r="AQ1680" s="1"/>
      <c r="AR1680" s="14"/>
      <c r="AS1680" s="14"/>
      <c r="AT1680" s="6"/>
      <c r="AU1680" s="3"/>
      <c r="AV1680" s="3"/>
    </row>
    <row r="1681" spans="40:48" ht="12.75" customHeight="1" x14ac:dyDescent="0.25">
      <c r="AN1681" s="18"/>
      <c r="AO1681" s="19"/>
      <c r="AQ1681" s="1"/>
      <c r="AR1681" s="14"/>
      <c r="AS1681" s="14"/>
      <c r="AT1681" s="6"/>
      <c r="AU1681" s="3"/>
      <c r="AV1681" s="3"/>
    </row>
    <row r="1682" spans="40:48" ht="12.75" customHeight="1" x14ac:dyDescent="0.25">
      <c r="AN1682" s="18"/>
      <c r="AO1682" s="19"/>
      <c r="AQ1682" s="1"/>
      <c r="AR1682" s="14"/>
      <c r="AS1682" s="14"/>
      <c r="AT1682" s="6"/>
      <c r="AU1682" s="3"/>
      <c r="AV1682" s="3"/>
    </row>
    <row r="1683" spans="40:48" ht="12.75" customHeight="1" x14ac:dyDescent="0.25">
      <c r="AN1683" s="18"/>
      <c r="AO1683" s="19"/>
      <c r="AQ1683" s="1"/>
      <c r="AR1683" s="14"/>
      <c r="AS1683" s="14"/>
      <c r="AT1683" s="6"/>
      <c r="AU1683" s="3"/>
      <c r="AV1683" s="3"/>
    </row>
    <row r="1684" spans="40:48" ht="12.75" customHeight="1" x14ac:dyDescent="0.25">
      <c r="AN1684" s="18"/>
      <c r="AO1684" s="19"/>
      <c r="AQ1684" s="1"/>
      <c r="AR1684" s="14"/>
      <c r="AS1684" s="14"/>
      <c r="AT1684" s="6"/>
      <c r="AU1684" s="3"/>
      <c r="AV1684" s="3"/>
    </row>
    <row r="1685" spans="40:48" ht="12.75" customHeight="1" x14ac:dyDescent="0.25">
      <c r="AN1685" s="18"/>
      <c r="AO1685" s="19"/>
      <c r="AQ1685" s="1"/>
      <c r="AR1685" s="14"/>
      <c r="AS1685" s="14"/>
      <c r="AT1685" s="6"/>
      <c r="AU1685" s="3"/>
      <c r="AV1685" s="3"/>
    </row>
    <row r="1686" spans="40:48" ht="12.75" customHeight="1" x14ac:dyDescent="0.25">
      <c r="AN1686" s="18"/>
      <c r="AO1686" s="19"/>
      <c r="AQ1686" s="1"/>
      <c r="AR1686" s="14"/>
      <c r="AS1686" s="14"/>
      <c r="AT1686" s="6"/>
      <c r="AU1686" s="3"/>
      <c r="AV1686" s="3"/>
    </row>
    <row r="1687" spans="40:48" ht="12.75" customHeight="1" x14ac:dyDescent="0.25">
      <c r="AN1687" s="18"/>
      <c r="AO1687" s="19"/>
      <c r="AQ1687" s="1"/>
      <c r="AR1687" s="14"/>
      <c r="AS1687" s="14"/>
      <c r="AT1687" s="6"/>
      <c r="AU1687" s="3"/>
      <c r="AV1687" s="3"/>
    </row>
    <row r="1688" spans="40:48" ht="12.75" customHeight="1" x14ac:dyDescent="0.25">
      <c r="AN1688" s="18"/>
      <c r="AO1688" s="19"/>
      <c r="AQ1688" s="1"/>
      <c r="AR1688" s="14"/>
      <c r="AS1688" s="14"/>
      <c r="AT1688" s="6"/>
      <c r="AU1688" s="3"/>
      <c r="AV1688" s="3"/>
    </row>
    <row r="1689" spans="40:48" ht="12.75" customHeight="1" x14ac:dyDescent="0.25">
      <c r="AN1689" s="18"/>
      <c r="AO1689" s="19"/>
      <c r="AQ1689" s="1"/>
      <c r="AR1689" s="14"/>
      <c r="AS1689" s="14"/>
      <c r="AT1689" s="6"/>
      <c r="AU1689" s="3"/>
      <c r="AV1689" s="3"/>
    </row>
    <row r="1690" spans="40:48" ht="12.75" customHeight="1" x14ac:dyDescent="0.25">
      <c r="AN1690" s="18"/>
      <c r="AO1690" s="19"/>
      <c r="AQ1690" s="1"/>
      <c r="AR1690" s="14"/>
      <c r="AS1690" s="14"/>
      <c r="AT1690" s="6"/>
      <c r="AU1690" s="3"/>
      <c r="AV1690" s="3"/>
    </row>
    <row r="1691" spans="40:48" ht="12.75" customHeight="1" x14ac:dyDescent="0.25">
      <c r="AN1691" s="18"/>
      <c r="AO1691" s="19"/>
      <c r="AQ1691" s="1"/>
      <c r="AR1691" s="14"/>
      <c r="AS1691" s="14"/>
      <c r="AT1691" s="6"/>
      <c r="AU1691" s="3"/>
      <c r="AV1691" s="3"/>
    </row>
    <row r="1692" spans="40:48" ht="12.75" customHeight="1" x14ac:dyDescent="0.25">
      <c r="AN1692" s="18"/>
      <c r="AO1692" s="19"/>
      <c r="AQ1692" s="1"/>
      <c r="AR1692" s="14"/>
      <c r="AS1692" s="14"/>
      <c r="AT1692" s="6"/>
      <c r="AU1692" s="3"/>
      <c r="AV1692" s="3"/>
    </row>
    <row r="1693" spans="40:48" ht="12.75" customHeight="1" x14ac:dyDescent="0.25">
      <c r="AN1693" s="18"/>
      <c r="AO1693" s="19"/>
      <c r="AQ1693" s="1"/>
      <c r="AR1693" s="14"/>
      <c r="AS1693" s="14"/>
      <c r="AT1693" s="6"/>
      <c r="AU1693" s="3"/>
      <c r="AV1693" s="3"/>
    </row>
    <row r="1694" spans="40:48" ht="12.75" customHeight="1" x14ac:dyDescent="0.25">
      <c r="AN1694" s="18"/>
      <c r="AO1694" s="19"/>
      <c r="AQ1694" s="1"/>
      <c r="AR1694" s="14"/>
      <c r="AS1694" s="14"/>
      <c r="AT1694" s="6"/>
      <c r="AU1694" s="3"/>
      <c r="AV1694" s="3"/>
    </row>
    <row r="1695" spans="40:48" ht="12.75" customHeight="1" x14ac:dyDescent="0.25">
      <c r="AN1695" s="18"/>
      <c r="AO1695" s="19"/>
      <c r="AQ1695" s="1"/>
      <c r="AR1695" s="14"/>
      <c r="AS1695" s="14"/>
      <c r="AT1695" s="6"/>
      <c r="AU1695" s="3"/>
      <c r="AV1695" s="3"/>
    </row>
    <row r="1696" spans="40:48" ht="12.75" customHeight="1" x14ac:dyDescent="0.25">
      <c r="AN1696" s="18"/>
      <c r="AO1696" s="19"/>
      <c r="AQ1696" s="1"/>
      <c r="AR1696" s="14"/>
      <c r="AS1696" s="14"/>
      <c r="AT1696" s="6"/>
      <c r="AU1696" s="3"/>
      <c r="AV1696" s="3"/>
    </row>
    <row r="1697" spans="40:48" ht="12.75" customHeight="1" x14ac:dyDescent="0.25">
      <c r="AN1697" s="18"/>
      <c r="AO1697" s="19"/>
      <c r="AQ1697" s="1"/>
      <c r="AR1697" s="14"/>
      <c r="AS1697" s="14"/>
      <c r="AT1697" s="6"/>
      <c r="AU1697" s="3"/>
      <c r="AV1697" s="3"/>
    </row>
    <row r="1698" spans="40:48" ht="12.75" customHeight="1" x14ac:dyDescent="0.25">
      <c r="AN1698" s="18"/>
      <c r="AO1698" s="19"/>
      <c r="AQ1698" s="1"/>
      <c r="AR1698" s="14"/>
      <c r="AS1698" s="14"/>
      <c r="AT1698" s="6"/>
      <c r="AU1698" s="3"/>
      <c r="AV1698" s="3"/>
    </row>
    <row r="1699" spans="40:48" ht="12.75" customHeight="1" x14ac:dyDescent="0.25">
      <c r="AN1699" s="18"/>
      <c r="AO1699" s="19"/>
      <c r="AQ1699" s="1"/>
      <c r="AR1699" s="14"/>
      <c r="AS1699" s="14"/>
      <c r="AT1699" s="6"/>
      <c r="AU1699" s="3"/>
      <c r="AV1699" s="3"/>
    </row>
    <row r="1700" spans="40:48" ht="12.75" customHeight="1" x14ac:dyDescent="0.25">
      <c r="AN1700" s="18"/>
      <c r="AO1700" s="19"/>
      <c r="AQ1700" s="1"/>
      <c r="AR1700" s="14"/>
      <c r="AS1700" s="14"/>
      <c r="AT1700" s="6"/>
      <c r="AU1700" s="3"/>
      <c r="AV1700" s="3"/>
    </row>
    <row r="1701" spans="40:48" ht="12.75" customHeight="1" x14ac:dyDescent="0.25">
      <c r="AN1701" s="18"/>
      <c r="AO1701" s="19"/>
      <c r="AQ1701" s="1"/>
      <c r="AR1701" s="14"/>
      <c r="AS1701" s="14"/>
      <c r="AT1701" s="6"/>
      <c r="AU1701" s="3"/>
      <c r="AV1701" s="3"/>
    </row>
    <row r="1702" spans="40:48" ht="12.75" customHeight="1" x14ac:dyDescent="0.25">
      <c r="AN1702" s="18"/>
      <c r="AO1702" s="19"/>
      <c r="AQ1702" s="1"/>
      <c r="AR1702" s="14"/>
      <c r="AS1702" s="14"/>
      <c r="AT1702" s="6"/>
      <c r="AU1702" s="3"/>
      <c r="AV1702" s="3"/>
    </row>
    <row r="1703" spans="40:48" ht="12.75" customHeight="1" x14ac:dyDescent="0.25">
      <c r="AN1703" s="18"/>
      <c r="AO1703" s="19"/>
      <c r="AQ1703" s="1"/>
      <c r="AR1703" s="14"/>
      <c r="AS1703" s="14"/>
      <c r="AT1703" s="6"/>
      <c r="AU1703" s="3"/>
      <c r="AV1703" s="3"/>
    </row>
    <row r="1704" spans="40:48" ht="12.75" customHeight="1" x14ac:dyDescent="0.25">
      <c r="AN1704" s="18"/>
      <c r="AO1704" s="19"/>
      <c r="AQ1704" s="1"/>
      <c r="AR1704" s="14"/>
      <c r="AS1704" s="14"/>
      <c r="AT1704" s="6"/>
      <c r="AU1704" s="3"/>
      <c r="AV1704" s="3"/>
    </row>
    <row r="1705" spans="40:48" ht="12.75" customHeight="1" x14ac:dyDescent="0.25">
      <c r="AN1705" s="18"/>
      <c r="AO1705" s="19"/>
      <c r="AQ1705" s="1"/>
      <c r="AR1705" s="14"/>
      <c r="AS1705" s="14"/>
      <c r="AT1705" s="6"/>
      <c r="AU1705" s="3"/>
      <c r="AV1705" s="3"/>
    </row>
    <row r="1706" spans="40:48" ht="12.75" customHeight="1" x14ac:dyDescent="0.25">
      <c r="AN1706" s="18"/>
      <c r="AO1706" s="19"/>
      <c r="AQ1706" s="1"/>
      <c r="AR1706" s="14"/>
      <c r="AS1706" s="14"/>
      <c r="AT1706" s="6"/>
      <c r="AU1706" s="3"/>
      <c r="AV1706" s="3"/>
    </row>
    <row r="1707" spans="40:48" ht="12.75" customHeight="1" x14ac:dyDescent="0.25">
      <c r="AN1707" s="18"/>
      <c r="AO1707" s="19"/>
      <c r="AQ1707" s="1"/>
      <c r="AR1707" s="14"/>
      <c r="AS1707" s="14"/>
      <c r="AT1707" s="6"/>
      <c r="AU1707" s="3"/>
      <c r="AV1707" s="3"/>
    </row>
    <row r="1708" spans="40:48" ht="12.75" customHeight="1" x14ac:dyDescent="0.25">
      <c r="AN1708" s="18"/>
      <c r="AO1708" s="19"/>
      <c r="AQ1708" s="1"/>
      <c r="AR1708" s="14"/>
      <c r="AS1708" s="14"/>
      <c r="AT1708" s="6"/>
      <c r="AU1708" s="3"/>
      <c r="AV1708" s="3"/>
    </row>
    <row r="1709" spans="40:48" ht="12.75" customHeight="1" x14ac:dyDescent="0.25">
      <c r="AN1709" s="18"/>
      <c r="AO1709" s="19"/>
      <c r="AQ1709" s="1"/>
      <c r="AR1709" s="14"/>
      <c r="AS1709" s="14"/>
      <c r="AT1709" s="6"/>
      <c r="AU1709" s="3"/>
      <c r="AV1709" s="3"/>
    </row>
    <row r="1710" spans="40:48" ht="12.75" customHeight="1" x14ac:dyDescent="0.25">
      <c r="AN1710" s="18"/>
      <c r="AO1710" s="19"/>
      <c r="AQ1710" s="1"/>
      <c r="AR1710" s="14"/>
      <c r="AS1710" s="14"/>
      <c r="AT1710" s="6"/>
      <c r="AU1710" s="3"/>
      <c r="AV1710" s="3"/>
    </row>
    <row r="1711" spans="40:48" ht="12.75" customHeight="1" x14ac:dyDescent="0.25">
      <c r="AN1711" s="18"/>
      <c r="AO1711" s="19"/>
      <c r="AQ1711" s="1"/>
      <c r="AR1711" s="14"/>
      <c r="AS1711" s="14"/>
      <c r="AT1711" s="6"/>
      <c r="AU1711" s="3"/>
      <c r="AV1711" s="3"/>
    </row>
    <row r="1712" spans="40:48" ht="12.75" customHeight="1" x14ac:dyDescent="0.25">
      <c r="AN1712" s="18"/>
      <c r="AO1712" s="19"/>
      <c r="AQ1712" s="1"/>
      <c r="AR1712" s="14"/>
      <c r="AS1712" s="14"/>
      <c r="AT1712" s="6"/>
      <c r="AU1712" s="3"/>
      <c r="AV1712" s="3"/>
    </row>
    <row r="1713" spans="40:48" ht="12.75" customHeight="1" x14ac:dyDescent="0.25">
      <c r="AN1713" s="18"/>
      <c r="AO1713" s="19"/>
      <c r="AQ1713" s="1"/>
      <c r="AR1713" s="14"/>
      <c r="AS1713" s="14"/>
      <c r="AT1713" s="6"/>
      <c r="AU1713" s="3"/>
      <c r="AV1713" s="3"/>
    </row>
    <row r="1714" spans="40:48" ht="12.75" customHeight="1" x14ac:dyDescent="0.25">
      <c r="AN1714" s="18"/>
      <c r="AO1714" s="19"/>
      <c r="AQ1714" s="1"/>
      <c r="AR1714" s="14"/>
      <c r="AS1714" s="14"/>
      <c r="AT1714" s="6"/>
      <c r="AU1714" s="3"/>
      <c r="AV1714" s="3"/>
    </row>
    <row r="1715" spans="40:48" ht="12.75" customHeight="1" x14ac:dyDescent="0.25">
      <c r="AN1715" s="18"/>
      <c r="AO1715" s="19"/>
      <c r="AQ1715" s="1"/>
      <c r="AR1715" s="14"/>
      <c r="AS1715" s="14"/>
      <c r="AT1715" s="6"/>
      <c r="AU1715" s="3"/>
      <c r="AV1715" s="3"/>
    </row>
    <row r="1716" spans="40:48" ht="12.75" customHeight="1" x14ac:dyDescent="0.25">
      <c r="AN1716" s="18"/>
      <c r="AO1716" s="19"/>
      <c r="AQ1716" s="1"/>
      <c r="AR1716" s="14"/>
      <c r="AS1716" s="14"/>
      <c r="AT1716" s="6"/>
      <c r="AU1716" s="3"/>
      <c r="AV1716" s="3"/>
    </row>
    <row r="1717" spans="40:48" ht="12.75" customHeight="1" x14ac:dyDescent="0.25">
      <c r="AN1717" s="18"/>
      <c r="AO1717" s="19"/>
      <c r="AQ1717" s="1"/>
      <c r="AR1717" s="14"/>
      <c r="AS1717" s="14"/>
      <c r="AT1717" s="6"/>
      <c r="AU1717" s="3"/>
      <c r="AV1717" s="3"/>
    </row>
    <row r="1718" spans="40:48" ht="12.75" customHeight="1" x14ac:dyDescent="0.25">
      <c r="AN1718" s="18"/>
      <c r="AO1718" s="19"/>
      <c r="AQ1718" s="1"/>
      <c r="AR1718" s="14"/>
      <c r="AS1718" s="14"/>
      <c r="AT1718" s="6"/>
      <c r="AU1718" s="3"/>
      <c r="AV1718" s="3"/>
    </row>
    <row r="1719" spans="40:48" ht="12.75" customHeight="1" x14ac:dyDescent="0.25">
      <c r="AN1719" s="18"/>
      <c r="AO1719" s="19"/>
      <c r="AQ1719" s="1"/>
      <c r="AR1719" s="14"/>
      <c r="AS1719" s="14"/>
      <c r="AT1719" s="6"/>
      <c r="AU1719" s="3"/>
      <c r="AV1719" s="3"/>
    </row>
    <row r="1720" spans="40:48" ht="12.75" customHeight="1" x14ac:dyDescent="0.25">
      <c r="AN1720" s="18"/>
      <c r="AO1720" s="19"/>
      <c r="AQ1720" s="1"/>
      <c r="AR1720" s="14"/>
      <c r="AS1720" s="14"/>
      <c r="AT1720" s="6"/>
      <c r="AU1720" s="3"/>
      <c r="AV1720" s="3"/>
    </row>
    <row r="1721" spans="40:48" ht="12.75" customHeight="1" x14ac:dyDescent="0.25">
      <c r="AN1721" s="18"/>
      <c r="AO1721" s="19"/>
      <c r="AQ1721" s="1"/>
      <c r="AR1721" s="14"/>
      <c r="AS1721" s="14"/>
      <c r="AT1721" s="6"/>
      <c r="AU1721" s="3"/>
      <c r="AV1721" s="3"/>
    </row>
    <row r="1722" spans="40:48" ht="12.75" customHeight="1" x14ac:dyDescent="0.25">
      <c r="AN1722" s="18"/>
      <c r="AO1722" s="19"/>
      <c r="AQ1722" s="1"/>
      <c r="AR1722" s="14"/>
      <c r="AS1722" s="14"/>
      <c r="AT1722" s="6"/>
      <c r="AU1722" s="3"/>
      <c r="AV1722" s="3"/>
    </row>
    <row r="1723" spans="40:48" ht="12.75" customHeight="1" x14ac:dyDescent="0.25">
      <c r="AN1723" s="18"/>
      <c r="AO1723" s="19"/>
      <c r="AQ1723" s="1"/>
      <c r="AR1723" s="14"/>
      <c r="AS1723" s="14"/>
      <c r="AT1723" s="6"/>
      <c r="AU1723" s="3"/>
      <c r="AV1723" s="3"/>
    </row>
    <row r="1724" spans="40:48" ht="12.75" customHeight="1" x14ac:dyDescent="0.25">
      <c r="AN1724" s="18"/>
      <c r="AO1724" s="19"/>
      <c r="AQ1724" s="1"/>
      <c r="AR1724" s="14"/>
      <c r="AS1724" s="14"/>
      <c r="AT1724" s="6"/>
      <c r="AU1724" s="3"/>
      <c r="AV1724" s="3"/>
    </row>
    <row r="1725" spans="40:48" ht="12.75" customHeight="1" x14ac:dyDescent="0.25">
      <c r="AN1725" s="18"/>
      <c r="AO1725" s="19"/>
      <c r="AQ1725" s="1"/>
      <c r="AR1725" s="14"/>
      <c r="AS1725" s="14"/>
      <c r="AT1725" s="6"/>
      <c r="AU1725" s="3"/>
      <c r="AV1725" s="3"/>
    </row>
    <row r="1726" spans="40:48" ht="12.75" customHeight="1" x14ac:dyDescent="0.25">
      <c r="AN1726" s="18"/>
      <c r="AO1726" s="19"/>
      <c r="AQ1726" s="1"/>
      <c r="AR1726" s="14"/>
      <c r="AS1726" s="14"/>
      <c r="AT1726" s="6"/>
      <c r="AU1726" s="3"/>
      <c r="AV1726" s="3"/>
    </row>
    <row r="1727" spans="40:48" ht="12.75" customHeight="1" x14ac:dyDescent="0.25">
      <c r="AN1727" s="18"/>
      <c r="AO1727" s="19"/>
      <c r="AQ1727" s="1"/>
      <c r="AR1727" s="14"/>
      <c r="AS1727" s="14"/>
      <c r="AT1727" s="6"/>
      <c r="AU1727" s="3"/>
      <c r="AV1727" s="3"/>
    </row>
    <row r="1728" spans="40:48" ht="12.75" customHeight="1" x14ac:dyDescent="0.25">
      <c r="AN1728" s="18"/>
      <c r="AO1728" s="19"/>
      <c r="AQ1728" s="1"/>
      <c r="AR1728" s="14"/>
      <c r="AS1728" s="14"/>
      <c r="AT1728" s="6"/>
      <c r="AU1728" s="3"/>
      <c r="AV1728" s="3"/>
    </row>
    <row r="1729" spans="40:48" ht="12.75" customHeight="1" x14ac:dyDescent="0.25">
      <c r="AN1729" s="18"/>
      <c r="AO1729" s="19"/>
      <c r="AQ1729" s="1"/>
      <c r="AR1729" s="14"/>
      <c r="AS1729" s="14"/>
      <c r="AT1729" s="6"/>
      <c r="AU1729" s="3"/>
      <c r="AV1729" s="3"/>
    </row>
    <row r="1730" spans="40:48" ht="12.75" customHeight="1" x14ac:dyDescent="0.25">
      <c r="AN1730" s="18"/>
      <c r="AO1730" s="19"/>
      <c r="AQ1730" s="1"/>
      <c r="AR1730" s="14"/>
      <c r="AS1730" s="14"/>
      <c r="AT1730" s="6"/>
      <c r="AU1730" s="3"/>
      <c r="AV1730" s="3"/>
    </row>
    <row r="1731" spans="40:48" ht="12.75" customHeight="1" x14ac:dyDescent="0.25">
      <c r="AN1731" s="18"/>
      <c r="AO1731" s="19"/>
      <c r="AQ1731" s="1"/>
      <c r="AR1731" s="14"/>
      <c r="AS1731" s="14"/>
      <c r="AT1731" s="6"/>
      <c r="AU1731" s="3"/>
      <c r="AV1731" s="3"/>
    </row>
    <row r="1732" spans="40:48" ht="12.75" customHeight="1" x14ac:dyDescent="0.25">
      <c r="AN1732" s="18"/>
      <c r="AO1732" s="19"/>
      <c r="AQ1732" s="1"/>
      <c r="AR1732" s="14"/>
      <c r="AS1732" s="14"/>
      <c r="AT1732" s="6"/>
      <c r="AU1732" s="3"/>
      <c r="AV1732" s="3"/>
    </row>
    <row r="1733" spans="40:48" ht="12.75" customHeight="1" x14ac:dyDescent="0.25">
      <c r="AN1733" s="18"/>
      <c r="AO1733" s="19"/>
      <c r="AQ1733" s="1"/>
      <c r="AR1733" s="14"/>
      <c r="AS1733" s="14"/>
      <c r="AT1733" s="6"/>
      <c r="AU1733" s="3"/>
      <c r="AV1733" s="3"/>
    </row>
    <row r="1734" spans="40:48" ht="12.75" customHeight="1" x14ac:dyDescent="0.25">
      <c r="AN1734" s="18"/>
      <c r="AO1734" s="19"/>
      <c r="AQ1734" s="1"/>
      <c r="AR1734" s="14"/>
      <c r="AS1734" s="14"/>
      <c r="AT1734" s="6"/>
      <c r="AU1734" s="3"/>
      <c r="AV1734" s="3"/>
    </row>
    <row r="1735" spans="40:48" ht="12.75" customHeight="1" x14ac:dyDescent="0.25">
      <c r="AN1735" s="18"/>
      <c r="AO1735" s="19"/>
      <c r="AQ1735" s="1"/>
      <c r="AR1735" s="14"/>
      <c r="AS1735" s="14"/>
      <c r="AT1735" s="6"/>
      <c r="AU1735" s="3"/>
      <c r="AV1735" s="3"/>
    </row>
    <row r="1736" spans="40:48" ht="12.75" customHeight="1" x14ac:dyDescent="0.25">
      <c r="AN1736" s="18"/>
      <c r="AO1736" s="19"/>
      <c r="AQ1736" s="1"/>
      <c r="AR1736" s="14"/>
      <c r="AS1736" s="14"/>
      <c r="AT1736" s="6"/>
      <c r="AU1736" s="3"/>
      <c r="AV1736" s="3"/>
    </row>
    <row r="1737" spans="40:48" ht="12.75" customHeight="1" x14ac:dyDescent="0.25">
      <c r="AN1737" s="18"/>
      <c r="AO1737" s="19"/>
      <c r="AQ1737" s="1"/>
      <c r="AR1737" s="14"/>
      <c r="AS1737" s="14"/>
      <c r="AT1737" s="6"/>
      <c r="AU1737" s="3"/>
      <c r="AV1737" s="3"/>
    </row>
    <row r="1738" spans="40:48" ht="12.75" customHeight="1" x14ac:dyDescent="0.25">
      <c r="AN1738" s="18"/>
      <c r="AO1738" s="19"/>
      <c r="AQ1738" s="1"/>
      <c r="AR1738" s="14"/>
      <c r="AS1738" s="14"/>
      <c r="AT1738" s="6"/>
      <c r="AU1738" s="3"/>
      <c r="AV1738" s="3"/>
    </row>
    <row r="1739" spans="40:48" ht="12.75" customHeight="1" x14ac:dyDescent="0.25">
      <c r="AN1739" s="18"/>
      <c r="AO1739" s="19"/>
      <c r="AQ1739" s="1"/>
      <c r="AR1739" s="14"/>
      <c r="AS1739" s="14"/>
      <c r="AT1739" s="6"/>
      <c r="AU1739" s="3"/>
      <c r="AV1739" s="3"/>
    </row>
    <row r="1740" spans="40:48" ht="12.75" customHeight="1" x14ac:dyDescent="0.25">
      <c r="AN1740" s="18"/>
      <c r="AO1740" s="19"/>
      <c r="AQ1740" s="1"/>
      <c r="AR1740" s="14"/>
      <c r="AS1740" s="14"/>
      <c r="AT1740" s="6"/>
      <c r="AU1740" s="3"/>
      <c r="AV1740" s="3"/>
    </row>
    <row r="1741" spans="40:48" ht="12.75" customHeight="1" x14ac:dyDescent="0.25">
      <c r="AN1741" s="18"/>
      <c r="AO1741" s="19"/>
      <c r="AQ1741" s="1"/>
      <c r="AR1741" s="14"/>
      <c r="AS1741" s="14"/>
      <c r="AT1741" s="6"/>
      <c r="AU1741" s="3"/>
      <c r="AV1741" s="3"/>
    </row>
    <row r="1742" spans="40:48" ht="12.75" customHeight="1" x14ac:dyDescent="0.25">
      <c r="AN1742" s="18"/>
      <c r="AO1742" s="19"/>
      <c r="AQ1742" s="1"/>
      <c r="AR1742" s="14"/>
      <c r="AS1742" s="14"/>
      <c r="AT1742" s="6"/>
      <c r="AU1742" s="3"/>
      <c r="AV1742" s="3"/>
    </row>
    <row r="1743" spans="40:48" ht="12.75" customHeight="1" x14ac:dyDescent="0.25">
      <c r="AN1743" s="18"/>
      <c r="AO1743" s="19"/>
      <c r="AQ1743" s="1"/>
      <c r="AR1743" s="14"/>
      <c r="AS1743" s="14"/>
      <c r="AT1743" s="6"/>
      <c r="AU1743" s="3"/>
      <c r="AV1743" s="3"/>
    </row>
    <row r="1744" spans="40:48" ht="12.75" customHeight="1" x14ac:dyDescent="0.25">
      <c r="AN1744" s="18"/>
      <c r="AO1744" s="19"/>
      <c r="AQ1744" s="1"/>
      <c r="AR1744" s="14"/>
      <c r="AS1744" s="14"/>
      <c r="AT1744" s="6"/>
      <c r="AU1744" s="3"/>
      <c r="AV1744" s="3"/>
    </row>
    <row r="1745" spans="40:48" ht="12.75" customHeight="1" x14ac:dyDescent="0.25">
      <c r="AN1745" s="18"/>
      <c r="AO1745" s="19"/>
      <c r="AQ1745" s="1"/>
      <c r="AR1745" s="14"/>
      <c r="AS1745" s="14"/>
      <c r="AT1745" s="6"/>
      <c r="AU1745" s="3"/>
      <c r="AV1745" s="3"/>
    </row>
    <row r="1746" spans="40:48" ht="12.75" customHeight="1" x14ac:dyDescent="0.25">
      <c r="AN1746" s="18"/>
      <c r="AO1746" s="19"/>
      <c r="AQ1746" s="1"/>
      <c r="AR1746" s="14"/>
      <c r="AS1746" s="14"/>
      <c r="AT1746" s="6"/>
      <c r="AU1746" s="3"/>
      <c r="AV1746" s="3"/>
    </row>
    <row r="1747" spans="40:48" ht="12.75" customHeight="1" x14ac:dyDescent="0.25">
      <c r="AN1747" s="18"/>
      <c r="AO1747" s="19"/>
      <c r="AQ1747" s="1"/>
      <c r="AR1747" s="14"/>
      <c r="AS1747" s="14"/>
      <c r="AT1747" s="6"/>
      <c r="AU1747" s="3"/>
      <c r="AV1747" s="3"/>
    </row>
    <row r="1748" spans="40:48" ht="12.75" customHeight="1" x14ac:dyDescent="0.25">
      <c r="AN1748" s="18"/>
      <c r="AO1748" s="19"/>
      <c r="AQ1748" s="1"/>
      <c r="AR1748" s="14"/>
      <c r="AS1748" s="14"/>
      <c r="AT1748" s="6"/>
      <c r="AU1748" s="3"/>
      <c r="AV1748" s="3"/>
    </row>
    <row r="1749" spans="40:48" ht="12.75" customHeight="1" x14ac:dyDescent="0.25">
      <c r="AN1749" s="18"/>
      <c r="AO1749" s="19"/>
      <c r="AQ1749" s="1"/>
      <c r="AR1749" s="14"/>
      <c r="AS1749" s="14"/>
      <c r="AT1749" s="6"/>
      <c r="AU1749" s="3"/>
      <c r="AV1749" s="3"/>
    </row>
    <row r="1750" spans="40:48" ht="12.75" customHeight="1" x14ac:dyDescent="0.25">
      <c r="AN1750" s="18"/>
      <c r="AO1750" s="19"/>
      <c r="AQ1750" s="1"/>
      <c r="AR1750" s="14"/>
      <c r="AS1750" s="14"/>
      <c r="AT1750" s="6"/>
      <c r="AU1750" s="3"/>
      <c r="AV1750" s="3"/>
    </row>
    <row r="1751" spans="40:48" ht="12.75" customHeight="1" x14ac:dyDescent="0.25">
      <c r="AN1751" s="18"/>
      <c r="AO1751" s="19"/>
      <c r="AQ1751" s="1"/>
      <c r="AR1751" s="14"/>
      <c r="AS1751" s="14"/>
      <c r="AT1751" s="6"/>
      <c r="AU1751" s="3"/>
      <c r="AV1751" s="3"/>
    </row>
    <row r="1752" spans="40:48" ht="12.75" customHeight="1" x14ac:dyDescent="0.25">
      <c r="AN1752" s="18"/>
      <c r="AO1752" s="19"/>
      <c r="AQ1752" s="1"/>
      <c r="AR1752" s="14"/>
      <c r="AS1752" s="14"/>
      <c r="AT1752" s="6"/>
      <c r="AU1752" s="3"/>
      <c r="AV1752" s="3"/>
    </row>
    <row r="1753" spans="40:48" ht="12.75" customHeight="1" x14ac:dyDescent="0.25">
      <c r="AN1753" s="18"/>
      <c r="AO1753" s="19"/>
      <c r="AQ1753" s="1"/>
      <c r="AR1753" s="14"/>
      <c r="AS1753" s="14"/>
      <c r="AT1753" s="6"/>
      <c r="AU1753" s="3"/>
      <c r="AV1753" s="3"/>
    </row>
    <row r="1754" spans="40:48" ht="12.75" customHeight="1" x14ac:dyDescent="0.25">
      <c r="AN1754" s="18"/>
      <c r="AO1754" s="19"/>
      <c r="AQ1754" s="1"/>
      <c r="AR1754" s="14"/>
      <c r="AS1754" s="14"/>
      <c r="AT1754" s="6"/>
      <c r="AU1754" s="3"/>
      <c r="AV1754" s="3"/>
    </row>
    <row r="1755" spans="40:48" ht="12.75" customHeight="1" x14ac:dyDescent="0.25">
      <c r="AN1755" s="18"/>
      <c r="AO1755" s="19"/>
      <c r="AQ1755" s="1"/>
      <c r="AR1755" s="14"/>
      <c r="AS1755" s="14"/>
      <c r="AT1755" s="6"/>
      <c r="AU1755" s="3"/>
      <c r="AV1755" s="3"/>
    </row>
    <row r="1756" spans="40:48" ht="12.75" customHeight="1" x14ac:dyDescent="0.25">
      <c r="AN1756" s="18"/>
      <c r="AO1756" s="19"/>
      <c r="AQ1756" s="1"/>
      <c r="AR1756" s="14"/>
      <c r="AS1756" s="14"/>
      <c r="AT1756" s="6"/>
      <c r="AU1756" s="3"/>
      <c r="AV1756" s="3"/>
    </row>
    <row r="1757" spans="40:48" ht="12.75" customHeight="1" x14ac:dyDescent="0.25">
      <c r="AN1757" s="18"/>
      <c r="AO1757" s="19"/>
      <c r="AQ1757" s="1"/>
      <c r="AR1757" s="14"/>
      <c r="AS1757" s="14"/>
      <c r="AT1757" s="6"/>
      <c r="AU1757" s="3"/>
      <c r="AV1757" s="3"/>
    </row>
    <row r="1758" spans="40:48" ht="12.75" customHeight="1" x14ac:dyDescent="0.25">
      <c r="AN1758" s="18"/>
      <c r="AO1758" s="19"/>
      <c r="AQ1758" s="1"/>
      <c r="AR1758" s="14"/>
      <c r="AS1758" s="14"/>
      <c r="AT1758" s="6"/>
      <c r="AU1758" s="3"/>
      <c r="AV1758" s="3"/>
    </row>
    <row r="1759" spans="40:48" ht="12.75" customHeight="1" x14ac:dyDescent="0.25">
      <c r="AN1759" s="18"/>
      <c r="AO1759" s="19"/>
      <c r="AQ1759" s="1"/>
      <c r="AR1759" s="14"/>
      <c r="AS1759" s="14"/>
      <c r="AT1759" s="6"/>
      <c r="AU1759" s="3"/>
      <c r="AV1759" s="3"/>
    </row>
    <row r="1760" spans="40:48" ht="12.75" customHeight="1" x14ac:dyDescent="0.25">
      <c r="AN1760" s="18"/>
      <c r="AO1760" s="19"/>
      <c r="AQ1760" s="1"/>
      <c r="AR1760" s="14"/>
      <c r="AS1760" s="14"/>
      <c r="AT1760" s="6"/>
      <c r="AU1760" s="3"/>
      <c r="AV1760" s="3"/>
    </row>
    <row r="1761" spans="40:48" ht="12.75" customHeight="1" x14ac:dyDescent="0.25">
      <c r="AN1761" s="18"/>
      <c r="AO1761" s="19"/>
      <c r="AQ1761" s="1"/>
      <c r="AR1761" s="14"/>
      <c r="AS1761" s="14"/>
      <c r="AT1761" s="6"/>
      <c r="AU1761" s="3"/>
      <c r="AV1761" s="3"/>
    </row>
    <row r="1762" spans="40:48" ht="12.75" customHeight="1" x14ac:dyDescent="0.25">
      <c r="AN1762" s="18"/>
      <c r="AO1762" s="19"/>
      <c r="AQ1762" s="1"/>
      <c r="AR1762" s="14"/>
      <c r="AS1762" s="14"/>
      <c r="AT1762" s="6"/>
      <c r="AU1762" s="3"/>
      <c r="AV1762" s="3"/>
    </row>
    <row r="1763" spans="40:48" ht="12.75" customHeight="1" x14ac:dyDescent="0.25">
      <c r="AN1763" s="18"/>
      <c r="AO1763" s="19"/>
      <c r="AQ1763" s="1"/>
      <c r="AR1763" s="14"/>
      <c r="AS1763" s="14"/>
      <c r="AT1763" s="6"/>
      <c r="AU1763" s="3"/>
      <c r="AV1763" s="3"/>
    </row>
    <row r="1764" spans="40:48" ht="12.75" customHeight="1" x14ac:dyDescent="0.25">
      <c r="AN1764" s="18"/>
      <c r="AO1764" s="19"/>
      <c r="AQ1764" s="1"/>
      <c r="AR1764" s="14"/>
      <c r="AS1764" s="14"/>
      <c r="AT1764" s="6"/>
      <c r="AU1764" s="3"/>
      <c r="AV1764" s="3"/>
    </row>
    <row r="1765" spans="40:48" ht="12.75" customHeight="1" x14ac:dyDescent="0.25">
      <c r="AN1765" s="18"/>
      <c r="AO1765" s="19"/>
      <c r="AQ1765" s="1"/>
      <c r="AR1765" s="14"/>
      <c r="AS1765" s="14"/>
      <c r="AT1765" s="6"/>
      <c r="AU1765" s="3"/>
      <c r="AV1765" s="3"/>
    </row>
    <row r="1766" spans="40:48" ht="12.75" customHeight="1" x14ac:dyDescent="0.25">
      <c r="AN1766" s="18"/>
      <c r="AO1766" s="19"/>
      <c r="AQ1766" s="1"/>
      <c r="AR1766" s="14"/>
      <c r="AS1766" s="14"/>
      <c r="AT1766" s="6"/>
      <c r="AU1766" s="3"/>
      <c r="AV1766" s="3"/>
    </row>
    <row r="1767" spans="40:48" ht="12.75" customHeight="1" x14ac:dyDescent="0.25">
      <c r="AN1767" s="18"/>
      <c r="AO1767" s="19"/>
      <c r="AQ1767" s="1"/>
      <c r="AR1767" s="14"/>
      <c r="AS1767" s="14"/>
      <c r="AT1767" s="6"/>
      <c r="AU1767" s="3"/>
      <c r="AV1767" s="3"/>
    </row>
    <row r="1768" spans="40:48" ht="12.75" customHeight="1" x14ac:dyDescent="0.25">
      <c r="AN1768" s="18"/>
      <c r="AO1768" s="19"/>
      <c r="AQ1768" s="1"/>
      <c r="AR1768" s="14"/>
      <c r="AS1768" s="14"/>
      <c r="AT1768" s="6"/>
      <c r="AU1768" s="3"/>
      <c r="AV1768" s="3"/>
    </row>
    <row r="1769" spans="40:48" ht="12.75" customHeight="1" x14ac:dyDescent="0.25">
      <c r="AN1769" s="18"/>
      <c r="AO1769" s="19"/>
      <c r="AQ1769" s="1"/>
      <c r="AR1769" s="14"/>
      <c r="AS1769" s="14"/>
      <c r="AT1769" s="6"/>
      <c r="AU1769" s="3"/>
      <c r="AV1769" s="3"/>
    </row>
    <row r="1770" spans="40:48" ht="12.75" customHeight="1" x14ac:dyDescent="0.25">
      <c r="AN1770" s="18"/>
      <c r="AO1770" s="19"/>
      <c r="AQ1770" s="1"/>
      <c r="AR1770" s="14"/>
      <c r="AS1770" s="14"/>
      <c r="AT1770" s="6"/>
      <c r="AU1770" s="3"/>
      <c r="AV1770" s="3"/>
    </row>
    <row r="1771" spans="40:48" ht="12.75" customHeight="1" x14ac:dyDescent="0.25">
      <c r="AN1771" s="18"/>
      <c r="AO1771" s="19"/>
      <c r="AQ1771" s="1"/>
      <c r="AR1771" s="14"/>
      <c r="AS1771" s="14"/>
      <c r="AT1771" s="6"/>
      <c r="AU1771" s="3"/>
      <c r="AV1771" s="3"/>
    </row>
    <row r="1772" spans="40:48" ht="12.75" customHeight="1" x14ac:dyDescent="0.25">
      <c r="AN1772" s="18"/>
      <c r="AO1772" s="19"/>
      <c r="AQ1772" s="1"/>
      <c r="AR1772" s="14"/>
      <c r="AS1772" s="14"/>
      <c r="AT1772" s="6"/>
      <c r="AU1772" s="3"/>
      <c r="AV1772" s="3"/>
    </row>
    <row r="1773" spans="40:48" ht="12.75" customHeight="1" x14ac:dyDescent="0.25">
      <c r="AN1773" s="18"/>
      <c r="AO1773" s="19"/>
      <c r="AQ1773" s="1"/>
      <c r="AR1773" s="14"/>
      <c r="AS1773" s="14"/>
      <c r="AT1773" s="6"/>
      <c r="AU1773" s="3"/>
      <c r="AV1773" s="3"/>
    </row>
    <row r="1774" spans="40:48" ht="12.75" customHeight="1" x14ac:dyDescent="0.25">
      <c r="AN1774" s="18"/>
      <c r="AO1774" s="19"/>
      <c r="AQ1774" s="1"/>
      <c r="AR1774" s="14"/>
      <c r="AS1774" s="14"/>
      <c r="AT1774" s="6"/>
      <c r="AU1774" s="3"/>
      <c r="AV1774" s="3"/>
    </row>
    <row r="1775" spans="40:48" ht="12.75" customHeight="1" x14ac:dyDescent="0.25">
      <c r="AN1775" s="18"/>
      <c r="AO1775" s="19"/>
      <c r="AQ1775" s="1"/>
      <c r="AR1775" s="14"/>
      <c r="AS1775" s="14"/>
      <c r="AT1775" s="6"/>
      <c r="AU1775" s="3"/>
      <c r="AV1775" s="3"/>
    </row>
    <row r="1776" spans="40:48" ht="12.75" customHeight="1" x14ac:dyDescent="0.25">
      <c r="AN1776" s="18"/>
      <c r="AO1776" s="19"/>
      <c r="AQ1776" s="1"/>
      <c r="AR1776" s="14"/>
      <c r="AS1776" s="14"/>
      <c r="AT1776" s="6"/>
      <c r="AU1776" s="3"/>
      <c r="AV1776" s="3"/>
    </row>
    <row r="1777" spans="40:48" ht="12.75" customHeight="1" x14ac:dyDescent="0.25">
      <c r="AN1777" s="18"/>
      <c r="AO1777" s="19"/>
      <c r="AQ1777" s="1"/>
      <c r="AR1777" s="14"/>
      <c r="AS1777" s="14"/>
      <c r="AT1777" s="6"/>
      <c r="AU1777" s="3"/>
      <c r="AV1777" s="3"/>
    </row>
    <row r="1778" spans="40:48" ht="12.75" customHeight="1" x14ac:dyDescent="0.25">
      <c r="AN1778" s="18"/>
      <c r="AO1778" s="19"/>
      <c r="AQ1778" s="1"/>
      <c r="AR1778" s="14"/>
      <c r="AS1778" s="14"/>
      <c r="AT1778" s="6"/>
      <c r="AU1778" s="3"/>
      <c r="AV1778" s="3"/>
    </row>
    <row r="1779" spans="40:48" ht="12.75" customHeight="1" x14ac:dyDescent="0.25">
      <c r="AN1779" s="18"/>
      <c r="AO1779" s="19"/>
      <c r="AQ1779" s="1"/>
      <c r="AR1779" s="14"/>
      <c r="AS1779" s="14"/>
      <c r="AT1779" s="6"/>
      <c r="AU1779" s="3"/>
      <c r="AV1779" s="3"/>
    </row>
    <row r="1780" spans="40:48" ht="12.75" customHeight="1" x14ac:dyDescent="0.25">
      <c r="AN1780" s="18"/>
      <c r="AO1780" s="19"/>
      <c r="AQ1780" s="1"/>
      <c r="AR1780" s="14"/>
      <c r="AS1780" s="14"/>
      <c r="AT1780" s="6"/>
      <c r="AU1780" s="3"/>
      <c r="AV1780" s="3"/>
    </row>
    <row r="1781" spans="40:48" ht="12.75" customHeight="1" x14ac:dyDescent="0.25">
      <c r="AN1781" s="18"/>
      <c r="AO1781" s="19"/>
      <c r="AQ1781" s="1"/>
      <c r="AR1781" s="14"/>
      <c r="AS1781" s="14"/>
      <c r="AT1781" s="6"/>
      <c r="AU1781" s="3"/>
      <c r="AV1781" s="3"/>
    </row>
    <row r="1782" spans="40:48" ht="12.75" customHeight="1" x14ac:dyDescent="0.25">
      <c r="AN1782" s="18"/>
      <c r="AO1782" s="19"/>
      <c r="AQ1782" s="1"/>
      <c r="AR1782" s="14"/>
      <c r="AS1782" s="14"/>
      <c r="AT1782" s="6"/>
      <c r="AU1782" s="3"/>
      <c r="AV1782" s="3"/>
    </row>
    <row r="1783" spans="40:48" ht="12.75" customHeight="1" x14ac:dyDescent="0.25">
      <c r="AN1783" s="18"/>
      <c r="AO1783" s="19"/>
      <c r="AQ1783" s="1"/>
      <c r="AR1783" s="14"/>
      <c r="AS1783" s="14"/>
      <c r="AT1783" s="6"/>
      <c r="AU1783" s="3"/>
      <c r="AV1783" s="3"/>
    </row>
    <row r="1784" spans="40:48" ht="12.75" customHeight="1" x14ac:dyDescent="0.25">
      <c r="AN1784" s="18"/>
      <c r="AO1784" s="19"/>
      <c r="AQ1784" s="1"/>
      <c r="AR1784" s="14"/>
      <c r="AS1784" s="14"/>
      <c r="AT1784" s="6"/>
      <c r="AU1784" s="3"/>
      <c r="AV1784" s="3"/>
    </row>
    <row r="1785" spans="40:48" ht="12.75" customHeight="1" x14ac:dyDescent="0.25">
      <c r="AN1785" s="18"/>
      <c r="AO1785" s="19"/>
      <c r="AQ1785" s="1"/>
      <c r="AR1785" s="14"/>
      <c r="AS1785" s="14"/>
      <c r="AT1785" s="6"/>
      <c r="AU1785" s="3"/>
      <c r="AV1785" s="3"/>
    </row>
    <row r="1786" spans="40:48" ht="12.75" customHeight="1" x14ac:dyDescent="0.25">
      <c r="AN1786" s="18"/>
      <c r="AO1786" s="19"/>
      <c r="AQ1786" s="1"/>
      <c r="AR1786" s="14"/>
      <c r="AS1786" s="14"/>
      <c r="AT1786" s="6"/>
      <c r="AU1786" s="3"/>
      <c r="AV1786" s="3"/>
    </row>
    <row r="1787" spans="40:48" ht="12.75" customHeight="1" x14ac:dyDescent="0.25">
      <c r="AN1787" s="18"/>
      <c r="AO1787" s="19"/>
      <c r="AQ1787" s="1"/>
      <c r="AR1787" s="14"/>
      <c r="AS1787" s="14"/>
      <c r="AT1787" s="6"/>
      <c r="AU1787" s="3"/>
      <c r="AV1787" s="3"/>
    </row>
    <row r="1788" spans="40:48" ht="12.75" customHeight="1" x14ac:dyDescent="0.25">
      <c r="AN1788" s="18"/>
      <c r="AO1788" s="19"/>
      <c r="AQ1788" s="1"/>
      <c r="AR1788" s="14"/>
      <c r="AS1788" s="14"/>
      <c r="AT1788" s="6"/>
      <c r="AU1788" s="3"/>
      <c r="AV1788" s="3"/>
    </row>
    <row r="1789" spans="40:48" ht="12.75" customHeight="1" x14ac:dyDescent="0.25">
      <c r="AN1789" s="18"/>
      <c r="AO1789" s="19"/>
      <c r="AQ1789" s="1"/>
      <c r="AR1789" s="14"/>
      <c r="AS1789" s="14"/>
      <c r="AT1789" s="6"/>
      <c r="AU1789" s="3"/>
      <c r="AV1789" s="3"/>
    </row>
    <row r="1790" spans="40:48" ht="12.75" customHeight="1" x14ac:dyDescent="0.25">
      <c r="AN1790" s="18"/>
      <c r="AO1790" s="19"/>
      <c r="AQ1790" s="1"/>
      <c r="AR1790" s="14"/>
      <c r="AS1790" s="14"/>
      <c r="AT1790" s="6"/>
      <c r="AU1790" s="3"/>
      <c r="AV1790" s="3"/>
    </row>
    <row r="1791" spans="40:48" ht="12.75" customHeight="1" x14ac:dyDescent="0.25">
      <c r="AN1791" s="18"/>
      <c r="AO1791" s="19"/>
      <c r="AQ1791" s="1"/>
      <c r="AR1791" s="14"/>
      <c r="AS1791" s="14"/>
      <c r="AT1791" s="6"/>
      <c r="AU1791" s="3"/>
      <c r="AV1791" s="3"/>
    </row>
    <row r="1792" spans="40:48" ht="12.75" customHeight="1" x14ac:dyDescent="0.25">
      <c r="AN1792" s="18"/>
      <c r="AO1792" s="19"/>
      <c r="AQ1792" s="1"/>
      <c r="AR1792" s="14"/>
      <c r="AS1792" s="14"/>
      <c r="AT1792" s="6"/>
      <c r="AU1792" s="3"/>
      <c r="AV1792" s="3"/>
    </row>
    <row r="1793" spans="40:48" ht="12.75" customHeight="1" x14ac:dyDescent="0.25">
      <c r="AN1793" s="18"/>
      <c r="AO1793" s="19"/>
      <c r="AQ1793" s="1"/>
      <c r="AR1793" s="14"/>
      <c r="AS1793" s="14"/>
      <c r="AT1793" s="6"/>
      <c r="AU1793" s="3"/>
      <c r="AV1793" s="3"/>
    </row>
    <row r="1794" spans="40:48" ht="12.75" customHeight="1" x14ac:dyDescent="0.25">
      <c r="AN1794" s="18"/>
      <c r="AO1794" s="19"/>
      <c r="AQ1794" s="1"/>
      <c r="AR1794" s="14"/>
      <c r="AS1794" s="14"/>
      <c r="AT1794" s="6"/>
      <c r="AU1794" s="3"/>
      <c r="AV1794" s="3"/>
    </row>
    <row r="1795" spans="40:48" ht="12.75" customHeight="1" x14ac:dyDescent="0.25">
      <c r="AN1795" s="18"/>
      <c r="AO1795" s="19"/>
      <c r="AQ1795" s="1"/>
      <c r="AR1795" s="14"/>
      <c r="AS1795" s="14"/>
      <c r="AT1795" s="6"/>
      <c r="AU1795" s="3"/>
      <c r="AV1795" s="3"/>
    </row>
    <row r="1796" spans="40:48" ht="12.75" customHeight="1" x14ac:dyDescent="0.25">
      <c r="AN1796" s="18"/>
      <c r="AO1796" s="19"/>
      <c r="AQ1796" s="1"/>
      <c r="AR1796" s="14"/>
      <c r="AS1796" s="14"/>
      <c r="AT1796" s="6"/>
      <c r="AU1796" s="3"/>
      <c r="AV1796" s="3"/>
    </row>
    <row r="1797" spans="40:48" ht="12.75" customHeight="1" x14ac:dyDescent="0.25">
      <c r="AN1797" s="18"/>
      <c r="AO1797" s="19"/>
      <c r="AQ1797" s="1"/>
      <c r="AR1797" s="14"/>
      <c r="AS1797" s="14"/>
      <c r="AT1797" s="6"/>
      <c r="AU1797" s="3"/>
      <c r="AV1797" s="3"/>
    </row>
    <row r="1798" spans="40:48" ht="12.75" customHeight="1" x14ac:dyDescent="0.25">
      <c r="AN1798" s="18"/>
      <c r="AO1798" s="19"/>
      <c r="AQ1798" s="1"/>
      <c r="AR1798" s="14"/>
      <c r="AS1798" s="14"/>
      <c r="AT1798" s="6"/>
      <c r="AU1798" s="3"/>
      <c r="AV1798" s="3"/>
    </row>
    <row r="1799" spans="40:48" ht="12.75" customHeight="1" x14ac:dyDescent="0.25">
      <c r="AN1799" s="18"/>
      <c r="AO1799" s="19"/>
      <c r="AQ1799" s="1"/>
      <c r="AR1799" s="14"/>
      <c r="AS1799" s="14"/>
      <c r="AT1799" s="6"/>
      <c r="AU1799" s="3"/>
      <c r="AV1799" s="3"/>
    </row>
    <row r="1800" spans="40:48" ht="12.75" customHeight="1" x14ac:dyDescent="0.25">
      <c r="AN1800" s="18"/>
      <c r="AO1800" s="19"/>
      <c r="AQ1800" s="1"/>
      <c r="AR1800" s="14"/>
      <c r="AS1800" s="14"/>
      <c r="AT1800" s="6"/>
      <c r="AU1800" s="3"/>
      <c r="AV1800" s="3"/>
    </row>
    <row r="1801" spans="40:48" ht="12.75" customHeight="1" x14ac:dyDescent="0.25">
      <c r="AN1801" s="18"/>
      <c r="AO1801" s="19"/>
      <c r="AQ1801" s="1"/>
      <c r="AR1801" s="14"/>
      <c r="AS1801" s="14"/>
      <c r="AT1801" s="6"/>
      <c r="AU1801" s="3"/>
      <c r="AV1801" s="3"/>
    </row>
    <row r="1802" spans="40:48" ht="12.75" customHeight="1" x14ac:dyDescent="0.25">
      <c r="AN1802" s="18"/>
      <c r="AO1802" s="19"/>
      <c r="AQ1802" s="1"/>
      <c r="AR1802" s="14"/>
      <c r="AS1802" s="14"/>
      <c r="AT1802" s="6"/>
      <c r="AU1802" s="3"/>
      <c r="AV1802" s="3"/>
    </row>
    <row r="1803" spans="40:48" ht="12.75" customHeight="1" x14ac:dyDescent="0.25">
      <c r="AN1803" s="18"/>
      <c r="AO1803" s="19"/>
      <c r="AQ1803" s="1"/>
      <c r="AR1803" s="14"/>
      <c r="AS1803" s="14"/>
      <c r="AT1803" s="6"/>
      <c r="AU1803" s="3"/>
      <c r="AV1803" s="3"/>
    </row>
    <row r="1804" spans="40:48" ht="12.75" customHeight="1" x14ac:dyDescent="0.25">
      <c r="AN1804" s="18"/>
      <c r="AO1804" s="19"/>
      <c r="AQ1804" s="1"/>
      <c r="AR1804" s="14"/>
      <c r="AS1804" s="14"/>
      <c r="AT1804" s="6"/>
      <c r="AU1804" s="3"/>
      <c r="AV1804" s="3"/>
    </row>
    <row r="1805" spans="40:48" ht="12.75" customHeight="1" x14ac:dyDescent="0.25">
      <c r="AN1805" s="18"/>
      <c r="AO1805" s="19"/>
      <c r="AQ1805" s="1"/>
      <c r="AR1805" s="14"/>
      <c r="AS1805" s="14"/>
      <c r="AT1805" s="6"/>
      <c r="AU1805" s="3"/>
      <c r="AV1805" s="3"/>
    </row>
    <row r="1806" spans="40:48" ht="12.75" customHeight="1" x14ac:dyDescent="0.25">
      <c r="AN1806" s="18"/>
      <c r="AO1806" s="19"/>
      <c r="AQ1806" s="1"/>
      <c r="AR1806" s="14"/>
      <c r="AS1806" s="14"/>
      <c r="AT1806" s="6"/>
      <c r="AU1806" s="3"/>
      <c r="AV1806" s="3"/>
    </row>
    <row r="1807" spans="40:48" ht="12.75" customHeight="1" x14ac:dyDescent="0.25">
      <c r="AN1807" s="18"/>
      <c r="AO1807" s="19"/>
      <c r="AQ1807" s="1"/>
      <c r="AR1807" s="14"/>
      <c r="AS1807" s="14"/>
      <c r="AT1807" s="6"/>
      <c r="AU1807" s="3"/>
      <c r="AV1807" s="3"/>
    </row>
    <row r="1808" spans="40:48" ht="12.75" customHeight="1" x14ac:dyDescent="0.25">
      <c r="AN1808" s="18"/>
      <c r="AO1808" s="19"/>
      <c r="AQ1808" s="1"/>
      <c r="AR1808" s="14"/>
      <c r="AS1808" s="14"/>
      <c r="AT1808" s="6"/>
      <c r="AU1808" s="3"/>
      <c r="AV1808" s="3"/>
    </row>
    <row r="1809" spans="40:48" ht="12.75" customHeight="1" x14ac:dyDescent="0.25">
      <c r="AN1809" s="18"/>
      <c r="AO1809" s="19"/>
      <c r="AQ1809" s="1"/>
      <c r="AR1809" s="14"/>
      <c r="AS1809" s="14"/>
      <c r="AT1809" s="6"/>
      <c r="AU1809" s="3"/>
      <c r="AV1809" s="3"/>
    </row>
    <row r="1810" spans="40:48" ht="12.75" customHeight="1" x14ac:dyDescent="0.25">
      <c r="AN1810" s="18"/>
      <c r="AO1810" s="19"/>
      <c r="AQ1810" s="1"/>
      <c r="AR1810" s="14"/>
      <c r="AS1810" s="14"/>
      <c r="AT1810" s="6"/>
      <c r="AU1810" s="3"/>
      <c r="AV1810" s="3"/>
    </row>
    <row r="1811" spans="40:48" ht="12.75" customHeight="1" x14ac:dyDescent="0.25">
      <c r="AN1811" s="18"/>
      <c r="AO1811" s="19"/>
      <c r="AQ1811" s="1"/>
      <c r="AR1811" s="14"/>
      <c r="AS1811" s="14"/>
      <c r="AT1811" s="6"/>
      <c r="AU1811" s="3"/>
      <c r="AV1811" s="3"/>
    </row>
    <row r="1812" spans="40:48" ht="12.75" customHeight="1" x14ac:dyDescent="0.25">
      <c r="AN1812" s="18"/>
      <c r="AO1812" s="19"/>
      <c r="AQ1812" s="1"/>
      <c r="AR1812" s="14"/>
      <c r="AS1812" s="14"/>
      <c r="AT1812" s="6"/>
      <c r="AU1812" s="3"/>
      <c r="AV1812" s="3"/>
    </row>
    <row r="1813" spans="40:48" ht="12.75" customHeight="1" x14ac:dyDescent="0.25">
      <c r="AN1813" s="18"/>
      <c r="AO1813" s="19"/>
      <c r="AQ1813" s="1"/>
      <c r="AR1813" s="14"/>
      <c r="AS1813" s="14"/>
      <c r="AT1813" s="6"/>
      <c r="AU1813" s="3"/>
      <c r="AV1813" s="3"/>
    </row>
    <row r="1814" spans="40:48" ht="12.75" customHeight="1" x14ac:dyDescent="0.25">
      <c r="AN1814" s="18"/>
      <c r="AO1814" s="19"/>
      <c r="AQ1814" s="1"/>
      <c r="AR1814" s="14"/>
      <c r="AS1814" s="14"/>
      <c r="AT1814" s="6"/>
      <c r="AU1814" s="3"/>
      <c r="AV1814" s="3"/>
    </row>
    <row r="1815" spans="40:48" ht="12.75" customHeight="1" x14ac:dyDescent="0.25">
      <c r="AN1815" s="18"/>
      <c r="AO1815" s="19"/>
      <c r="AQ1815" s="1"/>
      <c r="AR1815" s="14"/>
      <c r="AS1815" s="14"/>
      <c r="AT1815" s="6"/>
      <c r="AU1815" s="3"/>
      <c r="AV1815" s="3"/>
    </row>
    <row r="1816" spans="40:48" ht="12.75" customHeight="1" x14ac:dyDescent="0.25">
      <c r="AN1816" s="18"/>
      <c r="AO1816" s="19"/>
      <c r="AQ1816" s="1"/>
      <c r="AR1816" s="14"/>
      <c r="AS1816" s="14"/>
      <c r="AT1816" s="6"/>
      <c r="AU1816" s="3"/>
      <c r="AV1816" s="3"/>
    </row>
    <row r="1817" spans="40:48" ht="12.75" customHeight="1" x14ac:dyDescent="0.25">
      <c r="AN1817" s="18"/>
      <c r="AO1817" s="19"/>
      <c r="AQ1817" s="1"/>
      <c r="AR1817" s="14"/>
      <c r="AS1817" s="14"/>
      <c r="AT1817" s="6"/>
      <c r="AU1817" s="3"/>
      <c r="AV1817" s="3"/>
    </row>
    <row r="1818" spans="40:48" ht="12.75" customHeight="1" x14ac:dyDescent="0.25">
      <c r="AN1818" s="18"/>
      <c r="AO1818" s="19"/>
      <c r="AQ1818" s="1"/>
      <c r="AR1818" s="14"/>
      <c r="AS1818" s="14"/>
      <c r="AT1818" s="6"/>
      <c r="AU1818" s="3"/>
      <c r="AV1818" s="3"/>
    </row>
    <row r="1819" spans="40:48" ht="12.75" customHeight="1" x14ac:dyDescent="0.25">
      <c r="AN1819" s="18"/>
      <c r="AO1819" s="19"/>
      <c r="AQ1819" s="1"/>
      <c r="AR1819" s="14"/>
      <c r="AS1819" s="14"/>
      <c r="AT1819" s="6"/>
      <c r="AU1819" s="3"/>
      <c r="AV1819" s="3"/>
    </row>
    <row r="1820" spans="40:48" ht="12.75" customHeight="1" x14ac:dyDescent="0.25">
      <c r="AN1820" s="18"/>
      <c r="AO1820" s="19"/>
      <c r="AQ1820" s="1"/>
      <c r="AR1820" s="14"/>
      <c r="AS1820" s="14"/>
      <c r="AT1820" s="6"/>
      <c r="AU1820" s="3"/>
      <c r="AV1820" s="3"/>
    </row>
    <row r="1821" spans="40:48" ht="12.75" customHeight="1" x14ac:dyDescent="0.25">
      <c r="AN1821" s="18"/>
      <c r="AO1821" s="19"/>
      <c r="AQ1821" s="1"/>
      <c r="AR1821" s="14"/>
      <c r="AS1821" s="14"/>
      <c r="AT1821" s="6"/>
      <c r="AU1821" s="3"/>
      <c r="AV1821" s="3"/>
    </row>
    <row r="1822" spans="40:48" ht="12.75" customHeight="1" x14ac:dyDescent="0.25">
      <c r="AN1822" s="18"/>
      <c r="AO1822" s="19"/>
      <c r="AQ1822" s="1"/>
      <c r="AR1822" s="14"/>
      <c r="AS1822" s="14"/>
      <c r="AT1822" s="6"/>
      <c r="AU1822" s="3"/>
      <c r="AV1822" s="3"/>
    </row>
    <row r="1823" spans="40:48" ht="12.75" customHeight="1" x14ac:dyDescent="0.25">
      <c r="AN1823" s="18"/>
      <c r="AO1823" s="19"/>
      <c r="AQ1823" s="1"/>
      <c r="AR1823" s="14"/>
      <c r="AS1823" s="14"/>
      <c r="AT1823" s="6"/>
      <c r="AU1823" s="3"/>
      <c r="AV1823" s="3"/>
    </row>
    <row r="1824" spans="40:48" ht="12.75" customHeight="1" x14ac:dyDescent="0.25">
      <c r="AN1824" s="18"/>
      <c r="AO1824" s="19"/>
      <c r="AQ1824" s="1"/>
      <c r="AR1824" s="14"/>
      <c r="AS1824" s="14"/>
      <c r="AT1824" s="6"/>
      <c r="AU1824" s="3"/>
      <c r="AV1824" s="3"/>
    </row>
    <row r="1825" spans="40:48" ht="12.75" customHeight="1" x14ac:dyDescent="0.25">
      <c r="AN1825" s="18"/>
      <c r="AO1825" s="19"/>
      <c r="AQ1825" s="1"/>
      <c r="AR1825" s="14"/>
      <c r="AS1825" s="14"/>
      <c r="AT1825" s="6"/>
      <c r="AU1825" s="3"/>
      <c r="AV1825" s="3"/>
    </row>
    <row r="1826" spans="40:48" ht="12.75" customHeight="1" x14ac:dyDescent="0.25">
      <c r="AN1826" s="18"/>
      <c r="AO1826" s="19"/>
      <c r="AQ1826" s="1"/>
      <c r="AR1826" s="14"/>
      <c r="AS1826" s="14"/>
      <c r="AT1826" s="6"/>
      <c r="AU1826" s="3"/>
      <c r="AV1826" s="3"/>
    </row>
    <row r="1827" spans="40:48" ht="12.75" customHeight="1" x14ac:dyDescent="0.25">
      <c r="AN1827" s="18"/>
      <c r="AO1827" s="19"/>
      <c r="AQ1827" s="1"/>
      <c r="AR1827" s="14"/>
      <c r="AS1827" s="14"/>
      <c r="AT1827" s="6"/>
      <c r="AU1827" s="3"/>
      <c r="AV1827" s="3"/>
    </row>
    <row r="1828" spans="40:48" ht="12.75" customHeight="1" x14ac:dyDescent="0.25">
      <c r="AN1828" s="18"/>
      <c r="AO1828" s="19"/>
      <c r="AQ1828" s="1"/>
      <c r="AR1828" s="14"/>
      <c r="AS1828" s="14"/>
      <c r="AT1828" s="6"/>
      <c r="AU1828" s="3"/>
      <c r="AV1828" s="3"/>
    </row>
    <row r="1829" spans="40:48" ht="12.75" customHeight="1" x14ac:dyDescent="0.25">
      <c r="AN1829" s="18"/>
      <c r="AO1829" s="19"/>
      <c r="AQ1829" s="1"/>
      <c r="AR1829" s="14"/>
      <c r="AS1829" s="14"/>
      <c r="AT1829" s="6"/>
      <c r="AU1829" s="3"/>
      <c r="AV1829" s="3"/>
    </row>
    <row r="1830" spans="40:48" ht="12.75" customHeight="1" x14ac:dyDescent="0.25">
      <c r="AN1830" s="18"/>
      <c r="AO1830" s="19"/>
      <c r="AQ1830" s="1"/>
      <c r="AR1830" s="14"/>
      <c r="AS1830" s="14"/>
      <c r="AT1830" s="6"/>
      <c r="AU1830" s="3"/>
      <c r="AV1830" s="3"/>
    </row>
    <row r="1831" spans="40:48" ht="12.75" customHeight="1" x14ac:dyDescent="0.25">
      <c r="AN1831" s="18"/>
      <c r="AO1831" s="19"/>
      <c r="AQ1831" s="1"/>
      <c r="AR1831" s="14"/>
      <c r="AS1831" s="14"/>
      <c r="AT1831" s="6"/>
      <c r="AU1831" s="3"/>
      <c r="AV1831" s="3"/>
    </row>
    <row r="1832" spans="40:48" ht="12.75" customHeight="1" x14ac:dyDescent="0.25">
      <c r="AN1832" s="18"/>
      <c r="AO1832" s="19"/>
      <c r="AQ1832" s="1"/>
      <c r="AR1832" s="14"/>
      <c r="AS1832" s="14"/>
      <c r="AT1832" s="6"/>
      <c r="AU1832" s="3"/>
      <c r="AV1832" s="3"/>
    </row>
    <row r="1833" spans="40:48" ht="12.75" customHeight="1" x14ac:dyDescent="0.25">
      <c r="AN1833" s="18"/>
      <c r="AO1833" s="19"/>
      <c r="AQ1833" s="1"/>
      <c r="AR1833" s="14"/>
      <c r="AS1833" s="14"/>
      <c r="AT1833" s="6"/>
      <c r="AU1833" s="3"/>
      <c r="AV1833" s="3"/>
    </row>
    <row r="1834" spans="40:48" ht="12.75" customHeight="1" x14ac:dyDescent="0.25">
      <c r="AN1834" s="18"/>
      <c r="AO1834" s="19"/>
      <c r="AQ1834" s="1"/>
      <c r="AR1834" s="14"/>
      <c r="AS1834" s="14"/>
      <c r="AT1834" s="6"/>
      <c r="AU1834" s="3"/>
      <c r="AV1834" s="3"/>
    </row>
    <row r="1835" spans="40:48" ht="12.75" customHeight="1" x14ac:dyDescent="0.25">
      <c r="AN1835" s="18"/>
      <c r="AO1835" s="19"/>
      <c r="AQ1835" s="1"/>
      <c r="AR1835" s="14"/>
      <c r="AS1835" s="14"/>
      <c r="AT1835" s="6"/>
      <c r="AU1835" s="3"/>
      <c r="AV1835" s="3"/>
    </row>
    <row r="1836" spans="40:48" ht="12.75" customHeight="1" x14ac:dyDescent="0.25">
      <c r="AN1836" s="18"/>
      <c r="AO1836" s="19"/>
      <c r="AQ1836" s="1"/>
      <c r="AR1836" s="14"/>
      <c r="AS1836" s="14"/>
      <c r="AT1836" s="6"/>
      <c r="AU1836" s="3"/>
      <c r="AV1836" s="3"/>
    </row>
    <row r="1837" spans="40:48" ht="12.75" customHeight="1" x14ac:dyDescent="0.25">
      <c r="AN1837" s="18"/>
      <c r="AO1837" s="19"/>
      <c r="AQ1837" s="1"/>
      <c r="AR1837" s="14"/>
      <c r="AS1837" s="14"/>
      <c r="AT1837" s="6"/>
      <c r="AU1837" s="3"/>
      <c r="AV1837" s="3"/>
    </row>
    <row r="1838" spans="40:48" ht="12.75" customHeight="1" x14ac:dyDescent="0.25">
      <c r="AN1838" s="18"/>
      <c r="AO1838" s="19"/>
      <c r="AQ1838" s="1"/>
      <c r="AR1838" s="14"/>
      <c r="AS1838" s="14"/>
      <c r="AT1838" s="6"/>
      <c r="AU1838" s="3"/>
      <c r="AV1838" s="3"/>
    </row>
    <row r="1839" spans="40:48" ht="12.75" customHeight="1" x14ac:dyDescent="0.25">
      <c r="AN1839" s="18"/>
      <c r="AO1839" s="19"/>
      <c r="AQ1839" s="1"/>
      <c r="AR1839" s="14"/>
      <c r="AS1839" s="14"/>
      <c r="AT1839" s="6"/>
      <c r="AU1839" s="3"/>
      <c r="AV1839" s="3"/>
    </row>
    <row r="1840" spans="40:48" ht="12.75" customHeight="1" x14ac:dyDescent="0.25">
      <c r="AN1840" s="18"/>
      <c r="AO1840" s="19"/>
      <c r="AQ1840" s="1"/>
      <c r="AR1840" s="14"/>
      <c r="AS1840" s="14"/>
      <c r="AT1840" s="6"/>
      <c r="AU1840" s="3"/>
      <c r="AV1840" s="3"/>
    </row>
    <row r="1841" spans="40:48" ht="12.75" customHeight="1" x14ac:dyDescent="0.25">
      <c r="AN1841" s="18"/>
      <c r="AO1841" s="19"/>
      <c r="AQ1841" s="1"/>
      <c r="AR1841" s="14"/>
      <c r="AS1841" s="14"/>
      <c r="AT1841" s="6"/>
      <c r="AU1841" s="3"/>
      <c r="AV1841" s="3"/>
    </row>
    <row r="1842" spans="40:48" ht="12.75" customHeight="1" x14ac:dyDescent="0.25">
      <c r="AN1842" s="18"/>
      <c r="AO1842" s="19"/>
      <c r="AQ1842" s="1"/>
      <c r="AR1842" s="14"/>
      <c r="AS1842" s="14"/>
      <c r="AT1842" s="6"/>
      <c r="AU1842" s="3"/>
      <c r="AV1842" s="3"/>
    </row>
    <row r="1843" spans="40:48" ht="12.75" customHeight="1" x14ac:dyDescent="0.25">
      <c r="AN1843" s="18"/>
      <c r="AO1843" s="19"/>
      <c r="AQ1843" s="1"/>
      <c r="AR1843" s="14"/>
      <c r="AS1843" s="14"/>
      <c r="AT1843" s="6"/>
      <c r="AU1843" s="3"/>
      <c r="AV1843" s="3"/>
    </row>
    <row r="1844" spans="40:48" ht="12.75" customHeight="1" x14ac:dyDescent="0.25">
      <c r="AN1844" s="18"/>
      <c r="AO1844" s="19"/>
      <c r="AQ1844" s="1"/>
      <c r="AR1844" s="14"/>
      <c r="AS1844" s="14"/>
      <c r="AT1844" s="6"/>
      <c r="AU1844" s="3"/>
      <c r="AV1844" s="3"/>
    </row>
    <row r="1845" spans="40:48" ht="12.75" customHeight="1" x14ac:dyDescent="0.25">
      <c r="AN1845" s="18"/>
      <c r="AO1845" s="19"/>
      <c r="AQ1845" s="1"/>
      <c r="AR1845" s="14"/>
      <c r="AS1845" s="14"/>
      <c r="AT1845" s="6"/>
      <c r="AU1845" s="3"/>
      <c r="AV1845" s="3"/>
    </row>
    <row r="1846" spans="40:48" ht="12.75" customHeight="1" x14ac:dyDescent="0.25">
      <c r="AN1846" s="18"/>
      <c r="AO1846" s="19"/>
      <c r="AQ1846" s="1"/>
      <c r="AR1846" s="14"/>
      <c r="AS1846" s="14"/>
      <c r="AT1846" s="6"/>
      <c r="AU1846" s="3"/>
      <c r="AV1846" s="3"/>
    </row>
    <row r="1847" spans="40:48" ht="12.75" customHeight="1" x14ac:dyDescent="0.25">
      <c r="AN1847" s="18"/>
      <c r="AO1847" s="19"/>
      <c r="AQ1847" s="1"/>
      <c r="AR1847" s="14"/>
      <c r="AS1847" s="14"/>
      <c r="AT1847" s="6"/>
      <c r="AU1847" s="3"/>
      <c r="AV1847" s="3"/>
    </row>
    <row r="1848" spans="40:48" ht="12.75" customHeight="1" x14ac:dyDescent="0.25">
      <c r="AN1848" s="18"/>
      <c r="AO1848" s="19"/>
      <c r="AQ1848" s="1"/>
      <c r="AR1848" s="14"/>
      <c r="AS1848" s="14"/>
      <c r="AT1848" s="6"/>
      <c r="AU1848" s="3"/>
      <c r="AV1848" s="3"/>
    </row>
    <row r="1849" spans="40:48" ht="12.75" customHeight="1" x14ac:dyDescent="0.25">
      <c r="AN1849" s="18"/>
      <c r="AO1849" s="19"/>
      <c r="AQ1849" s="1"/>
      <c r="AR1849" s="14"/>
      <c r="AS1849" s="14"/>
      <c r="AT1849" s="6"/>
      <c r="AU1849" s="3"/>
      <c r="AV1849" s="3"/>
    </row>
    <row r="1850" spans="40:48" ht="12.75" customHeight="1" x14ac:dyDescent="0.25">
      <c r="AN1850" s="18"/>
      <c r="AO1850" s="19"/>
      <c r="AQ1850" s="1"/>
      <c r="AR1850" s="14"/>
      <c r="AS1850" s="14"/>
      <c r="AT1850" s="6"/>
      <c r="AU1850" s="3"/>
      <c r="AV1850" s="3"/>
    </row>
    <row r="1851" spans="40:48" ht="12.75" customHeight="1" x14ac:dyDescent="0.25">
      <c r="AN1851" s="18"/>
      <c r="AO1851" s="19"/>
      <c r="AQ1851" s="1"/>
      <c r="AR1851" s="14"/>
      <c r="AS1851" s="14"/>
      <c r="AT1851" s="6"/>
      <c r="AU1851" s="3"/>
      <c r="AV1851" s="3"/>
    </row>
    <row r="1852" spans="40:48" ht="12.75" customHeight="1" x14ac:dyDescent="0.25">
      <c r="AN1852" s="18"/>
      <c r="AO1852" s="19"/>
      <c r="AQ1852" s="1"/>
      <c r="AR1852" s="14"/>
      <c r="AS1852" s="14"/>
      <c r="AT1852" s="6"/>
      <c r="AU1852" s="3"/>
      <c r="AV1852" s="3"/>
    </row>
    <row r="1853" spans="40:48" ht="12.75" customHeight="1" x14ac:dyDescent="0.25">
      <c r="AN1853" s="18"/>
      <c r="AO1853" s="19"/>
      <c r="AQ1853" s="1"/>
      <c r="AR1853" s="14"/>
      <c r="AS1853" s="14"/>
      <c r="AT1853" s="6"/>
      <c r="AU1853" s="3"/>
      <c r="AV1853" s="3"/>
    </row>
    <row r="1854" spans="40:48" ht="12.75" customHeight="1" x14ac:dyDescent="0.25">
      <c r="AN1854" s="18"/>
      <c r="AO1854" s="19"/>
      <c r="AQ1854" s="1"/>
      <c r="AR1854" s="14"/>
      <c r="AS1854" s="14"/>
      <c r="AT1854" s="6"/>
      <c r="AU1854" s="3"/>
      <c r="AV1854" s="3"/>
    </row>
    <row r="1855" spans="40:48" ht="12.75" customHeight="1" x14ac:dyDescent="0.25">
      <c r="AN1855" s="18"/>
      <c r="AO1855" s="19"/>
      <c r="AQ1855" s="1"/>
      <c r="AR1855" s="14"/>
      <c r="AS1855" s="14"/>
      <c r="AT1855" s="6"/>
      <c r="AU1855" s="3"/>
      <c r="AV1855" s="3"/>
    </row>
    <row r="1856" spans="40:48" ht="12.75" customHeight="1" x14ac:dyDescent="0.25">
      <c r="AN1856" s="18"/>
      <c r="AO1856" s="19"/>
      <c r="AQ1856" s="1"/>
      <c r="AR1856" s="14"/>
      <c r="AS1856" s="14"/>
      <c r="AT1856" s="6"/>
      <c r="AU1856" s="3"/>
      <c r="AV1856" s="3"/>
    </row>
    <row r="1857" spans="40:48" ht="12.75" customHeight="1" x14ac:dyDescent="0.25">
      <c r="AN1857" s="18"/>
      <c r="AO1857" s="19"/>
      <c r="AQ1857" s="1"/>
      <c r="AR1857" s="14"/>
      <c r="AS1857" s="14"/>
      <c r="AT1857" s="6"/>
      <c r="AU1857" s="3"/>
      <c r="AV1857" s="3"/>
    </row>
    <row r="1858" spans="40:48" ht="12.75" customHeight="1" x14ac:dyDescent="0.25">
      <c r="AN1858" s="18"/>
      <c r="AO1858" s="19"/>
      <c r="AQ1858" s="1"/>
      <c r="AR1858" s="14"/>
      <c r="AS1858" s="14"/>
      <c r="AT1858" s="6"/>
      <c r="AU1858" s="3"/>
      <c r="AV1858" s="3"/>
    </row>
    <row r="1859" spans="40:48" ht="12.75" customHeight="1" x14ac:dyDescent="0.25">
      <c r="AN1859" s="18"/>
      <c r="AO1859" s="19"/>
      <c r="AQ1859" s="1"/>
      <c r="AR1859" s="14"/>
      <c r="AS1859" s="14"/>
      <c r="AT1859" s="6"/>
      <c r="AU1859" s="3"/>
      <c r="AV1859" s="3"/>
    </row>
    <row r="1860" spans="40:48" ht="12.75" customHeight="1" x14ac:dyDescent="0.25">
      <c r="AN1860" s="18"/>
      <c r="AO1860" s="19"/>
      <c r="AQ1860" s="1"/>
      <c r="AR1860" s="14"/>
      <c r="AS1860" s="14"/>
      <c r="AT1860" s="6"/>
      <c r="AU1860" s="3"/>
      <c r="AV1860" s="3"/>
    </row>
    <row r="1861" spans="40:48" ht="12.75" customHeight="1" x14ac:dyDescent="0.25">
      <c r="AN1861" s="18"/>
      <c r="AO1861" s="19"/>
      <c r="AQ1861" s="1"/>
      <c r="AR1861" s="14"/>
      <c r="AS1861" s="14"/>
      <c r="AT1861" s="6"/>
      <c r="AU1861" s="3"/>
      <c r="AV1861" s="3"/>
    </row>
    <row r="1862" spans="40:48" ht="12.75" customHeight="1" x14ac:dyDescent="0.25">
      <c r="AN1862" s="18"/>
      <c r="AO1862" s="19"/>
      <c r="AQ1862" s="1"/>
      <c r="AR1862" s="14"/>
      <c r="AS1862" s="14"/>
      <c r="AT1862" s="6"/>
      <c r="AU1862" s="3"/>
      <c r="AV1862" s="3"/>
    </row>
    <row r="1863" spans="40:48" ht="12.75" customHeight="1" x14ac:dyDescent="0.25">
      <c r="AN1863" s="18"/>
      <c r="AO1863" s="19"/>
      <c r="AQ1863" s="1"/>
      <c r="AR1863" s="14"/>
      <c r="AS1863" s="14"/>
      <c r="AT1863" s="6"/>
      <c r="AU1863" s="3"/>
      <c r="AV1863" s="3"/>
    </row>
    <row r="1864" spans="40:48" ht="12.75" customHeight="1" x14ac:dyDescent="0.25">
      <c r="AN1864" s="18"/>
      <c r="AO1864" s="19"/>
      <c r="AQ1864" s="1"/>
      <c r="AR1864" s="14"/>
      <c r="AS1864" s="14"/>
      <c r="AT1864" s="6"/>
      <c r="AU1864" s="3"/>
      <c r="AV1864" s="3"/>
    </row>
    <row r="1865" spans="40:48" ht="12.75" customHeight="1" x14ac:dyDescent="0.25">
      <c r="AN1865" s="18"/>
      <c r="AO1865" s="19"/>
      <c r="AQ1865" s="1"/>
      <c r="AR1865" s="14"/>
      <c r="AS1865" s="14"/>
      <c r="AT1865" s="6"/>
      <c r="AU1865" s="3"/>
      <c r="AV1865" s="3"/>
    </row>
    <row r="1866" spans="40:48" ht="12.75" customHeight="1" x14ac:dyDescent="0.25">
      <c r="AN1866" s="18"/>
      <c r="AO1866" s="19"/>
      <c r="AQ1866" s="1"/>
      <c r="AR1866" s="14"/>
      <c r="AS1866" s="14"/>
      <c r="AT1866" s="6"/>
      <c r="AU1866" s="3"/>
      <c r="AV1866" s="3"/>
    </row>
    <row r="1867" spans="40:48" ht="12.75" customHeight="1" x14ac:dyDescent="0.25">
      <c r="AN1867" s="18"/>
      <c r="AO1867" s="19"/>
      <c r="AQ1867" s="1"/>
      <c r="AR1867" s="14"/>
      <c r="AS1867" s="14"/>
      <c r="AT1867" s="6"/>
      <c r="AU1867" s="3"/>
      <c r="AV1867" s="3"/>
    </row>
    <row r="1868" spans="40:48" ht="12.75" customHeight="1" x14ac:dyDescent="0.25">
      <c r="AN1868" s="18"/>
      <c r="AO1868" s="19"/>
      <c r="AQ1868" s="1"/>
      <c r="AR1868" s="14"/>
      <c r="AS1868" s="14"/>
      <c r="AT1868" s="6"/>
      <c r="AU1868" s="3"/>
      <c r="AV1868" s="3"/>
    </row>
    <row r="1869" spans="40:48" ht="12.75" customHeight="1" x14ac:dyDescent="0.25">
      <c r="AN1869" s="18"/>
      <c r="AO1869" s="19"/>
      <c r="AQ1869" s="1"/>
      <c r="AR1869" s="14"/>
      <c r="AS1869" s="14"/>
      <c r="AT1869" s="6"/>
      <c r="AU1869" s="3"/>
      <c r="AV1869" s="3"/>
    </row>
    <row r="1870" spans="40:48" ht="12.75" customHeight="1" x14ac:dyDescent="0.25">
      <c r="AN1870" s="18"/>
      <c r="AO1870" s="19"/>
      <c r="AQ1870" s="1"/>
      <c r="AR1870" s="14"/>
      <c r="AS1870" s="14"/>
      <c r="AT1870" s="6"/>
      <c r="AU1870" s="3"/>
      <c r="AV1870" s="3"/>
    </row>
    <row r="1871" spans="40:48" ht="12.75" customHeight="1" x14ac:dyDescent="0.25">
      <c r="AN1871" s="18"/>
      <c r="AO1871" s="19"/>
      <c r="AQ1871" s="1"/>
      <c r="AR1871" s="14"/>
      <c r="AS1871" s="14"/>
      <c r="AT1871" s="6"/>
      <c r="AU1871" s="3"/>
      <c r="AV1871" s="3"/>
    </row>
    <row r="1872" spans="40:48" ht="12.75" customHeight="1" x14ac:dyDescent="0.25">
      <c r="AN1872" s="18"/>
      <c r="AO1872" s="19"/>
      <c r="AQ1872" s="1"/>
      <c r="AR1872" s="14"/>
      <c r="AS1872" s="14"/>
      <c r="AT1872" s="6"/>
      <c r="AU1872" s="3"/>
      <c r="AV1872" s="3"/>
    </row>
    <row r="1873" spans="40:48" ht="12.75" customHeight="1" x14ac:dyDescent="0.25">
      <c r="AN1873" s="18"/>
      <c r="AO1873" s="19"/>
      <c r="AQ1873" s="1"/>
      <c r="AR1873" s="14"/>
      <c r="AS1873" s="14"/>
      <c r="AT1873" s="6"/>
      <c r="AU1873" s="3"/>
      <c r="AV1873" s="3"/>
    </row>
    <row r="1874" spans="40:48" ht="12.75" customHeight="1" x14ac:dyDescent="0.25">
      <c r="AN1874" s="18"/>
      <c r="AO1874" s="19"/>
      <c r="AQ1874" s="1"/>
      <c r="AR1874" s="14"/>
      <c r="AS1874" s="14"/>
      <c r="AT1874" s="6"/>
      <c r="AU1874" s="3"/>
      <c r="AV1874" s="3"/>
    </row>
    <row r="1875" spans="40:48" ht="12.75" customHeight="1" x14ac:dyDescent="0.25">
      <c r="AN1875" s="18"/>
      <c r="AO1875" s="19"/>
      <c r="AQ1875" s="1"/>
      <c r="AR1875" s="14"/>
      <c r="AS1875" s="14"/>
      <c r="AT1875" s="6"/>
      <c r="AU1875" s="3"/>
      <c r="AV1875" s="3"/>
    </row>
    <row r="1876" spans="40:48" ht="12.75" customHeight="1" x14ac:dyDescent="0.25">
      <c r="AN1876" s="18"/>
      <c r="AO1876" s="19"/>
      <c r="AQ1876" s="1"/>
      <c r="AR1876" s="14"/>
      <c r="AS1876" s="14"/>
      <c r="AT1876" s="6"/>
      <c r="AU1876" s="3"/>
      <c r="AV1876" s="3"/>
    </row>
    <row r="1877" spans="40:48" ht="12.75" customHeight="1" x14ac:dyDescent="0.25">
      <c r="AN1877" s="18"/>
      <c r="AO1877" s="19"/>
      <c r="AQ1877" s="1"/>
      <c r="AR1877" s="14"/>
      <c r="AS1877" s="14"/>
      <c r="AT1877" s="6"/>
      <c r="AU1877" s="3"/>
      <c r="AV1877" s="3"/>
    </row>
    <row r="1878" spans="40:48" ht="12.75" customHeight="1" x14ac:dyDescent="0.25">
      <c r="AN1878" s="18"/>
      <c r="AO1878" s="19"/>
      <c r="AQ1878" s="1"/>
      <c r="AR1878" s="14"/>
      <c r="AS1878" s="14"/>
      <c r="AT1878" s="6"/>
      <c r="AU1878" s="3"/>
      <c r="AV1878" s="3"/>
    </row>
    <row r="1879" spans="40:48" ht="12.75" customHeight="1" x14ac:dyDescent="0.25">
      <c r="AN1879" s="18"/>
      <c r="AO1879" s="19"/>
      <c r="AQ1879" s="1"/>
      <c r="AR1879" s="14"/>
      <c r="AS1879" s="14"/>
      <c r="AT1879" s="6"/>
      <c r="AU1879" s="3"/>
      <c r="AV1879" s="3"/>
    </row>
    <row r="1880" spans="40:48" ht="12.75" customHeight="1" x14ac:dyDescent="0.25">
      <c r="AN1880" s="18"/>
      <c r="AO1880" s="19"/>
      <c r="AQ1880" s="1"/>
      <c r="AR1880" s="14"/>
      <c r="AS1880" s="14"/>
      <c r="AT1880" s="6"/>
      <c r="AU1880" s="3"/>
      <c r="AV1880" s="3"/>
    </row>
    <row r="1881" spans="40:48" ht="12.75" customHeight="1" x14ac:dyDescent="0.25">
      <c r="AN1881" s="18"/>
      <c r="AO1881" s="19"/>
      <c r="AQ1881" s="1"/>
      <c r="AR1881" s="14"/>
      <c r="AS1881" s="14"/>
      <c r="AT1881" s="6"/>
      <c r="AU1881" s="3"/>
      <c r="AV1881" s="3"/>
    </row>
    <row r="1882" spans="40:48" ht="12.75" customHeight="1" x14ac:dyDescent="0.25">
      <c r="AN1882" s="18"/>
      <c r="AO1882" s="19"/>
      <c r="AQ1882" s="1"/>
      <c r="AR1882" s="14"/>
      <c r="AS1882" s="14"/>
      <c r="AT1882" s="6"/>
      <c r="AU1882" s="3"/>
      <c r="AV1882" s="3"/>
    </row>
    <row r="1883" spans="40:48" ht="12.75" customHeight="1" x14ac:dyDescent="0.25">
      <c r="AN1883" s="18"/>
      <c r="AO1883" s="19"/>
      <c r="AQ1883" s="1"/>
      <c r="AR1883" s="14"/>
      <c r="AS1883" s="14"/>
      <c r="AT1883" s="6"/>
      <c r="AU1883" s="3"/>
      <c r="AV1883" s="3"/>
    </row>
    <row r="1884" spans="40:48" ht="12.75" customHeight="1" x14ac:dyDescent="0.25">
      <c r="AN1884" s="18"/>
      <c r="AO1884" s="19"/>
      <c r="AQ1884" s="1"/>
      <c r="AR1884" s="14"/>
      <c r="AS1884" s="14"/>
      <c r="AT1884" s="6"/>
      <c r="AU1884" s="3"/>
      <c r="AV1884" s="3"/>
    </row>
    <row r="1885" spans="40:48" ht="12.75" customHeight="1" x14ac:dyDescent="0.25">
      <c r="AN1885" s="18"/>
      <c r="AO1885" s="19"/>
      <c r="AQ1885" s="1"/>
      <c r="AR1885" s="14"/>
      <c r="AS1885" s="14"/>
      <c r="AT1885" s="6"/>
      <c r="AU1885" s="3"/>
      <c r="AV1885" s="3"/>
    </row>
    <row r="1886" spans="40:48" ht="12.75" customHeight="1" x14ac:dyDescent="0.25">
      <c r="AN1886" s="18"/>
      <c r="AO1886" s="19"/>
      <c r="AQ1886" s="1"/>
      <c r="AR1886" s="14"/>
      <c r="AS1886" s="14"/>
      <c r="AT1886" s="6"/>
      <c r="AU1886" s="3"/>
      <c r="AV1886" s="3"/>
    </row>
    <row r="1887" spans="40:48" ht="12.75" customHeight="1" x14ac:dyDescent="0.25">
      <c r="AN1887" s="18"/>
      <c r="AO1887" s="19"/>
      <c r="AQ1887" s="1"/>
      <c r="AR1887" s="14"/>
      <c r="AS1887" s="14"/>
      <c r="AT1887" s="6"/>
      <c r="AU1887" s="3"/>
      <c r="AV1887" s="3"/>
    </row>
    <row r="1888" spans="40:48" ht="12.75" customHeight="1" x14ac:dyDescent="0.25">
      <c r="AN1888" s="18"/>
      <c r="AO1888" s="19"/>
      <c r="AQ1888" s="1"/>
      <c r="AR1888" s="14"/>
      <c r="AS1888" s="14"/>
      <c r="AT1888" s="6"/>
      <c r="AU1888" s="3"/>
      <c r="AV1888" s="3"/>
    </row>
    <row r="1889" spans="40:48" ht="12.75" customHeight="1" x14ac:dyDescent="0.25">
      <c r="AN1889" s="18"/>
      <c r="AO1889" s="19"/>
      <c r="AQ1889" s="1"/>
      <c r="AR1889" s="14"/>
      <c r="AS1889" s="14"/>
      <c r="AT1889" s="6"/>
      <c r="AU1889" s="3"/>
      <c r="AV1889" s="3"/>
    </row>
    <row r="1890" spans="40:48" ht="12.75" customHeight="1" x14ac:dyDescent="0.25">
      <c r="AN1890" s="18"/>
      <c r="AO1890" s="19"/>
      <c r="AQ1890" s="1"/>
      <c r="AR1890" s="14"/>
      <c r="AS1890" s="14"/>
      <c r="AT1890" s="6"/>
      <c r="AU1890" s="3"/>
      <c r="AV1890" s="3"/>
    </row>
    <row r="1891" spans="40:48" ht="12.75" customHeight="1" x14ac:dyDescent="0.25">
      <c r="AN1891" s="18"/>
      <c r="AO1891" s="19"/>
      <c r="AQ1891" s="1"/>
      <c r="AR1891" s="14"/>
      <c r="AS1891" s="14"/>
      <c r="AT1891" s="6"/>
      <c r="AU1891" s="3"/>
      <c r="AV1891" s="3"/>
    </row>
    <row r="1892" spans="40:48" ht="12.75" customHeight="1" x14ac:dyDescent="0.25">
      <c r="AN1892" s="18"/>
      <c r="AO1892" s="19"/>
      <c r="AQ1892" s="1"/>
      <c r="AR1892" s="14"/>
      <c r="AS1892" s="14"/>
      <c r="AT1892" s="6"/>
      <c r="AU1892" s="3"/>
      <c r="AV1892" s="3"/>
    </row>
    <row r="1893" spans="40:48" ht="12.75" customHeight="1" x14ac:dyDescent="0.25">
      <c r="AN1893" s="18"/>
      <c r="AO1893" s="19"/>
      <c r="AQ1893" s="1"/>
      <c r="AR1893" s="14"/>
      <c r="AS1893" s="14"/>
      <c r="AT1893" s="6"/>
      <c r="AU1893" s="3"/>
      <c r="AV1893" s="3"/>
    </row>
    <row r="1894" spans="40:48" ht="12.75" customHeight="1" x14ac:dyDescent="0.25">
      <c r="AN1894" s="18"/>
      <c r="AO1894" s="19"/>
      <c r="AQ1894" s="1"/>
      <c r="AR1894" s="14"/>
      <c r="AS1894" s="14"/>
      <c r="AT1894" s="6"/>
      <c r="AU1894" s="3"/>
      <c r="AV1894" s="3"/>
    </row>
    <row r="1895" spans="40:48" ht="12.75" customHeight="1" x14ac:dyDescent="0.25">
      <c r="AN1895" s="18"/>
      <c r="AO1895" s="19"/>
      <c r="AQ1895" s="1"/>
      <c r="AR1895" s="14"/>
      <c r="AS1895" s="14"/>
      <c r="AT1895" s="6"/>
      <c r="AU1895" s="3"/>
      <c r="AV1895" s="3"/>
    </row>
    <row r="1896" spans="40:48" ht="12.75" customHeight="1" x14ac:dyDescent="0.25">
      <c r="AN1896" s="18"/>
      <c r="AO1896" s="19"/>
      <c r="AQ1896" s="1"/>
      <c r="AR1896" s="14"/>
      <c r="AS1896" s="14"/>
      <c r="AT1896" s="6"/>
      <c r="AU1896" s="3"/>
      <c r="AV1896" s="3"/>
    </row>
    <row r="1897" spans="40:48" ht="12.75" customHeight="1" x14ac:dyDescent="0.25">
      <c r="AN1897" s="18"/>
      <c r="AO1897" s="19"/>
      <c r="AQ1897" s="1"/>
      <c r="AR1897" s="14"/>
      <c r="AS1897" s="14"/>
      <c r="AT1897" s="6"/>
      <c r="AU1897" s="3"/>
      <c r="AV1897" s="3"/>
    </row>
    <row r="1898" spans="40:48" ht="12.75" customHeight="1" x14ac:dyDescent="0.25">
      <c r="AN1898" s="18"/>
      <c r="AO1898" s="19"/>
      <c r="AQ1898" s="1"/>
      <c r="AR1898" s="14"/>
      <c r="AS1898" s="14"/>
      <c r="AT1898" s="6"/>
      <c r="AU1898" s="3"/>
      <c r="AV1898" s="3"/>
    </row>
    <row r="1899" spans="40:48" ht="12.75" customHeight="1" x14ac:dyDescent="0.25">
      <c r="AN1899" s="18"/>
      <c r="AO1899" s="19"/>
      <c r="AQ1899" s="1"/>
      <c r="AR1899" s="14"/>
      <c r="AS1899" s="14"/>
      <c r="AT1899" s="6"/>
      <c r="AU1899" s="3"/>
      <c r="AV1899" s="3"/>
    </row>
    <row r="1900" spans="40:48" ht="12.75" customHeight="1" x14ac:dyDescent="0.25">
      <c r="AN1900" s="18"/>
      <c r="AO1900" s="19"/>
      <c r="AQ1900" s="1"/>
      <c r="AR1900" s="14"/>
      <c r="AS1900" s="14"/>
      <c r="AT1900" s="6"/>
      <c r="AU1900" s="3"/>
      <c r="AV1900" s="3"/>
    </row>
    <row r="1901" spans="40:48" ht="12.75" customHeight="1" x14ac:dyDescent="0.25">
      <c r="AN1901" s="18"/>
      <c r="AO1901" s="19"/>
      <c r="AQ1901" s="1"/>
      <c r="AR1901" s="14"/>
      <c r="AS1901" s="14"/>
      <c r="AT1901" s="6"/>
      <c r="AU1901" s="3"/>
      <c r="AV1901" s="3"/>
    </row>
    <row r="1902" spans="40:48" ht="12.75" customHeight="1" x14ac:dyDescent="0.25">
      <c r="AN1902" s="18"/>
      <c r="AO1902" s="19"/>
      <c r="AQ1902" s="1"/>
      <c r="AR1902" s="14"/>
      <c r="AS1902" s="14"/>
      <c r="AT1902" s="6"/>
      <c r="AU1902" s="3"/>
      <c r="AV1902" s="3"/>
    </row>
    <row r="1903" spans="40:48" ht="12.75" customHeight="1" x14ac:dyDescent="0.25">
      <c r="AN1903" s="18"/>
      <c r="AO1903" s="19"/>
      <c r="AQ1903" s="1"/>
      <c r="AR1903" s="14"/>
      <c r="AS1903" s="14"/>
      <c r="AT1903" s="6"/>
      <c r="AU1903" s="3"/>
      <c r="AV1903" s="3"/>
    </row>
    <row r="1904" spans="40:48" ht="12.75" customHeight="1" x14ac:dyDescent="0.25">
      <c r="AN1904" s="18"/>
      <c r="AO1904" s="19"/>
      <c r="AQ1904" s="1"/>
      <c r="AR1904" s="14"/>
      <c r="AS1904" s="14"/>
      <c r="AT1904" s="6"/>
      <c r="AU1904" s="3"/>
      <c r="AV1904" s="3"/>
    </row>
    <row r="1905" spans="40:48" ht="12.75" customHeight="1" x14ac:dyDescent="0.25">
      <c r="AN1905" s="18"/>
      <c r="AO1905" s="19"/>
      <c r="AQ1905" s="1"/>
      <c r="AR1905" s="14"/>
      <c r="AS1905" s="14"/>
      <c r="AT1905" s="6"/>
      <c r="AU1905" s="3"/>
      <c r="AV1905" s="3"/>
    </row>
    <row r="1906" spans="40:48" ht="12.75" customHeight="1" x14ac:dyDescent="0.25">
      <c r="AN1906" s="18"/>
      <c r="AO1906" s="19"/>
      <c r="AQ1906" s="1"/>
      <c r="AR1906" s="14"/>
      <c r="AS1906" s="14"/>
      <c r="AT1906" s="6"/>
      <c r="AU1906" s="3"/>
      <c r="AV1906" s="3"/>
    </row>
    <row r="1907" spans="40:48" ht="12.75" customHeight="1" x14ac:dyDescent="0.25">
      <c r="AN1907" s="18"/>
      <c r="AO1907" s="19"/>
      <c r="AQ1907" s="1"/>
      <c r="AR1907" s="14"/>
      <c r="AS1907" s="14"/>
      <c r="AT1907" s="6"/>
      <c r="AU1907" s="3"/>
      <c r="AV1907" s="3"/>
    </row>
    <row r="1908" spans="40:48" ht="12.75" customHeight="1" x14ac:dyDescent="0.25">
      <c r="AN1908" s="18"/>
      <c r="AO1908" s="19"/>
      <c r="AQ1908" s="1"/>
      <c r="AR1908" s="14"/>
      <c r="AS1908" s="14"/>
      <c r="AT1908" s="6"/>
      <c r="AU1908" s="3"/>
      <c r="AV1908" s="3"/>
    </row>
    <row r="1909" spans="40:48" ht="12.75" customHeight="1" x14ac:dyDescent="0.25">
      <c r="AN1909" s="18"/>
      <c r="AO1909" s="19"/>
      <c r="AQ1909" s="1"/>
      <c r="AR1909" s="14"/>
      <c r="AS1909" s="14"/>
      <c r="AT1909" s="6"/>
      <c r="AU1909" s="3"/>
      <c r="AV1909" s="3"/>
    </row>
    <row r="1910" spans="40:48" ht="12.75" customHeight="1" x14ac:dyDescent="0.25">
      <c r="AN1910" s="18"/>
      <c r="AO1910" s="19"/>
      <c r="AQ1910" s="1"/>
      <c r="AR1910" s="14"/>
      <c r="AS1910" s="14"/>
      <c r="AT1910" s="6"/>
      <c r="AU1910" s="3"/>
      <c r="AV1910" s="3"/>
    </row>
    <row r="1911" spans="40:48" ht="12.75" customHeight="1" x14ac:dyDescent="0.25">
      <c r="AN1911" s="18"/>
      <c r="AO1911" s="19"/>
      <c r="AQ1911" s="1"/>
      <c r="AR1911" s="14"/>
      <c r="AS1911" s="14"/>
      <c r="AT1911" s="6"/>
      <c r="AU1911" s="3"/>
      <c r="AV1911" s="3"/>
    </row>
    <row r="1912" spans="40:48" ht="12.75" customHeight="1" x14ac:dyDescent="0.25">
      <c r="AN1912" s="18"/>
      <c r="AO1912" s="19"/>
      <c r="AQ1912" s="1"/>
      <c r="AR1912" s="14"/>
      <c r="AS1912" s="14"/>
      <c r="AT1912" s="6"/>
      <c r="AU1912" s="3"/>
      <c r="AV1912" s="3"/>
    </row>
    <row r="1913" spans="40:48" ht="12.75" customHeight="1" x14ac:dyDescent="0.25">
      <c r="AN1913" s="18"/>
      <c r="AO1913" s="19"/>
      <c r="AQ1913" s="1"/>
      <c r="AR1913" s="14"/>
      <c r="AS1913" s="14"/>
      <c r="AT1913" s="6"/>
      <c r="AU1913" s="3"/>
      <c r="AV1913" s="3"/>
    </row>
    <row r="1914" spans="40:48" ht="12.75" customHeight="1" x14ac:dyDescent="0.25">
      <c r="AN1914" s="18"/>
      <c r="AO1914" s="19"/>
      <c r="AQ1914" s="1"/>
      <c r="AR1914" s="14"/>
      <c r="AS1914" s="14"/>
      <c r="AT1914" s="6"/>
      <c r="AU1914" s="3"/>
      <c r="AV1914" s="3"/>
    </row>
    <row r="1915" spans="40:48" ht="12.75" customHeight="1" x14ac:dyDescent="0.25">
      <c r="AN1915" s="18"/>
      <c r="AO1915" s="19"/>
      <c r="AQ1915" s="1"/>
      <c r="AR1915" s="14"/>
      <c r="AS1915" s="14"/>
      <c r="AT1915" s="6"/>
      <c r="AU1915" s="3"/>
      <c r="AV1915" s="3"/>
    </row>
    <row r="1916" spans="40:48" ht="12.75" customHeight="1" x14ac:dyDescent="0.25">
      <c r="AN1916" s="18"/>
      <c r="AO1916" s="19"/>
      <c r="AQ1916" s="1"/>
      <c r="AR1916" s="14"/>
      <c r="AS1916" s="14"/>
      <c r="AT1916" s="6"/>
      <c r="AU1916" s="3"/>
      <c r="AV1916" s="3"/>
    </row>
    <row r="1917" spans="40:48" ht="12.75" customHeight="1" x14ac:dyDescent="0.25">
      <c r="AN1917" s="18"/>
      <c r="AO1917" s="19"/>
      <c r="AQ1917" s="1"/>
      <c r="AR1917" s="14"/>
      <c r="AS1917" s="14"/>
      <c r="AT1917" s="6"/>
      <c r="AU1917" s="3"/>
      <c r="AV1917" s="3"/>
    </row>
    <row r="1918" spans="40:48" ht="12.75" customHeight="1" x14ac:dyDescent="0.25">
      <c r="AN1918" s="18"/>
      <c r="AO1918" s="19"/>
      <c r="AQ1918" s="1"/>
      <c r="AR1918" s="14"/>
      <c r="AS1918" s="14"/>
      <c r="AT1918" s="6"/>
      <c r="AU1918" s="3"/>
      <c r="AV1918" s="3"/>
    </row>
    <row r="1919" spans="40:48" ht="12.75" customHeight="1" x14ac:dyDescent="0.25">
      <c r="AN1919" s="18"/>
      <c r="AO1919" s="19"/>
      <c r="AQ1919" s="1"/>
      <c r="AR1919" s="14"/>
      <c r="AS1919" s="14"/>
      <c r="AT1919" s="6"/>
      <c r="AU1919" s="3"/>
      <c r="AV1919" s="3"/>
    </row>
    <row r="1920" spans="40:48" ht="12.75" customHeight="1" x14ac:dyDescent="0.25">
      <c r="AN1920" s="18"/>
      <c r="AO1920" s="19"/>
      <c r="AQ1920" s="1"/>
      <c r="AR1920" s="14"/>
      <c r="AS1920" s="14"/>
      <c r="AT1920" s="6"/>
      <c r="AU1920" s="3"/>
      <c r="AV1920" s="3"/>
    </row>
    <row r="1921" spans="40:48" ht="12.75" customHeight="1" x14ac:dyDescent="0.25">
      <c r="AN1921" s="18"/>
      <c r="AO1921" s="19"/>
      <c r="AQ1921" s="1"/>
      <c r="AR1921" s="14"/>
      <c r="AS1921" s="14"/>
      <c r="AT1921" s="6"/>
      <c r="AU1921" s="3"/>
      <c r="AV1921" s="3"/>
    </row>
    <row r="1922" spans="40:48" ht="12.75" customHeight="1" x14ac:dyDescent="0.25">
      <c r="AN1922" s="18"/>
      <c r="AO1922" s="19"/>
      <c r="AQ1922" s="1"/>
      <c r="AR1922" s="14"/>
      <c r="AS1922" s="14"/>
      <c r="AT1922" s="6"/>
      <c r="AU1922" s="3"/>
      <c r="AV1922" s="3"/>
    </row>
    <row r="1923" spans="40:48" ht="12.75" customHeight="1" x14ac:dyDescent="0.25">
      <c r="AN1923" s="18"/>
      <c r="AO1923" s="19"/>
      <c r="AQ1923" s="1"/>
      <c r="AR1923" s="14"/>
      <c r="AS1923" s="14"/>
      <c r="AT1923" s="6"/>
      <c r="AU1923" s="3"/>
      <c r="AV1923" s="3"/>
    </row>
    <row r="1924" spans="40:48" ht="12.75" customHeight="1" x14ac:dyDescent="0.25">
      <c r="AN1924" s="18"/>
      <c r="AO1924" s="19"/>
      <c r="AQ1924" s="1"/>
      <c r="AR1924" s="14"/>
      <c r="AS1924" s="14"/>
      <c r="AT1924" s="6"/>
      <c r="AU1924" s="3"/>
      <c r="AV1924" s="3"/>
    </row>
    <row r="1925" spans="40:48" ht="12.75" customHeight="1" x14ac:dyDescent="0.25">
      <c r="AN1925" s="18"/>
      <c r="AO1925" s="19"/>
      <c r="AQ1925" s="1"/>
      <c r="AR1925" s="14"/>
      <c r="AS1925" s="14"/>
      <c r="AT1925" s="6"/>
      <c r="AU1925" s="3"/>
      <c r="AV1925" s="3"/>
    </row>
    <row r="1926" spans="40:48" ht="12.75" customHeight="1" x14ac:dyDescent="0.25">
      <c r="AN1926" s="18"/>
      <c r="AO1926" s="19"/>
      <c r="AQ1926" s="1"/>
      <c r="AR1926" s="14"/>
      <c r="AS1926" s="14"/>
      <c r="AT1926" s="6"/>
      <c r="AU1926" s="3"/>
      <c r="AV1926" s="3"/>
    </row>
    <row r="1927" spans="40:48" ht="12.75" customHeight="1" x14ac:dyDescent="0.25">
      <c r="AN1927" s="18"/>
      <c r="AO1927" s="19"/>
      <c r="AQ1927" s="1"/>
      <c r="AR1927" s="14"/>
      <c r="AS1927" s="14"/>
      <c r="AT1927" s="6"/>
      <c r="AU1927" s="3"/>
      <c r="AV1927" s="3"/>
    </row>
    <row r="1928" spans="40:48" ht="12.75" customHeight="1" x14ac:dyDescent="0.25">
      <c r="AN1928" s="18"/>
      <c r="AO1928" s="19"/>
      <c r="AQ1928" s="1"/>
      <c r="AR1928" s="14"/>
      <c r="AS1928" s="14"/>
      <c r="AT1928" s="6"/>
      <c r="AU1928" s="3"/>
      <c r="AV1928" s="3"/>
    </row>
    <row r="1929" spans="40:48" ht="12.75" customHeight="1" x14ac:dyDescent="0.25">
      <c r="AN1929" s="18"/>
      <c r="AO1929" s="19"/>
      <c r="AQ1929" s="1"/>
      <c r="AR1929" s="14"/>
      <c r="AS1929" s="14"/>
      <c r="AT1929" s="6"/>
      <c r="AU1929" s="3"/>
      <c r="AV1929" s="3"/>
    </row>
    <row r="1930" spans="40:48" ht="12.75" customHeight="1" x14ac:dyDescent="0.25">
      <c r="AN1930" s="18"/>
      <c r="AO1930" s="19"/>
      <c r="AQ1930" s="1"/>
      <c r="AR1930" s="14"/>
      <c r="AS1930" s="14"/>
      <c r="AT1930" s="6"/>
      <c r="AU1930" s="3"/>
      <c r="AV1930" s="3"/>
    </row>
    <row r="1931" spans="40:48" ht="12.75" customHeight="1" x14ac:dyDescent="0.25">
      <c r="AN1931" s="18"/>
      <c r="AO1931" s="19"/>
      <c r="AQ1931" s="1"/>
      <c r="AR1931" s="14"/>
      <c r="AS1931" s="14"/>
      <c r="AT1931" s="6"/>
      <c r="AU1931" s="3"/>
      <c r="AV1931" s="3"/>
    </row>
    <row r="1932" spans="40:48" ht="12.75" customHeight="1" x14ac:dyDescent="0.25">
      <c r="AN1932" s="18"/>
      <c r="AO1932" s="19"/>
      <c r="AQ1932" s="1"/>
      <c r="AR1932" s="14"/>
      <c r="AS1932" s="14"/>
      <c r="AT1932" s="6"/>
      <c r="AU1932" s="3"/>
      <c r="AV1932" s="3"/>
    </row>
    <row r="1933" spans="40:48" ht="12.75" customHeight="1" x14ac:dyDescent="0.25">
      <c r="AN1933" s="18"/>
      <c r="AO1933" s="19"/>
      <c r="AQ1933" s="1"/>
      <c r="AR1933" s="14"/>
      <c r="AS1933" s="14"/>
      <c r="AT1933" s="6"/>
      <c r="AU1933" s="3"/>
      <c r="AV1933" s="3"/>
    </row>
    <row r="1934" spans="40:48" ht="12.75" customHeight="1" x14ac:dyDescent="0.25">
      <c r="AN1934" s="18"/>
      <c r="AO1934" s="19"/>
      <c r="AQ1934" s="1"/>
      <c r="AR1934" s="14"/>
      <c r="AS1934" s="14"/>
      <c r="AT1934" s="6"/>
      <c r="AU1934" s="3"/>
      <c r="AV1934" s="3"/>
    </row>
    <row r="1935" spans="40:48" ht="12.75" customHeight="1" x14ac:dyDescent="0.25">
      <c r="AN1935" s="18"/>
      <c r="AO1935" s="19"/>
      <c r="AQ1935" s="1"/>
      <c r="AR1935" s="14"/>
      <c r="AS1935" s="14"/>
      <c r="AT1935" s="6"/>
      <c r="AU1935" s="3"/>
      <c r="AV1935" s="3"/>
    </row>
    <row r="1936" spans="40:48" ht="12.75" customHeight="1" x14ac:dyDescent="0.25">
      <c r="AN1936" s="18"/>
      <c r="AO1936" s="19"/>
      <c r="AQ1936" s="1"/>
      <c r="AR1936" s="14"/>
      <c r="AS1936" s="14"/>
      <c r="AT1936" s="6"/>
      <c r="AU1936" s="3"/>
      <c r="AV1936" s="3"/>
    </row>
    <row r="1937" spans="40:48" ht="12.75" customHeight="1" x14ac:dyDescent="0.25">
      <c r="AN1937" s="18"/>
      <c r="AO1937" s="19"/>
      <c r="AQ1937" s="1"/>
      <c r="AR1937" s="14"/>
      <c r="AS1937" s="14"/>
      <c r="AT1937" s="6"/>
      <c r="AU1937" s="3"/>
      <c r="AV1937" s="3"/>
    </row>
    <row r="1938" spans="40:48" ht="12.75" customHeight="1" x14ac:dyDescent="0.25">
      <c r="AN1938" s="18"/>
      <c r="AO1938" s="19"/>
      <c r="AQ1938" s="1"/>
      <c r="AR1938" s="14"/>
      <c r="AS1938" s="14"/>
      <c r="AT1938" s="6"/>
      <c r="AU1938" s="3"/>
      <c r="AV1938" s="3"/>
    </row>
    <row r="1939" spans="40:48" ht="12.75" customHeight="1" x14ac:dyDescent="0.25">
      <c r="AN1939" s="18"/>
      <c r="AO1939" s="19"/>
      <c r="AQ1939" s="1"/>
      <c r="AR1939" s="14"/>
      <c r="AS1939" s="14"/>
      <c r="AT1939" s="6"/>
      <c r="AU1939" s="3"/>
      <c r="AV1939" s="3"/>
    </row>
    <row r="1940" spans="40:48" ht="12.75" customHeight="1" x14ac:dyDescent="0.25">
      <c r="AN1940" s="18"/>
      <c r="AO1940" s="19"/>
      <c r="AQ1940" s="1"/>
      <c r="AR1940" s="14"/>
      <c r="AS1940" s="14"/>
      <c r="AT1940" s="6"/>
      <c r="AU1940" s="3"/>
      <c r="AV1940" s="3"/>
    </row>
    <row r="1941" spans="40:48" ht="12.75" customHeight="1" x14ac:dyDescent="0.25">
      <c r="AN1941" s="18"/>
      <c r="AO1941" s="19"/>
      <c r="AQ1941" s="1"/>
      <c r="AR1941" s="14"/>
      <c r="AS1941" s="14"/>
      <c r="AT1941" s="6"/>
      <c r="AU1941" s="3"/>
      <c r="AV1941" s="3"/>
    </row>
    <row r="1942" spans="40:48" ht="12.75" customHeight="1" x14ac:dyDescent="0.25">
      <c r="AN1942" s="18"/>
      <c r="AO1942" s="19"/>
      <c r="AQ1942" s="1"/>
      <c r="AR1942" s="14"/>
      <c r="AS1942" s="14"/>
      <c r="AT1942" s="6"/>
      <c r="AU1942" s="3"/>
      <c r="AV1942" s="3"/>
    </row>
    <row r="1943" spans="40:48" ht="12.75" customHeight="1" x14ac:dyDescent="0.25">
      <c r="AN1943" s="18"/>
      <c r="AO1943" s="19"/>
      <c r="AQ1943" s="1"/>
      <c r="AR1943" s="14"/>
      <c r="AS1943" s="14"/>
      <c r="AT1943" s="6"/>
      <c r="AU1943" s="3"/>
      <c r="AV1943" s="3"/>
    </row>
    <row r="1944" spans="40:48" ht="12.75" customHeight="1" x14ac:dyDescent="0.25">
      <c r="AN1944" s="18"/>
      <c r="AO1944" s="19"/>
      <c r="AQ1944" s="1"/>
      <c r="AR1944" s="14"/>
      <c r="AS1944" s="14"/>
      <c r="AT1944" s="6"/>
      <c r="AU1944" s="3"/>
      <c r="AV1944" s="3"/>
    </row>
    <row r="1945" spans="40:48" ht="12.75" customHeight="1" x14ac:dyDescent="0.25">
      <c r="AN1945" s="18"/>
      <c r="AO1945" s="19"/>
      <c r="AQ1945" s="1"/>
      <c r="AR1945" s="14"/>
      <c r="AS1945" s="14"/>
      <c r="AT1945" s="6"/>
      <c r="AU1945" s="3"/>
      <c r="AV1945" s="3"/>
    </row>
    <row r="1946" spans="40:48" ht="12.75" customHeight="1" x14ac:dyDescent="0.25">
      <c r="AN1946" s="18"/>
      <c r="AO1946" s="19"/>
      <c r="AQ1946" s="1"/>
      <c r="AR1946" s="14"/>
      <c r="AS1946" s="14"/>
      <c r="AT1946" s="6"/>
      <c r="AU1946" s="3"/>
      <c r="AV1946" s="3"/>
    </row>
    <row r="1947" spans="40:48" ht="12.75" customHeight="1" x14ac:dyDescent="0.25">
      <c r="AN1947" s="18"/>
      <c r="AO1947" s="19"/>
      <c r="AQ1947" s="1"/>
      <c r="AR1947" s="14"/>
      <c r="AS1947" s="14"/>
      <c r="AT1947" s="6"/>
      <c r="AU1947" s="3"/>
      <c r="AV1947" s="3"/>
    </row>
    <row r="1948" spans="40:48" ht="12.75" customHeight="1" x14ac:dyDescent="0.25">
      <c r="AN1948" s="18"/>
      <c r="AO1948" s="19"/>
      <c r="AQ1948" s="1"/>
      <c r="AR1948" s="14"/>
      <c r="AS1948" s="14"/>
      <c r="AT1948" s="6"/>
      <c r="AU1948" s="3"/>
      <c r="AV1948" s="3"/>
    </row>
    <row r="1949" spans="40:48" ht="12.75" customHeight="1" x14ac:dyDescent="0.25">
      <c r="AN1949" s="18"/>
      <c r="AO1949" s="19"/>
      <c r="AQ1949" s="1"/>
      <c r="AR1949" s="14"/>
      <c r="AS1949" s="14"/>
      <c r="AT1949" s="6"/>
      <c r="AU1949" s="3"/>
      <c r="AV1949" s="3"/>
    </row>
    <row r="1950" spans="40:48" ht="12.75" customHeight="1" x14ac:dyDescent="0.25">
      <c r="AN1950" s="18"/>
      <c r="AO1950" s="19"/>
      <c r="AQ1950" s="1"/>
      <c r="AR1950" s="14"/>
      <c r="AS1950" s="14"/>
      <c r="AT1950" s="6"/>
      <c r="AU1950" s="3"/>
      <c r="AV1950" s="3"/>
    </row>
    <row r="1951" spans="40:48" ht="12.75" customHeight="1" x14ac:dyDescent="0.25">
      <c r="AN1951" s="18"/>
      <c r="AO1951" s="19"/>
      <c r="AQ1951" s="1"/>
      <c r="AR1951" s="14"/>
      <c r="AS1951" s="14"/>
      <c r="AT1951" s="6"/>
      <c r="AU1951" s="3"/>
      <c r="AV1951" s="3"/>
    </row>
    <row r="1952" spans="40:48" ht="12.75" customHeight="1" x14ac:dyDescent="0.25">
      <c r="AN1952" s="18"/>
      <c r="AO1952" s="19"/>
      <c r="AQ1952" s="1"/>
      <c r="AR1952" s="14"/>
      <c r="AS1952" s="14"/>
      <c r="AT1952" s="6"/>
      <c r="AU1952" s="3"/>
      <c r="AV1952" s="3"/>
    </row>
    <row r="1953" spans="40:48" ht="12.75" customHeight="1" x14ac:dyDescent="0.25">
      <c r="AN1953" s="18"/>
      <c r="AO1953" s="19"/>
      <c r="AQ1953" s="1"/>
      <c r="AR1953" s="14"/>
      <c r="AS1953" s="14"/>
      <c r="AT1953" s="6"/>
      <c r="AU1953" s="3"/>
      <c r="AV1953" s="3"/>
    </row>
    <row r="1954" spans="40:48" ht="12.75" customHeight="1" x14ac:dyDescent="0.25">
      <c r="AN1954" s="18"/>
      <c r="AO1954" s="19"/>
      <c r="AQ1954" s="1"/>
      <c r="AR1954" s="14"/>
      <c r="AS1954" s="14"/>
      <c r="AT1954" s="6"/>
      <c r="AU1954" s="3"/>
      <c r="AV1954" s="3"/>
    </row>
    <row r="1955" spans="40:48" ht="12.75" customHeight="1" x14ac:dyDescent="0.25">
      <c r="AN1955" s="18"/>
      <c r="AO1955" s="19"/>
      <c r="AQ1955" s="1"/>
      <c r="AR1955" s="14"/>
      <c r="AS1955" s="14"/>
      <c r="AT1955" s="6"/>
      <c r="AU1955" s="3"/>
      <c r="AV1955" s="3"/>
    </row>
    <row r="1956" spans="40:48" ht="12.75" customHeight="1" x14ac:dyDescent="0.25">
      <c r="AN1956" s="18"/>
      <c r="AO1956" s="19"/>
      <c r="AQ1956" s="1"/>
      <c r="AR1956" s="14"/>
      <c r="AS1956" s="14"/>
      <c r="AT1956" s="6"/>
      <c r="AU1956" s="3"/>
      <c r="AV1956" s="3"/>
    </row>
    <row r="1957" spans="40:48" ht="12.75" customHeight="1" x14ac:dyDescent="0.25">
      <c r="AN1957" s="18"/>
      <c r="AO1957" s="19"/>
      <c r="AQ1957" s="1"/>
      <c r="AR1957" s="14"/>
      <c r="AS1957" s="14"/>
      <c r="AT1957" s="6"/>
      <c r="AU1957" s="3"/>
      <c r="AV1957" s="3"/>
    </row>
    <row r="1958" spans="40:48" ht="12.75" customHeight="1" x14ac:dyDescent="0.25">
      <c r="AN1958" s="18"/>
      <c r="AO1958" s="19"/>
      <c r="AQ1958" s="1"/>
      <c r="AR1958" s="14"/>
      <c r="AS1958" s="14"/>
      <c r="AT1958" s="6"/>
      <c r="AU1958" s="3"/>
      <c r="AV1958" s="3"/>
    </row>
    <row r="1959" spans="40:48" ht="12.75" customHeight="1" x14ac:dyDescent="0.25">
      <c r="AN1959" s="18"/>
      <c r="AO1959" s="19"/>
      <c r="AQ1959" s="1"/>
      <c r="AR1959" s="14"/>
      <c r="AS1959" s="14"/>
      <c r="AT1959" s="6"/>
      <c r="AU1959" s="3"/>
      <c r="AV1959" s="3"/>
    </row>
    <row r="1960" spans="40:48" ht="12.75" customHeight="1" x14ac:dyDescent="0.25">
      <c r="AN1960" s="18"/>
      <c r="AO1960" s="19"/>
      <c r="AQ1960" s="1"/>
      <c r="AR1960" s="14"/>
      <c r="AS1960" s="14"/>
      <c r="AT1960" s="6"/>
      <c r="AU1960" s="3"/>
      <c r="AV1960" s="3"/>
    </row>
    <row r="1961" spans="40:48" ht="12.75" customHeight="1" x14ac:dyDescent="0.25">
      <c r="AN1961" s="18"/>
      <c r="AO1961" s="19"/>
      <c r="AQ1961" s="1"/>
      <c r="AR1961" s="14"/>
      <c r="AS1961" s="14"/>
      <c r="AT1961" s="6"/>
      <c r="AU1961" s="3"/>
      <c r="AV1961" s="3"/>
    </row>
    <row r="1962" spans="40:48" ht="12.75" customHeight="1" x14ac:dyDescent="0.25">
      <c r="AN1962" s="18"/>
      <c r="AO1962" s="19"/>
      <c r="AQ1962" s="1"/>
      <c r="AR1962" s="14"/>
      <c r="AS1962" s="14"/>
      <c r="AT1962" s="6"/>
      <c r="AU1962" s="3"/>
      <c r="AV1962" s="3"/>
    </row>
    <row r="1963" spans="40:48" ht="12.75" customHeight="1" x14ac:dyDescent="0.25">
      <c r="AN1963" s="18"/>
      <c r="AO1963" s="19"/>
      <c r="AQ1963" s="1"/>
      <c r="AR1963" s="14"/>
      <c r="AS1963" s="14"/>
      <c r="AT1963" s="6"/>
      <c r="AU1963" s="3"/>
      <c r="AV1963" s="3"/>
    </row>
    <row r="1964" spans="40:48" ht="12.75" customHeight="1" x14ac:dyDescent="0.25">
      <c r="AN1964" s="18"/>
      <c r="AO1964" s="19"/>
      <c r="AQ1964" s="1"/>
      <c r="AR1964" s="14"/>
      <c r="AS1964" s="14"/>
      <c r="AT1964" s="6"/>
      <c r="AU1964" s="3"/>
      <c r="AV1964" s="3"/>
    </row>
    <row r="1965" spans="40:48" ht="12.75" customHeight="1" x14ac:dyDescent="0.25">
      <c r="AN1965" s="18"/>
      <c r="AO1965" s="19"/>
      <c r="AQ1965" s="1"/>
      <c r="AR1965" s="14"/>
      <c r="AS1965" s="14"/>
      <c r="AT1965" s="6"/>
      <c r="AU1965" s="3"/>
      <c r="AV1965" s="3"/>
    </row>
    <row r="1966" spans="40:48" ht="12.75" customHeight="1" x14ac:dyDescent="0.25">
      <c r="AN1966" s="18"/>
      <c r="AO1966" s="19"/>
      <c r="AQ1966" s="1"/>
      <c r="AR1966" s="14"/>
      <c r="AS1966" s="14"/>
      <c r="AT1966" s="6"/>
      <c r="AU1966" s="3"/>
      <c r="AV1966" s="3"/>
    </row>
    <row r="1967" spans="40:48" ht="12.75" customHeight="1" x14ac:dyDescent="0.25">
      <c r="AN1967" s="18"/>
      <c r="AO1967" s="19"/>
      <c r="AQ1967" s="1"/>
      <c r="AR1967" s="14"/>
      <c r="AS1967" s="14"/>
      <c r="AT1967" s="6"/>
      <c r="AU1967" s="3"/>
      <c r="AV1967" s="3"/>
    </row>
    <row r="1968" spans="40:48" ht="12.75" customHeight="1" x14ac:dyDescent="0.25">
      <c r="AN1968" s="18"/>
      <c r="AO1968" s="19"/>
      <c r="AQ1968" s="1"/>
      <c r="AR1968" s="14"/>
      <c r="AS1968" s="14"/>
      <c r="AT1968" s="6"/>
      <c r="AU1968" s="3"/>
      <c r="AV1968" s="3"/>
    </row>
    <row r="1969" spans="40:48" ht="12.75" customHeight="1" x14ac:dyDescent="0.25">
      <c r="AN1969" s="18"/>
      <c r="AO1969" s="19"/>
      <c r="AQ1969" s="1"/>
      <c r="AR1969" s="14"/>
      <c r="AS1969" s="14"/>
      <c r="AT1969" s="6"/>
      <c r="AU1969" s="3"/>
      <c r="AV1969" s="3"/>
    </row>
    <row r="1970" spans="40:48" ht="12.75" customHeight="1" x14ac:dyDescent="0.25">
      <c r="AN1970" s="18"/>
      <c r="AO1970" s="19"/>
      <c r="AQ1970" s="1"/>
      <c r="AR1970" s="14"/>
      <c r="AS1970" s="14"/>
      <c r="AT1970" s="6"/>
      <c r="AU1970" s="3"/>
      <c r="AV1970" s="3"/>
    </row>
    <row r="1971" spans="40:48" ht="12.75" customHeight="1" x14ac:dyDescent="0.25">
      <c r="AN1971" s="18"/>
      <c r="AO1971" s="19"/>
      <c r="AQ1971" s="1"/>
      <c r="AR1971" s="14"/>
      <c r="AS1971" s="14"/>
      <c r="AT1971" s="6"/>
      <c r="AU1971" s="3"/>
      <c r="AV1971" s="3"/>
    </row>
    <row r="1972" spans="40:48" ht="12.75" customHeight="1" x14ac:dyDescent="0.25">
      <c r="AN1972" s="18"/>
      <c r="AO1972" s="19"/>
      <c r="AQ1972" s="1"/>
      <c r="AR1972" s="14"/>
      <c r="AS1972" s="14"/>
      <c r="AT1972" s="6"/>
      <c r="AU1972" s="3"/>
      <c r="AV1972" s="3"/>
    </row>
    <row r="1973" spans="40:48" ht="12.75" customHeight="1" x14ac:dyDescent="0.25">
      <c r="AN1973" s="18"/>
      <c r="AO1973" s="19"/>
      <c r="AQ1973" s="1"/>
      <c r="AR1973" s="14"/>
      <c r="AS1973" s="14"/>
      <c r="AT1973" s="6"/>
      <c r="AU1973" s="3"/>
      <c r="AV1973" s="3"/>
    </row>
    <row r="1974" spans="40:48" ht="12.75" customHeight="1" x14ac:dyDescent="0.25">
      <c r="AN1974" s="18"/>
      <c r="AO1974" s="19"/>
      <c r="AQ1974" s="1"/>
      <c r="AR1974" s="14"/>
      <c r="AS1974" s="14"/>
      <c r="AT1974" s="6"/>
      <c r="AU1974" s="3"/>
      <c r="AV1974" s="3"/>
    </row>
    <row r="1975" spans="40:48" ht="12.75" customHeight="1" x14ac:dyDescent="0.25">
      <c r="AN1975" s="18"/>
      <c r="AO1975" s="19"/>
      <c r="AQ1975" s="1"/>
      <c r="AR1975" s="14"/>
      <c r="AS1975" s="14"/>
      <c r="AT1975" s="6"/>
      <c r="AU1975" s="3"/>
      <c r="AV1975" s="3"/>
    </row>
    <row r="1976" spans="40:48" ht="12.75" customHeight="1" x14ac:dyDescent="0.25">
      <c r="AN1976" s="18"/>
      <c r="AO1976" s="19"/>
      <c r="AQ1976" s="1"/>
      <c r="AR1976" s="14"/>
      <c r="AS1976" s="14"/>
      <c r="AT1976" s="6"/>
      <c r="AU1976" s="3"/>
      <c r="AV1976" s="3"/>
    </row>
    <row r="1977" spans="40:48" ht="12.75" customHeight="1" x14ac:dyDescent="0.25">
      <c r="AN1977" s="18"/>
      <c r="AO1977" s="19"/>
      <c r="AQ1977" s="1"/>
      <c r="AR1977" s="14"/>
      <c r="AS1977" s="14"/>
      <c r="AT1977" s="6"/>
      <c r="AU1977" s="3"/>
      <c r="AV1977" s="3"/>
    </row>
    <row r="1978" spans="40:48" ht="12.75" customHeight="1" x14ac:dyDescent="0.25">
      <c r="AN1978" s="18"/>
      <c r="AO1978" s="19"/>
      <c r="AQ1978" s="1"/>
      <c r="AR1978" s="14"/>
      <c r="AS1978" s="14"/>
      <c r="AT1978" s="6"/>
      <c r="AU1978" s="3"/>
      <c r="AV1978" s="3"/>
    </row>
    <row r="1979" spans="40:48" ht="12.75" customHeight="1" x14ac:dyDescent="0.25">
      <c r="AN1979" s="18"/>
      <c r="AO1979" s="19"/>
      <c r="AQ1979" s="1"/>
      <c r="AR1979" s="14"/>
      <c r="AS1979" s="14"/>
      <c r="AT1979" s="6"/>
      <c r="AU1979" s="3"/>
      <c r="AV1979" s="3"/>
    </row>
    <row r="1980" spans="40:48" ht="12.75" customHeight="1" x14ac:dyDescent="0.25">
      <c r="AN1980" s="18"/>
      <c r="AO1980" s="19"/>
      <c r="AQ1980" s="1"/>
      <c r="AR1980" s="14"/>
      <c r="AS1980" s="14"/>
      <c r="AT1980" s="6"/>
      <c r="AU1980" s="3"/>
      <c r="AV1980" s="3"/>
    </row>
    <row r="1981" spans="40:48" ht="12.75" customHeight="1" x14ac:dyDescent="0.25">
      <c r="AN1981" s="18"/>
      <c r="AO1981" s="19"/>
      <c r="AQ1981" s="1"/>
      <c r="AR1981" s="14"/>
      <c r="AS1981" s="14"/>
      <c r="AT1981" s="6"/>
      <c r="AU1981" s="3"/>
      <c r="AV1981" s="3"/>
    </row>
    <row r="1982" spans="40:48" ht="12.75" customHeight="1" x14ac:dyDescent="0.25">
      <c r="AN1982" s="18"/>
      <c r="AO1982" s="19"/>
      <c r="AQ1982" s="1"/>
      <c r="AR1982" s="14"/>
      <c r="AS1982" s="14"/>
      <c r="AT1982" s="6"/>
      <c r="AU1982" s="3"/>
      <c r="AV1982" s="3"/>
    </row>
    <row r="1983" spans="40:48" ht="12.75" customHeight="1" x14ac:dyDescent="0.25">
      <c r="AN1983" s="18"/>
      <c r="AO1983" s="19"/>
      <c r="AQ1983" s="1"/>
      <c r="AR1983" s="14"/>
      <c r="AS1983" s="14"/>
      <c r="AT1983" s="6"/>
      <c r="AU1983" s="3"/>
      <c r="AV1983" s="3"/>
    </row>
    <row r="1984" spans="40:48" ht="12.75" customHeight="1" x14ac:dyDescent="0.25">
      <c r="AN1984" s="18"/>
      <c r="AO1984" s="19"/>
      <c r="AQ1984" s="1"/>
      <c r="AR1984" s="14"/>
      <c r="AS1984" s="14"/>
      <c r="AT1984" s="6"/>
      <c r="AU1984" s="3"/>
      <c r="AV1984" s="3"/>
    </row>
    <row r="1985" spans="40:48" ht="12.75" customHeight="1" x14ac:dyDescent="0.25">
      <c r="AN1985" s="18"/>
      <c r="AO1985" s="19"/>
      <c r="AQ1985" s="1"/>
      <c r="AR1985" s="14"/>
      <c r="AS1985" s="14"/>
      <c r="AT1985" s="6"/>
      <c r="AU1985" s="3"/>
      <c r="AV1985" s="3"/>
    </row>
    <row r="1986" spans="40:48" ht="12.75" customHeight="1" x14ac:dyDescent="0.25">
      <c r="AN1986" s="18"/>
      <c r="AO1986" s="19"/>
      <c r="AQ1986" s="1"/>
      <c r="AR1986" s="14"/>
      <c r="AS1986" s="14"/>
      <c r="AT1986" s="6"/>
      <c r="AU1986" s="3"/>
      <c r="AV1986" s="3"/>
    </row>
    <row r="1987" spans="40:48" ht="12.75" customHeight="1" x14ac:dyDescent="0.25">
      <c r="AN1987" s="18"/>
      <c r="AO1987" s="19"/>
      <c r="AQ1987" s="1"/>
      <c r="AR1987" s="14"/>
      <c r="AS1987" s="14"/>
      <c r="AT1987" s="6"/>
      <c r="AU1987" s="3"/>
      <c r="AV1987" s="3"/>
    </row>
    <row r="1988" spans="40:48" ht="12.75" customHeight="1" x14ac:dyDescent="0.25">
      <c r="AN1988" s="18"/>
      <c r="AO1988" s="19"/>
      <c r="AQ1988" s="1"/>
      <c r="AR1988" s="14"/>
      <c r="AS1988" s="14"/>
      <c r="AT1988" s="6"/>
      <c r="AU1988" s="3"/>
      <c r="AV1988" s="3"/>
    </row>
    <row r="1989" spans="40:48" ht="12.75" customHeight="1" x14ac:dyDescent="0.25">
      <c r="AN1989" s="18"/>
      <c r="AO1989" s="19"/>
      <c r="AQ1989" s="1"/>
      <c r="AR1989" s="14"/>
      <c r="AS1989" s="14"/>
      <c r="AT1989" s="6"/>
      <c r="AU1989" s="3"/>
      <c r="AV1989" s="3"/>
    </row>
    <row r="1990" spans="40:48" ht="12.75" customHeight="1" x14ac:dyDescent="0.25">
      <c r="AN1990" s="18"/>
      <c r="AO1990" s="19"/>
      <c r="AQ1990" s="1"/>
      <c r="AR1990" s="14"/>
      <c r="AS1990" s="14"/>
      <c r="AT1990" s="6"/>
      <c r="AU1990" s="3"/>
      <c r="AV1990" s="3"/>
    </row>
    <row r="1991" spans="40:48" ht="12.75" customHeight="1" x14ac:dyDescent="0.25">
      <c r="AN1991" s="18"/>
      <c r="AO1991" s="19"/>
      <c r="AQ1991" s="1"/>
      <c r="AR1991" s="14"/>
      <c r="AS1991" s="14"/>
      <c r="AT1991" s="6"/>
      <c r="AU1991" s="3"/>
      <c r="AV1991" s="3"/>
    </row>
    <row r="1992" spans="40:48" ht="12.75" customHeight="1" x14ac:dyDescent="0.25">
      <c r="AN1992" s="18"/>
      <c r="AO1992" s="19"/>
      <c r="AQ1992" s="1"/>
      <c r="AR1992" s="14"/>
      <c r="AS1992" s="14"/>
      <c r="AT1992" s="6"/>
      <c r="AU1992" s="3"/>
      <c r="AV1992" s="3"/>
    </row>
    <row r="1993" spans="40:48" ht="12.75" customHeight="1" x14ac:dyDescent="0.25">
      <c r="AN1993" s="18"/>
      <c r="AO1993" s="19"/>
      <c r="AQ1993" s="1"/>
      <c r="AR1993" s="14"/>
      <c r="AS1993" s="14"/>
      <c r="AT1993" s="6"/>
      <c r="AU1993" s="3"/>
      <c r="AV1993" s="3"/>
    </row>
    <row r="1994" spans="40:48" ht="12.75" customHeight="1" x14ac:dyDescent="0.25">
      <c r="AN1994" s="18"/>
      <c r="AO1994" s="19"/>
      <c r="AQ1994" s="1"/>
      <c r="AR1994" s="14"/>
      <c r="AS1994" s="14"/>
      <c r="AT1994" s="6"/>
      <c r="AU1994" s="3"/>
      <c r="AV1994" s="3"/>
    </row>
    <row r="1995" spans="40:48" ht="12.75" customHeight="1" x14ac:dyDescent="0.25">
      <c r="AN1995" s="18"/>
      <c r="AO1995" s="19"/>
      <c r="AQ1995" s="1"/>
      <c r="AR1995" s="14"/>
      <c r="AS1995" s="14"/>
      <c r="AT1995" s="6"/>
      <c r="AU1995" s="3"/>
      <c r="AV1995" s="3"/>
    </row>
    <row r="1996" spans="40:48" ht="12.75" customHeight="1" x14ac:dyDescent="0.25">
      <c r="AN1996" s="18"/>
      <c r="AO1996" s="19"/>
      <c r="AQ1996" s="1"/>
      <c r="AR1996" s="14"/>
      <c r="AS1996" s="14"/>
      <c r="AT1996" s="6"/>
      <c r="AU1996" s="3"/>
      <c r="AV1996" s="3"/>
    </row>
    <row r="1997" spans="40:48" ht="12.75" customHeight="1" x14ac:dyDescent="0.25">
      <c r="AN1997" s="18"/>
      <c r="AO1997" s="19"/>
      <c r="AQ1997" s="1"/>
      <c r="AR1997" s="14"/>
      <c r="AS1997" s="14"/>
      <c r="AT1997" s="6"/>
      <c r="AU1997" s="3"/>
      <c r="AV1997" s="3"/>
    </row>
    <row r="1998" spans="40:48" ht="12.75" customHeight="1" x14ac:dyDescent="0.25">
      <c r="AN1998" s="18"/>
      <c r="AO1998" s="19"/>
      <c r="AQ1998" s="1"/>
      <c r="AR1998" s="14"/>
      <c r="AS1998" s="14"/>
      <c r="AT1998" s="6"/>
      <c r="AU1998" s="3"/>
      <c r="AV1998" s="3"/>
    </row>
    <row r="1999" spans="40:48" ht="12.75" customHeight="1" x14ac:dyDescent="0.25">
      <c r="AN1999" s="18"/>
      <c r="AO1999" s="19"/>
      <c r="AQ1999" s="1"/>
      <c r="AR1999" s="14"/>
      <c r="AS1999" s="14"/>
      <c r="AT1999" s="6"/>
      <c r="AU1999" s="3"/>
      <c r="AV1999" s="3"/>
    </row>
    <row r="2000" spans="40:48" ht="12.75" customHeight="1" x14ac:dyDescent="0.25">
      <c r="AN2000" s="18"/>
      <c r="AO2000" s="19"/>
      <c r="AQ2000" s="1"/>
      <c r="AR2000" s="14"/>
      <c r="AS2000" s="14"/>
      <c r="AT2000" s="6"/>
      <c r="AU2000" s="3"/>
      <c r="AV2000" s="3"/>
    </row>
    <row r="2001" spans="40:48" ht="12.75" customHeight="1" x14ac:dyDescent="0.25">
      <c r="AN2001" s="18"/>
      <c r="AO2001" s="19"/>
      <c r="AQ2001" s="1"/>
      <c r="AR2001" s="14"/>
      <c r="AS2001" s="14"/>
      <c r="AT2001" s="6"/>
      <c r="AU2001" s="3"/>
      <c r="AV2001" s="3"/>
    </row>
    <row r="2002" spans="40:48" ht="12.75" customHeight="1" x14ac:dyDescent="0.25">
      <c r="AN2002" s="18"/>
      <c r="AO2002" s="19"/>
      <c r="AQ2002" s="1"/>
      <c r="AR2002" s="14"/>
      <c r="AS2002" s="14"/>
      <c r="AT2002" s="6"/>
      <c r="AU2002" s="3"/>
      <c r="AV2002" s="3"/>
    </row>
    <row r="2003" spans="40:48" ht="12.75" customHeight="1" x14ac:dyDescent="0.25">
      <c r="AN2003" s="18"/>
      <c r="AO2003" s="19"/>
      <c r="AQ2003" s="1"/>
      <c r="AR2003" s="14"/>
      <c r="AS2003" s="14"/>
      <c r="AT2003" s="6"/>
      <c r="AU2003" s="3"/>
      <c r="AV2003" s="3"/>
    </row>
    <row r="2004" spans="40:48" ht="12.75" customHeight="1" x14ac:dyDescent="0.25">
      <c r="AN2004" s="18"/>
      <c r="AO2004" s="19"/>
      <c r="AQ2004" s="1"/>
      <c r="AR2004" s="14"/>
      <c r="AS2004" s="14"/>
      <c r="AT2004" s="6"/>
      <c r="AU2004" s="3"/>
      <c r="AV2004" s="3"/>
    </row>
    <row r="2005" spans="40:48" ht="12.75" customHeight="1" x14ac:dyDescent="0.25">
      <c r="AN2005" s="18"/>
      <c r="AO2005" s="19"/>
      <c r="AQ2005" s="1"/>
      <c r="AR2005" s="14"/>
      <c r="AS2005" s="14"/>
      <c r="AT2005" s="6"/>
      <c r="AU2005" s="3"/>
      <c r="AV2005" s="3"/>
    </row>
    <row r="2006" spans="40:48" ht="12.75" customHeight="1" x14ac:dyDescent="0.25">
      <c r="AN2006" s="18"/>
      <c r="AO2006" s="19"/>
      <c r="AQ2006" s="1"/>
      <c r="AR2006" s="14"/>
      <c r="AS2006" s="14"/>
      <c r="AT2006" s="6"/>
      <c r="AU2006" s="3"/>
      <c r="AV2006" s="3"/>
    </row>
    <row r="2007" spans="40:48" ht="12.75" customHeight="1" x14ac:dyDescent="0.25">
      <c r="AN2007" s="18"/>
      <c r="AO2007" s="19"/>
      <c r="AQ2007" s="1"/>
      <c r="AR2007" s="14"/>
      <c r="AS2007" s="14"/>
      <c r="AT2007" s="6"/>
      <c r="AU2007" s="3"/>
      <c r="AV2007" s="3"/>
    </row>
    <row r="2008" spans="40:48" ht="12.75" customHeight="1" x14ac:dyDescent="0.25">
      <c r="AN2008" s="18"/>
      <c r="AO2008" s="19"/>
      <c r="AQ2008" s="1"/>
      <c r="AR2008" s="14"/>
      <c r="AS2008" s="14"/>
      <c r="AT2008" s="6"/>
      <c r="AU2008" s="3"/>
      <c r="AV2008" s="3"/>
    </row>
    <row r="2009" spans="40:48" ht="12.75" customHeight="1" x14ac:dyDescent="0.25">
      <c r="AN2009" s="18"/>
      <c r="AO2009" s="19"/>
      <c r="AQ2009" s="1"/>
      <c r="AR2009" s="14"/>
      <c r="AS2009" s="14"/>
      <c r="AT2009" s="6"/>
      <c r="AU2009" s="3"/>
      <c r="AV2009" s="3"/>
    </row>
    <row r="2010" spans="40:48" ht="12.75" customHeight="1" x14ac:dyDescent="0.25">
      <c r="AN2010" s="18"/>
      <c r="AO2010" s="19"/>
      <c r="AQ2010" s="1"/>
      <c r="AR2010" s="14"/>
      <c r="AS2010" s="14"/>
      <c r="AT2010" s="6"/>
      <c r="AU2010" s="3"/>
      <c r="AV2010" s="3"/>
    </row>
    <row r="2011" spans="40:48" ht="12.75" customHeight="1" x14ac:dyDescent="0.25">
      <c r="AN2011" s="18"/>
      <c r="AO2011" s="19"/>
      <c r="AQ2011" s="1"/>
      <c r="AR2011" s="14"/>
      <c r="AS2011" s="14"/>
      <c r="AT2011" s="6"/>
      <c r="AU2011" s="3"/>
      <c r="AV2011" s="3"/>
    </row>
    <row r="2012" spans="40:48" ht="12.75" customHeight="1" x14ac:dyDescent="0.25">
      <c r="AN2012" s="18"/>
      <c r="AO2012" s="19"/>
      <c r="AQ2012" s="1"/>
      <c r="AR2012" s="14"/>
      <c r="AS2012" s="14"/>
      <c r="AT2012" s="6"/>
      <c r="AU2012" s="3"/>
      <c r="AV2012" s="3"/>
    </row>
    <row r="2013" spans="40:48" ht="12.75" customHeight="1" x14ac:dyDescent="0.25">
      <c r="AN2013" s="18"/>
      <c r="AO2013" s="19"/>
      <c r="AQ2013" s="1"/>
      <c r="AR2013" s="14"/>
      <c r="AS2013" s="14"/>
      <c r="AT2013" s="6"/>
      <c r="AU2013" s="3"/>
      <c r="AV2013" s="3"/>
    </row>
    <row r="2014" spans="40:48" ht="12.75" customHeight="1" x14ac:dyDescent="0.25">
      <c r="AN2014" s="18"/>
      <c r="AO2014" s="19"/>
      <c r="AQ2014" s="1"/>
      <c r="AR2014" s="14"/>
      <c r="AS2014" s="14"/>
      <c r="AT2014" s="6"/>
      <c r="AU2014" s="3"/>
      <c r="AV2014" s="3"/>
    </row>
    <row r="2015" spans="40:48" ht="12.75" customHeight="1" x14ac:dyDescent="0.25">
      <c r="AN2015" s="18"/>
      <c r="AO2015" s="19"/>
      <c r="AQ2015" s="1"/>
      <c r="AR2015" s="14"/>
      <c r="AS2015" s="14"/>
      <c r="AT2015" s="6"/>
      <c r="AU2015" s="3"/>
      <c r="AV2015" s="3"/>
    </row>
    <row r="2016" spans="40:48" ht="12.75" customHeight="1" x14ac:dyDescent="0.25">
      <c r="AN2016" s="18"/>
      <c r="AO2016" s="19"/>
      <c r="AQ2016" s="1"/>
      <c r="AR2016" s="14"/>
      <c r="AS2016" s="14"/>
      <c r="AT2016" s="6"/>
      <c r="AU2016" s="3"/>
      <c r="AV2016" s="3"/>
    </row>
    <row r="2017" spans="40:48" ht="12.75" customHeight="1" x14ac:dyDescent="0.25">
      <c r="AN2017" s="18"/>
      <c r="AO2017" s="19"/>
      <c r="AQ2017" s="1"/>
      <c r="AR2017" s="14"/>
      <c r="AS2017" s="14"/>
      <c r="AT2017" s="6"/>
      <c r="AU2017" s="3"/>
      <c r="AV2017" s="3"/>
    </row>
    <row r="2018" spans="40:48" ht="12.75" customHeight="1" x14ac:dyDescent="0.25">
      <c r="AN2018" s="18"/>
      <c r="AO2018" s="19"/>
      <c r="AQ2018" s="1"/>
      <c r="AR2018" s="14"/>
      <c r="AS2018" s="14"/>
      <c r="AT2018" s="6"/>
      <c r="AU2018" s="3"/>
      <c r="AV2018" s="3"/>
    </row>
    <row r="2019" spans="40:48" ht="12.75" customHeight="1" x14ac:dyDescent="0.25">
      <c r="AN2019" s="18"/>
      <c r="AO2019" s="19"/>
      <c r="AQ2019" s="1"/>
      <c r="AR2019" s="14"/>
      <c r="AS2019" s="14"/>
      <c r="AT2019" s="6"/>
      <c r="AU2019" s="3"/>
      <c r="AV2019" s="3"/>
    </row>
    <row r="2020" spans="40:48" ht="12.75" customHeight="1" x14ac:dyDescent="0.25">
      <c r="AN2020" s="18"/>
      <c r="AO2020" s="19"/>
      <c r="AQ2020" s="1"/>
      <c r="AR2020" s="14"/>
      <c r="AS2020" s="14"/>
      <c r="AT2020" s="6"/>
      <c r="AU2020" s="3"/>
      <c r="AV2020" s="3"/>
    </row>
    <row r="2021" spans="40:48" ht="12.75" customHeight="1" x14ac:dyDescent="0.25">
      <c r="AN2021" s="18"/>
      <c r="AO2021" s="19"/>
      <c r="AQ2021" s="1"/>
      <c r="AR2021" s="14"/>
      <c r="AS2021" s="14"/>
      <c r="AT2021" s="6"/>
      <c r="AU2021" s="3"/>
      <c r="AV2021" s="3"/>
    </row>
    <row r="2022" spans="40:48" ht="12.75" customHeight="1" x14ac:dyDescent="0.25">
      <c r="AN2022" s="18"/>
      <c r="AO2022" s="19"/>
      <c r="AQ2022" s="1"/>
      <c r="AR2022" s="14"/>
      <c r="AS2022" s="14"/>
      <c r="AT2022" s="6"/>
      <c r="AU2022" s="3"/>
      <c r="AV2022" s="3"/>
    </row>
    <row r="2023" spans="40:48" ht="12.75" customHeight="1" x14ac:dyDescent="0.25">
      <c r="AN2023" s="18"/>
      <c r="AO2023" s="19"/>
      <c r="AQ2023" s="1"/>
      <c r="AR2023" s="14"/>
      <c r="AS2023" s="14"/>
      <c r="AT2023" s="6"/>
      <c r="AU2023" s="3"/>
      <c r="AV2023" s="3"/>
    </row>
    <row r="2024" spans="40:48" ht="12.75" customHeight="1" x14ac:dyDescent="0.25">
      <c r="AN2024" s="18"/>
      <c r="AO2024" s="19"/>
      <c r="AQ2024" s="1"/>
      <c r="AR2024" s="14"/>
      <c r="AS2024" s="14"/>
      <c r="AT2024" s="6"/>
      <c r="AU2024" s="3"/>
      <c r="AV2024" s="3"/>
    </row>
    <row r="2025" spans="40:48" ht="12.75" customHeight="1" x14ac:dyDescent="0.25">
      <c r="AN2025" s="18"/>
      <c r="AO2025" s="19"/>
      <c r="AQ2025" s="1"/>
      <c r="AR2025" s="14"/>
      <c r="AS2025" s="14"/>
      <c r="AT2025" s="6"/>
      <c r="AU2025" s="3"/>
      <c r="AV2025" s="3"/>
    </row>
    <row r="2026" spans="40:48" ht="12.75" customHeight="1" x14ac:dyDescent="0.25">
      <c r="AN2026" s="18"/>
      <c r="AO2026" s="19"/>
      <c r="AQ2026" s="1"/>
      <c r="AR2026" s="14"/>
      <c r="AS2026" s="14"/>
      <c r="AT2026" s="6"/>
      <c r="AU2026" s="3"/>
      <c r="AV2026" s="3"/>
    </row>
    <row r="2027" spans="40:48" ht="12.75" customHeight="1" x14ac:dyDescent="0.25">
      <c r="AN2027" s="18"/>
      <c r="AO2027" s="19"/>
      <c r="AQ2027" s="1"/>
      <c r="AR2027" s="14"/>
      <c r="AS2027" s="14"/>
      <c r="AT2027" s="6"/>
      <c r="AU2027" s="3"/>
      <c r="AV2027" s="3"/>
    </row>
    <row r="2028" spans="40:48" ht="12.75" customHeight="1" x14ac:dyDescent="0.25">
      <c r="AN2028" s="18"/>
      <c r="AO2028" s="19"/>
      <c r="AQ2028" s="1"/>
      <c r="AR2028" s="14"/>
      <c r="AS2028" s="14"/>
      <c r="AT2028" s="6"/>
      <c r="AU2028" s="3"/>
      <c r="AV2028" s="3"/>
    </row>
    <row r="2029" spans="40:48" ht="12.75" customHeight="1" x14ac:dyDescent="0.25">
      <c r="AN2029" s="18"/>
      <c r="AO2029" s="19"/>
      <c r="AQ2029" s="1"/>
      <c r="AR2029" s="14"/>
      <c r="AS2029" s="14"/>
      <c r="AT2029" s="6"/>
      <c r="AU2029" s="3"/>
      <c r="AV2029" s="3"/>
    </row>
    <row r="2030" spans="40:48" ht="12.75" customHeight="1" x14ac:dyDescent="0.25">
      <c r="AN2030" s="18"/>
      <c r="AO2030" s="19"/>
      <c r="AQ2030" s="1"/>
      <c r="AR2030" s="14"/>
      <c r="AS2030" s="14"/>
      <c r="AT2030" s="6"/>
      <c r="AU2030" s="3"/>
      <c r="AV2030" s="3"/>
    </row>
    <row r="2031" spans="40:48" ht="12.75" customHeight="1" x14ac:dyDescent="0.25">
      <c r="AN2031" s="18"/>
      <c r="AO2031" s="19"/>
      <c r="AQ2031" s="1"/>
      <c r="AR2031" s="14"/>
      <c r="AS2031" s="14"/>
      <c r="AT2031" s="6"/>
      <c r="AU2031" s="3"/>
      <c r="AV2031" s="3"/>
    </row>
    <row r="2032" spans="40:48" ht="12.75" customHeight="1" x14ac:dyDescent="0.25">
      <c r="AN2032" s="18"/>
      <c r="AO2032" s="19"/>
      <c r="AQ2032" s="1"/>
      <c r="AR2032" s="14"/>
      <c r="AS2032" s="14"/>
      <c r="AT2032" s="6"/>
      <c r="AU2032" s="3"/>
      <c r="AV2032" s="3"/>
    </row>
    <row r="2033" spans="40:48" ht="12.75" customHeight="1" x14ac:dyDescent="0.25">
      <c r="AN2033" s="18"/>
      <c r="AO2033" s="19"/>
      <c r="AQ2033" s="1"/>
      <c r="AR2033" s="14"/>
      <c r="AS2033" s="14"/>
      <c r="AT2033" s="6"/>
      <c r="AU2033" s="3"/>
      <c r="AV2033" s="3"/>
    </row>
    <row r="2034" spans="40:48" ht="12.75" customHeight="1" x14ac:dyDescent="0.25">
      <c r="AN2034" s="18"/>
      <c r="AO2034" s="19"/>
      <c r="AQ2034" s="1"/>
      <c r="AR2034" s="14"/>
      <c r="AS2034" s="14"/>
      <c r="AT2034" s="6"/>
      <c r="AU2034" s="3"/>
      <c r="AV2034" s="3"/>
    </row>
    <row r="2035" spans="40:48" ht="12.75" customHeight="1" x14ac:dyDescent="0.25">
      <c r="AN2035" s="18"/>
      <c r="AO2035" s="19"/>
      <c r="AQ2035" s="1"/>
      <c r="AR2035" s="14"/>
      <c r="AS2035" s="14"/>
      <c r="AT2035" s="6"/>
      <c r="AU2035" s="3"/>
      <c r="AV2035" s="3"/>
    </row>
    <row r="2036" spans="40:48" ht="12.75" customHeight="1" x14ac:dyDescent="0.25">
      <c r="AN2036" s="18"/>
      <c r="AO2036" s="19"/>
      <c r="AQ2036" s="1"/>
      <c r="AR2036" s="14"/>
      <c r="AS2036" s="14"/>
      <c r="AT2036" s="6"/>
      <c r="AU2036" s="3"/>
      <c r="AV2036" s="3"/>
    </row>
    <row r="2037" spans="40:48" ht="12.75" customHeight="1" x14ac:dyDescent="0.25">
      <c r="AN2037" s="18"/>
      <c r="AO2037" s="19"/>
      <c r="AQ2037" s="1"/>
      <c r="AR2037" s="14"/>
      <c r="AS2037" s="14"/>
      <c r="AT2037" s="6"/>
      <c r="AU2037" s="3"/>
      <c r="AV2037" s="3"/>
    </row>
    <row r="2038" spans="40:48" ht="12.75" customHeight="1" x14ac:dyDescent="0.25">
      <c r="AN2038" s="18"/>
      <c r="AO2038" s="19"/>
      <c r="AQ2038" s="1"/>
      <c r="AR2038" s="14"/>
      <c r="AS2038" s="14"/>
      <c r="AT2038" s="6"/>
      <c r="AU2038" s="3"/>
      <c r="AV2038" s="3"/>
    </row>
    <row r="2039" spans="40:48" ht="12.75" customHeight="1" x14ac:dyDescent="0.25">
      <c r="AN2039" s="18"/>
      <c r="AO2039" s="19"/>
      <c r="AQ2039" s="1"/>
      <c r="AR2039" s="14"/>
      <c r="AS2039" s="14"/>
      <c r="AT2039" s="6"/>
      <c r="AU2039" s="3"/>
      <c r="AV2039" s="3"/>
    </row>
    <row r="2040" spans="40:48" ht="12.75" customHeight="1" x14ac:dyDescent="0.25">
      <c r="AN2040" s="18"/>
      <c r="AO2040" s="19"/>
      <c r="AQ2040" s="1"/>
      <c r="AR2040" s="14"/>
      <c r="AS2040" s="14"/>
      <c r="AT2040" s="6"/>
      <c r="AU2040" s="3"/>
      <c r="AV2040" s="3"/>
    </row>
    <row r="2041" spans="40:48" ht="12.75" customHeight="1" x14ac:dyDescent="0.25">
      <c r="AN2041" s="18"/>
      <c r="AO2041" s="19"/>
      <c r="AQ2041" s="1"/>
      <c r="AR2041" s="14"/>
      <c r="AS2041" s="14"/>
      <c r="AT2041" s="6"/>
      <c r="AU2041" s="3"/>
      <c r="AV2041" s="3"/>
    </row>
    <row r="2042" spans="40:48" ht="12.75" customHeight="1" x14ac:dyDescent="0.25">
      <c r="AN2042" s="18"/>
      <c r="AO2042" s="19"/>
      <c r="AQ2042" s="1"/>
      <c r="AR2042" s="14"/>
      <c r="AS2042" s="14"/>
      <c r="AT2042" s="6"/>
      <c r="AU2042" s="3"/>
      <c r="AV2042" s="3"/>
    </row>
    <row r="2043" spans="40:48" ht="12.75" customHeight="1" x14ac:dyDescent="0.25">
      <c r="AN2043" s="18"/>
      <c r="AO2043" s="19"/>
      <c r="AQ2043" s="1"/>
      <c r="AR2043" s="14"/>
      <c r="AS2043" s="14"/>
      <c r="AT2043" s="6"/>
      <c r="AU2043" s="3"/>
      <c r="AV2043" s="3"/>
    </row>
    <row r="2044" spans="40:48" ht="12.75" customHeight="1" x14ac:dyDescent="0.25">
      <c r="AN2044" s="18"/>
      <c r="AO2044" s="19"/>
      <c r="AQ2044" s="1"/>
      <c r="AR2044" s="14"/>
      <c r="AS2044" s="14"/>
      <c r="AT2044" s="6"/>
      <c r="AU2044" s="3"/>
      <c r="AV2044" s="3"/>
    </row>
    <row r="2045" spans="40:48" ht="12.75" customHeight="1" x14ac:dyDescent="0.25">
      <c r="AN2045" s="18"/>
      <c r="AO2045" s="19"/>
      <c r="AQ2045" s="1"/>
      <c r="AR2045" s="14"/>
      <c r="AS2045" s="14"/>
      <c r="AT2045" s="6"/>
      <c r="AU2045" s="3"/>
      <c r="AV2045" s="3"/>
    </row>
    <row r="2046" spans="40:48" ht="12.75" customHeight="1" x14ac:dyDescent="0.25">
      <c r="AN2046" s="18"/>
      <c r="AO2046" s="19"/>
      <c r="AQ2046" s="1"/>
      <c r="AR2046" s="14"/>
      <c r="AS2046" s="14"/>
      <c r="AT2046" s="6"/>
      <c r="AU2046" s="3"/>
      <c r="AV2046" s="3"/>
    </row>
    <row r="2047" spans="40:48" ht="12.75" customHeight="1" x14ac:dyDescent="0.25">
      <c r="AN2047" s="18"/>
      <c r="AO2047" s="19"/>
      <c r="AQ2047" s="1"/>
      <c r="AR2047" s="14"/>
      <c r="AS2047" s="14"/>
      <c r="AT2047" s="6"/>
      <c r="AU2047" s="3"/>
      <c r="AV2047" s="3"/>
    </row>
    <row r="2048" spans="40:48" ht="12.75" customHeight="1" x14ac:dyDescent="0.25">
      <c r="AN2048" s="18"/>
      <c r="AO2048" s="19"/>
      <c r="AQ2048" s="1"/>
      <c r="AR2048" s="14"/>
      <c r="AS2048" s="14"/>
      <c r="AT2048" s="6"/>
      <c r="AU2048" s="3"/>
      <c r="AV2048" s="3"/>
    </row>
    <row r="2049" spans="40:48" ht="12.75" customHeight="1" x14ac:dyDescent="0.25">
      <c r="AN2049" s="18"/>
      <c r="AO2049" s="19"/>
      <c r="AQ2049" s="1"/>
      <c r="AR2049" s="14"/>
      <c r="AS2049" s="14"/>
      <c r="AT2049" s="6"/>
      <c r="AU2049" s="3"/>
      <c r="AV2049" s="3"/>
    </row>
    <row r="2050" spans="40:48" ht="12.75" customHeight="1" x14ac:dyDescent="0.25">
      <c r="AN2050" s="18"/>
      <c r="AO2050" s="19"/>
      <c r="AQ2050" s="1"/>
      <c r="AR2050" s="14"/>
      <c r="AS2050" s="14"/>
      <c r="AT2050" s="6"/>
      <c r="AU2050" s="3"/>
      <c r="AV2050" s="3"/>
    </row>
    <row r="2051" spans="40:48" ht="12.75" customHeight="1" x14ac:dyDescent="0.25">
      <c r="AN2051" s="18"/>
      <c r="AO2051" s="19"/>
      <c r="AQ2051" s="1"/>
      <c r="AR2051" s="14"/>
      <c r="AS2051" s="14"/>
      <c r="AT2051" s="6"/>
      <c r="AU2051" s="3"/>
      <c r="AV2051" s="3"/>
    </row>
    <row r="2052" spans="40:48" ht="12.75" customHeight="1" x14ac:dyDescent="0.25">
      <c r="AN2052" s="18"/>
      <c r="AO2052" s="19"/>
      <c r="AQ2052" s="1"/>
      <c r="AR2052" s="14"/>
      <c r="AS2052" s="14"/>
      <c r="AT2052" s="6"/>
      <c r="AU2052" s="3"/>
      <c r="AV2052" s="3"/>
    </row>
    <row r="2053" spans="40:48" ht="12.75" customHeight="1" x14ac:dyDescent="0.25">
      <c r="AN2053" s="18"/>
      <c r="AO2053" s="19"/>
      <c r="AQ2053" s="1"/>
      <c r="AR2053" s="14"/>
      <c r="AS2053" s="14"/>
      <c r="AT2053" s="6"/>
      <c r="AU2053" s="3"/>
      <c r="AV2053" s="3"/>
    </row>
    <row r="2054" spans="40:48" ht="12.75" customHeight="1" x14ac:dyDescent="0.25">
      <c r="AN2054" s="18"/>
      <c r="AO2054" s="19"/>
      <c r="AQ2054" s="1"/>
      <c r="AR2054" s="14"/>
      <c r="AS2054" s="14"/>
      <c r="AT2054" s="6"/>
      <c r="AU2054" s="3"/>
      <c r="AV2054" s="3"/>
    </row>
    <row r="2055" spans="40:48" ht="12.75" customHeight="1" x14ac:dyDescent="0.25">
      <c r="AN2055" s="18"/>
      <c r="AO2055" s="19"/>
      <c r="AQ2055" s="1"/>
      <c r="AR2055" s="14"/>
      <c r="AS2055" s="14"/>
      <c r="AT2055" s="6"/>
      <c r="AU2055" s="3"/>
      <c r="AV2055" s="3"/>
    </row>
    <row r="2056" spans="40:48" ht="12.75" customHeight="1" x14ac:dyDescent="0.25">
      <c r="AN2056" s="18"/>
      <c r="AO2056" s="19"/>
      <c r="AQ2056" s="1"/>
      <c r="AR2056" s="14"/>
      <c r="AS2056" s="14"/>
      <c r="AT2056" s="6"/>
      <c r="AU2056" s="3"/>
      <c r="AV2056" s="3"/>
    </row>
    <row r="2057" spans="40:48" ht="12.75" customHeight="1" x14ac:dyDescent="0.25">
      <c r="AN2057" s="18"/>
      <c r="AO2057" s="19"/>
      <c r="AQ2057" s="1"/>
      <c r="AR2057" s="14"/>
      <c r="AS2057" s="14"/>
      <c r="AT2057" s="6"/>
      <c r="AU2057" s="3"/>
      <c r="AV2057" s="3"/>
    </row>
    <row r="2058" spans="40:48" ht="12.75" customHeight="1" x14ac:dyDescent="0.25">
      <c r="AN2058" s="18"/>
      <c r="AO2058" s="19"/>
      <c r="AQ2058" s="1"/>
      <c r="AR2058" s="14"/>
      <c r="AS2058" s="14"/>
      <c r="AT2058" s="6"/>
      <c r="AU2058" s="3"/>
      <c r="AV2058" s="3"/>
    </row>
    <row r="2059" spans="40:48" ht="12.75" customHeight="1" x14ac:dyDescent="0.25">
      <c r="AN2059" s="18"/>
      <c r="AO2059" s="19"/>
      <c r="AQ2059" s="1"/>
      <c r="AR2059" s="14"/>
      <c r="AS2059" s="14"/>
      <c r="AT2059" s="6"/>
      <c r="AU2059" s="3"/>
      <c r="AV2059" s="3"/>
    </row>
    <row r="2060" spans="40:48" ht="12.75" customHeight="1" x14ac:dyDescent="0.25">
      <c r="AN2060" s="18"/>
      <c r="AO2060" s="19"/>
      <c r="AQ2060" s="1"/>
      <c r="AR2060" s="14"/>
      <c r="AS2060" s="14"/>
      <c r="AT2060" s="6"/>
      <c r="AU2060" s="3"/>
      <c r="AV2060" s="3"/>
    </row>
    <row r="2061" spans="40:48" ht="12.75" customHeight="1" x14ac:dyDescent="0.25">
      <c r="AN2061" s="18"/>
      <c r="AO2061" s="19"/>
      <c r="AQ2061" s="1"/>
      <c r="AR2061" s="14"/>
      <c r="AS2061" s="14"/>
      <c r="AT2061" s="6"/>
      <c r="AU2061" s="3"/>
      <c r="AV2061" s="3"/>
    </row>
    <row r="2062" spans="40:48" ht="12.75" customHeight="1" x14ac:dyDescent="0.25">
      <c r="AN2062" s="18"/>
      <c r="AO2062" s="19"/>
      <c r="AQ2062" s="1"/>
      <c r="AR2062" s="14"/>
      <c r="AS2062" s="14"/>
      <c r="AT2062" s="6"/>
      <c r="AU2062" s="3"/>
      <c r="AV2062" s="3"/>
    </row>
    <row r="2063" spans="40:48" ht="12.75" customHeight="1" x14ac:dyDescent="0.25">
      <c r="AN2063" s="18"/>
      <c r="AO2063" s="19"/>
      <c r="AQ2063" s="1"/>
      <c r="AR2063" s="14"/>
      <c r="AS2063" s="14"/>
      <c r="AT2063" s="6"/>
      <c r="AU2063" s="3"/>
      <c r="AV2063" s="3"/>
    </row>
    <row r="2064" spans="40:48" ht="12.75" customHeight="1" x14ac:dyDescent="0.25">
      <c r="AN2064" s="18"/>
      <c r="AO2064" s="19"/>
      <c r="AQ2064" s="1"/>
      <c r="AR2064" s="14"/>
      <c r="AS2064" s="14"/>
      <c r="AT2064" s="6"/>
      <c r="AU2064" s="3"/>
      <c r="AV2064" s="3"/>
    </row>
    <row r="2065" spans="40:48" ht="12.75" customHeight="1" x14ac:dyDescent="0.25">
      <c r="AN2065" s="18"/>
      <c r="AO2065" s="19"/>
      <c r="AQ2065" s="1"/>
      <c r="AR2065" s="14"/>
      <c r="AS2065" s="14"/>
      <c r="AT2065" s="6"/>
      <c r="AU2065" s="3"/>
      <c r="AV2065" s="3"/>
    </row>
    <row r="2066" spans="40:48" ht="12.75" customHeight="1" x14ac:dyDescent="0.25">
      <c r="AN2066" s="18"/>
      <c r="AO2066" s="19"/>
      <c r="AQ2066" s="1"/>
      <c r="AR2066" s="14"/>
      <c r="AS2066" s="14"/>
      <c r="AT2066" s="6"/>
      <c r="AU2066" s="3"/>
      <c r="AV2066" s="3"/>
    </row>
    <row r="2067" spans="40:48" ht="12.75" customHeight="1" x14ac:dyDescent="0.25">
      <c r="AN2067" s="18"/>
      <c r="AO2067" s="19"/>
      <c r="AQ2067" s="1"/>
      <c r="AR2067" s="14"/>
      <c r="AS2067" s="14"/>
      <c r="AT2067" s="6"/>
      <c r="AU2067" s="3"/>
      <c r="AV2067" s="3"/>
    </row>
    <row r="2068" spans="40:48" ht="12.75" customHeight="1" x14ac:dyDescent="0.25">
      <c r="AN2068" s="18"/>
      <c r="AO2068" s="19"/>
      <c r="AQ2068" s="1"/>
      <c r="AR2068" s="14"/>
      <c r="AS2068" s="14"/>
      <c r="AT2068" s="6"/>
      <c r="AU2068" s="3"/>
      <c r="AV2068" s="3"/>
    </row>
    <row r="2069" spans="40:48" ht="12.75" customHeight="1" x14ac:dyDescent="0.25">
      <c r="AN2069" s="18"/>
      <c r="AO2069" s="19"/>
      <c r="AQ2069" s="1"/>
      <c r="AR2069" s="14"/>
      <c r="AS2069" s="14"/>
      <c r="AT2069" s="6"/>
      <c r="AU2069" s="3"/>
      <c r="AV2069" s="3"/>
    </row>
    <row r="2070" spans="40:48" ht="12.75" customHeight="1" x14ac:dyDescent="0.25">
      <c r="AN2070" s="18"/>
      <c r="AO2070" s="19"/>
      <c r="AQ2070" s="1"/>
      <c r="AR2070" s="14"/>
      <c r="AS2070" s="14"/>
      <c r="AT2070" s="6"/>
      <c r="AU2070" s="3"/>
      <c r="AV2070" s="3"/>
    </row>
    <row r="2071" spans="40:48" ht="12.75" customHeight="1" x14ac:dyDescent="0.25">
      <c r="AN2071" s="18"/>
      <c r="AO2071" s="19"/>
      <c r="AQ2071" s="1"/>
      <c r="AR2071" s="14"/>
      <c r="AS2071" s="14"/>
      <c r="AT2071" s="6"/>
      <c r="AU2071" s="3"/>
      <c r="AV2071" s="3"/>
    </row>
    <row r="2072" spans="40:48" ht="12.75" customHeight="1" x14ac:dyDescent="0.25">
      <c r="AN2072" s="18"/>
      <c r="AO2072" s="19"/>
      <c r="AQ2072" s="1"/>
      <c r="AR2072" s="14"/>
      <c r="AS2072" s="14"/>
      <c r="AT2072" s="6"/>
      <c r="AU2072" s="3"/>
      <c r="AV2072" s="3"/>
    </row>
    <row r="2073" spans="40:48" ht="12.75" customHeight="1" x14ac:dyDescent="0.25">
      <c r="AN2073" s="18"/>
      <c r="AO2073" s="19"/>
      <c r="AQ2073" s="1"/>
      <c r="AR2073" s="14"/>
      <c r="AS2073" s="14"/>
      <c r="AT2073" s="6"/>
      <c r="AU2073" s="3"/>
      <c r="AV2073" s="3"/>
    </row>
    <row r="2074" spans="40:48" ht="12.75" customHeight="1" x14ac:dyDescent="0.25">
      <c r="AN2074" s="18"/>
      <c r="AO2074" s="19"/>
      <c r="AQ2074" s="1"/>
      <c r="AR2074" s="14"/>
      <c r="AS2074" s="14"/>
      <c r="AT2074" s="6"/>
      <c r="AU2074" s="3"/>
      <c r="AV2074" s="3"/>
    </row>
    <row r="2075" spans="40:48" ht="12.75" customHeight="1" x14ac:dyDescent="0.25">
      <c r="AN2075" s="18"/>
      <c r="AO2075" s="19"/>
      <c r="AQ2075" s="1"/>
      <c r="AR2075" s="14"/>
      <c r="AS2075" s="14"/>
      <c r="AT2075" s="6"/>
      <c r="AU2075" s="3"/>
      <c r="AV2075" s="3"/>
    </row>
    <row r="2076" spans="40:48" ht="12.75" customHeight="1" x14ac:dyDescent="0.25">
      <c r="AN2076" s="18"/>
      <c r="AO2076" s="19"/>
      <c r="AQ2076" s="1"/>
      <c r="AR2076" s="14"/>
      <c r="AS2076" s="14"/>
      <c r="AT2076" s="6"/>
      <c r="AU2076" s="3"/>
      <c r="AV2076" s="3"/>
    </row>
    <row r="2077" spans="40:48" ht="12.75" customHeight="1" x14ac:dyDescent="0.25">
      <c r="AN2077" s="18"/>
      <c r="AO2077" s="19"/>
      <c r="AQ2077" s="1"/>
      <c r="AR2077" s="14"/>
      <c r="AS2077" s="14"/>
      <c r="AT2077" s="6"/>
      <c r="AU2077" s="3"/>
      <c r="AV2077" s="3"/>
    </row>
    <row r="2078" spans="40:48" ht="12.75" customHeight="1" x14ac:dyDescent="0.25">
      <c r="AN2078" s="18"/>
      <c r="AO2078" s="19"/>
      <c r="AQ2078" s="1"/>
      <c r="AR2078" s="14"/>
      <c r="AS2078" s="14"/>
      <c r="AT2078" s="6"/>
      <c r="AU2078" s="3"/>
      <c r="AV2078" s="3"/>
    </row>
    <row r="2079" spans="40:48" ht="12.75" customHeight="1" x14ac:dyDescent="0.25">
      <c r="AN2079" s="18"/>
      <c r="AO2079" s="19"/>
      <c r="AQ2079" s="1"/>
      <c r="AR2079" s="14"/>
      <c r="AS2079" s="14"/>
      <c r="AT2079" s="6"/>
      <c r="AU2079" s="3"/>
      <c r="AV2079" s="3"/>
    </row>
    <row r="2080" spans="40:48" ht="12.75" customHeight="1" x14ac:dyDescent="0.25">
      <c r="AN2080" s="18"/>
      <c r="AO2080" s="19"/>
      <c r="AQ2080" s="1"/>
      <c r="AR2080" s="14"/>
      <c r="AS2080" s="14"/>
      <c r="AT2080" s="6"/>
      <c r="AU2080" s="3"/>
      <c r="AV2080" s="3"/>
    </row>
    <row r="2081" spans="40:48" ht="12.75" customHeight="1" x14ac:dyDescent="0.25">
      <c r="AN2081" s="18"/>
      <c r="AO2081" s="19"/>
      <c r="AQ2081" s="1"/>
      <c r="AR2081" s="14"/>
      <c r="AS2081" s="14"/>
      <c r="AT2081" s="6"/>
      <c r="AU2081" s="3"/>
      <c r="AV2081" s="3"/>
    </row>
    <row r="2082" spans="40:48" ht="12.75" customHeight="1" x14ac:dyDescent="0.25">
      <c r="AN2082" s="18"/>
      <c r="AO2082" s="19"/>
      <c r="AQ2082" s="1"/>
      <c r="AR2082" s="14"/>
      <c r="AS2082" s="14"/>
      <c r="AT2082" s="6"/>
      <c r="AU2082" s="3"/>
      <c r="AV2082" s="3"/>
    </row>
    <row r="2083" spans="40:48" ht="12.75" customHeight="1" x14ac:dyDescent="0.25">
      <c r="AN2083" s="18"/>
      <c r="AO2083" s="19"/>
      <c r="AQ2083" s="1"/>
      <c r="AR2083" s="14"/>
      <c r="AS2083" s="14"/>
      <c r="AT2083" s="6"/>
      <c r="AU2083" s="3"/>
      <c r="AV2083" s="3"/>
    </row>
    <row r="2084" spans="40:48" ht="12.75" customHeight="1" x14ac:dyDescent="0.25">
      <c r="AN2084" s="18"/>
      <c r="AO2084" s="19"/>
      <c r="AQ2084" s="1"/>
      <c r="AR2084" s="14"/>
      <c r="AS2084" s="14"/>
      <c r="AT2084" s="6"/>
      <c r="AU2084" s="3"/>
      <c r="AV2084" s="3"/>
    </row>
    <row r="2085" spans="40:48" ht="12.75" customHeight="1" x14ac:dyDescent="0.25">
      <c r="AN2085" s="18"/>
      <c r="AO2085" s="19"/>
      <c r="AQ2085" s="1"/>
      <c r="AR2085" s="14"/>
      <c r="AS2085" s="14"/>
      <c r="AT2085" s="6"/>
      <c r="AU2085" s="3"/>
      <c r="AV2085" s="3"/>
    </row>
    <row r="2086" spans="40:48" ht="12.75" customHeight="1" x14ac:dyDescent="0.25">
      <c r="AN2086" s="18"/>
      <c r="AO2086" s="19"/>
      <c r="AQ2086" s="1"/>
      <c r="AR2086" s="14"/>
      <c r="AS2086" s="14"/>
      <c r="AT2086" s="6"/>
      <c r="AU2086" s="3"/>
      <c r="AV2086" s="3"/>
    </row>
    <row r="2087" spans="40:48" ht="12.75" customHeight="1" x14ac:dyDescent="0.25">
      <c r="AN2087" s="18"/>
      <c r="AO2087" s="19"/>
      <c r="AQ2087" s="1"/>
      <c r="AR2087" s="14"/>
      <c r="AS2087" s="14"/>
      <c r="AT2087" s="6"/>
      <c r="AU2087" s="3"/>
      <c r="AV2087" s="3"/>
    </row>
    <row r="2088" spans="40:48" ht="12.75" customHeight="1" x14ac:dyDescent="0.25">
      <c r="AN2088" s="18"/>
      <c r="AO2088" s="19"/>
      <c r="AQ2088" s="1"/>
      <c r="AR2088" s="14"/>
      <c r="AS2088" s="14"/>
      <c r="AT2088" s="6"/>
      <c r="AU2088" s="3"/>
      <c r="AV2088" s="3"/>
    </row>
    <row r="2089" spans="40:48" ht="12.75" customHeight="1" x14ac:dyDescent="0.25">
      <c r="AN2089" s="18"/>
      <c r="AO2089" s="19"/>
      <c r="AQ2089" s="1"/>
      <c r="AR2089" s="14"/>
      <c r="AS2089" s="14"/>
      <c r="AT2089" s="6"/>
      <c r="AU2089" s="3"/>
      <c r="AV2089" s="3"/>
    </row>
    <row r="2090" spans="40:48" ht="12.75" customHeight="1" x14ac:dyDescent="0.25">
      <c r="AN2090" s="18"/>
      <c r="AO2090" s="19"/>
      <c r="AQ2090" s="1"/>
      <c r="AR2090" s="14"/>
      <c r="AS2090" s="14"/>
      <c r="AT2090" s="6"/>
      <c r="AU2090" s="3"/>
      <c r="AV2090" s="3"/>
    </row>
    <row r="2091" spans="40:48" ht="12.75" customHeight="1" x14ac:dyDescent="0.25">
      <c r="AN2091" s="18"/>
      <c r="AO2091" s="19"/>
      <c r="AQ2091" s="1"/>
      <c r="AR2091" s="14"/>
      <c r="AS2091" s="14"/>
      <c r="AT2091" s="6"/>
      <c r="AU2091" s="3"/>
      <c r="AV2091" s="3"/>
    </row>
    <row r="2092" spans="40:48" ht="12.75" customHeight="1" x14ac:dyDescent="0.25">
      <c r="AN2092" s="18"/>
      <c r="AO2092" s="19"/>
      <c r="AQ2092" s="1"/>
      <c r="AR2092" s="14"/>
      <c r="AS2092" s="14"/>
      <c r="AT2092" s="6"/>
      <c r="AU2092" s="3"/>
      <c r="AV2092" s="3"/>
    </row>
    <row r="2093" spans="40:48" ht="12.75" customHeight="1" x14ac:dyDescent="0.25">
      <c r="AN2093" s="18"/>
      <c r="AO2093" s="19"/>
      <c r="AQ2093" s="1"/>
      <c r="AR2093" s="14"/>
      <c r="AS2093" s="14"/>
      <c r="AT2093" s="6"/>
      <c r="AU2093" s="3"/>
      <c r="AV2093" s="3"/>
    </row>
    <row r="2094" spans="40:48" ht="12.75" customHeight="1" x14ac:dyDescent="0.25">
      <c r="AN2094" s="18"/>
      <c r="AO2094" s="19"/>
      <c r="AQ2094" s="1"/>
      <c r="AR2094" s="14"/>
      <c r="AS2094" s="14"/>
      <c r="AT2094" s="6"/>
      <c r="AU2094" s="3"/>
      <c r="AV2094" s="3"/>
    </row>
    <row r="2095" spans="40:48" ht="12.75" customHeight="1" x14ac:dyDescent="0.25">
      <c r="AN2095" s="18"/>
      <c r="AO2095" s="19"/>
      <c r="AQ2095" s="1"/>
      <c r="AR2095" s="14"/>
      <c r="AS2095" s="14"/>
      <c r="AT2095" s="6"/>
      <c r="AU2095" s="3"/>
      <c r="AV2095" s="3"/>
    </row>
    <row r="2096" spans="40:48" ht="12.75" customHeight="1" x14ac:dyDescent="0.25">
      <c r="AN2096" s="18"/>
      <c r="AO2096" s="19"/>
      <c r="AQ2096" s="1"/>
      <c r="AR2096" s="14"/>
      <c r="AS2096" s="14"/>
      <c r="AT2096" s="6"/>
      <c r="AU2096" s="3"/>
      <c r="AV2096" s="3"/>
    </row>
    <row r="2097" spans="40:48" ht="12.75" customHeight="1" x14ac:dyDescent="0.25">
      <c r="AN2097" s="18"/>
      <c r="AO2097" s="19"/>
      <c r="AQ2097" s="1"/>
      <c r="AR2097" s="14"/>
      <c r="AS2097" s="14"/>
      <c r="AT2097" s="6"/>
      <c r="AU2097" s="3"/>
      <c r="AV2097" s="3"/>
    </row>
    <row r="2098" spans="40:48" ht="12.75" customHeight="1" x14ac:dyDescent="0.25">
      <c r="AN2098" s="18"/>
      <c r="AO2098" s="19"/>
      <c r="AQ2098" s="1"/>
      <c r="AR2098" s="14"/>
      <c r="AS2098" s="14"/>
      <c r="AT2098" s="6"/>
      <c r="AU2098" s="3"/>
      <c r="AV2098" s="3"/>
    </row>
    <row r="2099" spans="40:48" ht="12.75" customHeight="1" x14ac:dyDescent="0.25">
      <c r="AN2099" s="18"/>
      <c r="AO2099" s="19"/>
      <c r="AQ2099" s="1"/>
      <c r="AR2099" s="14"/>
      <c r="AS2099" s="14"/>
      <c r="AT2099" s="6"/>
      <c r="AU2099" s="3"/>
      <c r="AV2099" s="3"/>
    </row>
    <row r="2100" spans="40:48" ht="12.75" customHeight="1" x14ac:dyDescent="0.25">
      <c r="AN2100" s="18"/>
      <c r="AO2100" s="19"/>
      <c r="AQ2100" s="1"/>
      <c r="AR2100" s="14"/>
      <c r="AS2100" s="14"/>
      <c r="AT2100" s="6"/>
      <c r="AU2100" s="3"/>
      <c r="AV2100" s="3"/>
    </row>
    <row r="2101" spans="40:48" ht="12.75" customHeight="1" x14ac:dyDescent="0.25">
      <c r="AN2101" s="18"/>
      <c r="AO2101" s="19"/>
      <c r="AQ2101" s="1"/>
      <c r="AR2101" s="14"/>
      <c r="AS2101" s="14"/>
      <c r="AT2101" s="6"/>
      <c r="AU2101" s="3"/>
      <c r="AV2101" s="3"/>
    </row>
    <row r="2102" spans="40:48" ht="12.75" customHeight="1" x14ac:dyDescent="0.25">
      <c r="AN2102" s="18"/>
      <c r="AO2102" s="19"/>
      <c r="AQ2102" s="1"/>
      <c r="AR2102" s="14"/>
      <c r="AS2102" s="14"/>
      <c r="AT2102" s="6"/>
      <c r="AU2102" s="3"/>
      <c r="AV2102" s="3"/>
    </row>
    <row r="2103" spans="40:48" ht="12.75" customHeight="1" x14ac:dyDescent="0.25">
      <c r="AN2103" s="18"/>
      <c r="AO2103" s="19"/>
      <c r="AQ2103" s="1"/>
      <c r="AR2103" s="14"/>
      <c r="AS2103" s="14"/>
      <c r="AT2103" s="6"/>
      <c r="AU2103" s="3"/>
      <c r="AV2103" s="3"/>
    </row>
    <row r="2104" spans="40:48" ht="12.75" customHeight="1" x14ac:dyDescent="0.25">
      <c r="AN2104" s="18"/>
      <c r="AO2104" s="19"/>
      <c r="AQ2104" s="1"/>
      <c r="AR2104" s="14"/>
      <c r="AS2104" s="14"/>
      <c r="AT2104" s="6"/>
      <c r="AU2104" s="3"/>
      <c r="AV2104" s="3"/>
    </row>
    <row r="2105" spans="40:48" ht="12.75" customHeight="1" x14ac:dyDescent="0.25">
      <c r="AN2105" s="18"/>
      <c r="AO2105" s="19"/>
      <c r="AQ2105" s="1"/>
      <c r="AR2105" s="14"/>
      <c r="AS2105" s="14"/>
      <c r="AT2105" s="6"/>
      <c r="AU2105" s="3"/>
      <c r="AV2105" s="3"/>
    </row>
    <row r="2106" spans="40:48" ht="12.75" customHeight="1" x14ac:dyDescent="0.25">
      <c r="AN2106" s="18"/>
      <c r="AO2106" s="19"/>
      <c r="AQ2106" s="1"/>
      <c r="AR2106" s="14"/>
      <c r="AS2106" s="14"/>
      <c r="AT2106" s="6"/>
      <c r="AU2106" s="3"/>
      <c r="AV2106" s="3"/>
    </row>
    <row r="2107" spans="40:48" ht="12.75" customHeight="1" x14ac:dyDescent="0.25">
      <c r="AN2107" s="18"/>
      <c r="AO2107" s="19"/>
      <c r="AQ2107" s="1"/>
      <c r="AR2107" s="14"/>
      <c r="AS2107" s="14"/>
      <c r="AT2107" s="6"/>
      <c r="AU2107" s="3"/>
      <c r="AV2107" s="3"/>
    </row>
    <row r="2108" spans="40:48" ht="12.75" customHeight="1" x14ac:dyDescent="0.25">
      <c r="AN2108" s="18"/>
      <c r="AO2108" s="19"/>
      <c r="AQ2108" s="1"/>
      <c r="AR2108" s="14"/>
      <c r="AS2108" s="14"/>
      <c r="AT2108" s="6"/>
      <c r="AU2108" s="3"/>
      <c r="AV2108" s="3"/>
    </row>
    <row r="2109" spans="40:48" ht="12.75" customHeight="1" x14ac:dyDescent="0.25">
      <c r="AN2109" s="18"/>
      <c r="AO2109" s="19"/>
      <c r="AQ2109" s="1"/>
      <c r="AR2109" s="14"/>
      <c r="AS2109" s="14"/>
      <c r="AT2109" s="6"/>
      <c r="AU2109" s="3"/>
      <c r="AV2109" s="3"/>
    </row>
    <row r="2110" spans="40:48" ht="12.75" customHeight="1" x14ac:dyDescent="0.25">
      <c r="AN2110" s="18"/>
      <c r="AO2110" s="19"/>
      <c r="AQ2110" s="1"/>
      <c r="AR2110" s="14"/>
      <c r="AS2110" s="14"/>
      <c r="AT2110" s="6"/>
      <c r="AU2110" s="3"/>
      <c r="AV2110" s="3"/>
    </row>
    <row r="2111" spans="40:48" ht="12.75" customHeight="1" x14ac:dyDescent="0.25">
      <c r="AN2111" s="18"/>
      <c r="AO2111" s="19"/>
      <c r="AQ2111" s="1"/>
      <c r="AR2111" s="14"/>
      <c r="AS2111" s="14"/>
      <c r="AT2111" s="6"/>
      <c r="AU2111" s="3"/>
      <c r="AV2111" s="3"/>
    </row>
    <row r="2112" spans="40:48" ht="12.75" customHeight="1" x14ac:dyDescent="0.25">
      <c r="AN2112" s="18"/>
      <c r="AO2112" s="19"/>
      <c r="AQ2112" s="1"/>
      <c r="AR2112" s="14"/>
      <c r="AS2112" s="14"/>
      <c r="AT2112" s="6"/>
      <c r="AU2112" s="3"/>
      <c r="AV2112" s="3"/>
    </row>
    <row r="2113" spans="40:48" ht="12.75" customHeight="1" x14ac:dyDescent="0.25">
      <c r="AN2113" s="18"/>
      <c r="AO2113" s="19"/>
      <c r="AQ2113" s="1"/>
      <c r="AR2113" s="14"/>
      <c r="AS2113" s="14"/>
      <c r="AT2113" s="6"/>
      <c r="AU2113" s="3"/>
      <c r="AV2113" s="3"/>
    </row>
    <row r="2114" spans="40:48" ht="12.75" customHeight="1" x14ac:dyDescent="0.25">
      <c r="AN2114" s="18"/>
      <c r="AO2114" s="19"/>
      <c r="AQ2114" s="1"/>
      <c r="AR2114" s="14"/>
      <c r="AS2114" s="14"/>
      <c r="AT2114" s="6"/>
      <c r="AU2114" s="3"/>
      <c r="AV2114" s="3"/>
    </row>
    <row r="2115" spans="40:48" ht="12.75" customHeight="1" x14ac:dyDescent="0.25">
      <c r="AN2115" s="18"/>
      <c r="AO2115" s="19"/>
      <c r="AQ2115" s="1"/>
      <c r="AR2115" s="14"/>
      <c r="AS2115" s="14"/>
      <c r="AT2115" s="6"/>
      <c r="AU2115" s="3"/>
      <c r="AV2115" s="3"/>
    </row>
    <row r="2116" spans="40:48" ht="12.75" customHeight="1" x14ac:dyDescent="0.25">
      <c r="AN2116" s="18"/>
      <c r="AO2116" s="19"/>
      <c r="AQ2116" s="1"/>
      <c r="AR2116" s="14"/>
      <c r="AS2116" s="14"/>
      <c r="AT2116" s="6"/>
      <c r="AU2116" s="3"/>
      <c r="AV2116" s="3"/>
    </row>
    <row r="2117" spans="40:48" ht="12.75" customHeight="1" x14ac:dyDescent="0.25">
      <c r="AN2117" s="18"/>
      <c r="AO2117" s="19"/>
      <c r="AQ2117" s="1"/>
      <c r="AR2117" s="14"/>
      <c r="AS2117" s="14"/>
      <c r="AT2117" s="6"/>
      <c r="AU2117" s="3"/>
      <c r="AV2117" s="3"/>
    </row>
    <row r="2118" spans="40:48" ht="12.75" customHeight="1" x14ac:dyDescent="0.25">
      <c r="AN2118" s="18"/>
      <c r="AO2118" s="19"/>
      <c r="AQ2118" s="1"/>
      <c r="AR2118" s="14"/>
      <c r="AS2118" s="14"/>
      <c r="AT2118" s="6"/>
      <c r="AU2118" s="3"/>
      <c r="AV2118" s="3"/>
    </row>
    <row r="2119" spans="40:48" ht="12.75" customHeight="1" x14ac:dyDescent="0.25">
      <c r="AN2119" s="18"/>
      <c r="AO2119" s="19"/>
      <c r="AQ2119" s="1"/>
      <c r="AR2119" s="14"/>
      <c r="AS2119" s="14"/>
      <c r="AT2119" s="6"/>
      <c r="AU2119" s="3"/>
      <c r="AV2119" s="3"/>
    </row>
    <row r="2120" spans="40:48" ht="12.75" customHeight="1" x14ac:dyDescent="0.25">
      <c r="AN2120" s="18"/>
      <c r="AO2120" s="19"/>
      <c r="AQ2120" s="1"/>
      <c r="AR2120" s="14"/>
      <c r="AS2120" s="14"/>
      <c r="AT2120" s="6"/>
      <c r="AU2120" s="3"/>
      <c r="AV2120" s="3"/>
    </row>
    <row r="2121" spans="40:48" ht="12.75" customHeight="1" x14ac:dyDescent="0.25">
      <c r="AN2121" s="18"/>
      <c r="AO2121" s="19"/>
      <c r="AQ2121" s="1"/>
      <c r="AR2121" s="14"/>
      <c r="AS2121" s="14"/>
      <c r="AT2121" s="6"/>
      <c r="AU2121" s="3"/>
      <c r="AV2121" s="3"/>
    </row>
    <row r="2122" spans="40:48" ht="12.75" customHeight="1" x14ac:dyDescent="0.25">
      <c r="AN2122" s="18"/>
      <c r="AO2122" s="19"/>
      <c r="AQ2122" s="1"/>
      <c r="AR2122" s="14"/>
      <c r="AS2122" s="14"/>
      <c r="AT2122" s="6"/>
      <c r="AU2122" s="3"/>
      <c r="AV2122" s="3"/>
    </row>
    <row r="2123" spans="40:48" ht="12.75" customHeight="1" x14ac:dyDescent="0.25">
      <c r="AN2123" s="18"/>
      <c r="AO2123" s="19"/>
      <c r="AQ2123" s="1"/>
      <c r="AR2123" s="14"/>
      <c r="AS2123" s="14"/>
      <c r="AT2123" s="6"/>
      <c r="AU2123" s="3"/>
      <c r="AV2123" s="3"/>
    </row>
    <row r="2124" spans="40:48" ht="12.75" customHeight="1" x14ac:dyDescent="0.25">
      <c r="AN2124" s="18"/>
      <c r="AO2124" s="19"/>
      <c r="AQ2124" s="1"/>
      <c r="AR2124" s="14"/>
      <c r="AS2124" s="14"/>
      <c r="AT2124" s="6"/>
      <c r="AU2124" s="3"/>
      <c r="AV2124" s="3"/>
    </row>
    <row r="2125" spans="40:48" ht="12.75" customHeight="1" x14ac:dyDescent="0.25">
      <c r="AN2125" s="18"/>
      <c r="AO2125" s="19"/>
      <c r="AQ2125" s="1"/>
      <c r="AR2125" s="14"/>
      <c r="AS2125" s="14"/>
      <c r="AT2125" s="6"/>
      <c r="AU2125" s="3"/>
      <c r="AV2125" s="3"/>
    </row>
    <row r="2126" spans="40:48" ht="12.75" customHeight="1" x14ac:dyDescent="0.25">
      <c r="AN2126" s="18"/>
      <c r="AO2126" s="19"/>
      <c r="AQ2126" s="1"/>
      <c r="AR2126" s="14"/>
      <c r="AS2126" s="14"/>
      <c r="AT2126" s="6"/>
      <c r="AU2126" s="3"/>
      <c r="AV2126" s="3"/>
    </row>
    <row r="2127" spans="40:48" ht="12.75" customHeight="1" x14ac:dyDescent="0.25">
      <c r="AN2127" s="18"/>
      <c r="AO2127" s="19"/>
      <c r="AQ2127" s="1"/>
      <c r="AR2127" s="14"/>
      <c r="AS2127" s="14"/>
      <c r="AT2127" s="6"/>
      <c r="AU2127" s="3"/>
      <c r="AV2127" s="3"/>
    </row>
    <row r="2128" spans="40:48" ht="12.75" customHeight="1" x14ac:dyDescent="0.25">
      <c r="AN2128" s="18"/>
      <c r="AO2128" s="19"/>
      <c r="AQ2128" s="1"/>
      <c r="AR2128" s="14"/>
      <c r="AS2128" s="14"/>
      <c r="AT2128" s="6"/>
      <c r="AU2128" s="3"/>
      <c r="AV2128" s="3"/>
    </row>
    <row r="2129" spans="40:48" ht="12.75" customHeight="1" x14ac:dyDescent="0.25">
      <c r="AN2129" s="18"/>
      <c r="AO2129" s="19"/>
      <c r="AQ2129" s="1"/>
      <c r="AR2129" s="14"/>
      <c r="AS2129" s="14"/>
      <c r="AT2129" s="6"/>
      <c r="AU2129" s="3"/>
      <c r="AV2129" s="3"/>
    </row>
    <row r="2130" spans="40:48" ht="12.75" customHeight="1" x14ac:dyDescent="0.25">
      <c r="AN2130" s="18"/>
      <c r="AO2130" s="19"/>
      <c r="AQ2130" s="1"/>
      <c r="AR2130" s="14"/>
      <c r="AS2130" s="14"/>
      <c r="AT2130" s="6"/>
      <c r="AU2130" s="3"/>
      <c r="AV2130" s="3"/>
    </row>
    <row r="2131" spans="40:48" ht="12.75" customHeight="1" x14ac:dyDescent="0.25">
      <c r="AN2131" s="18"/>
      <c r="AO2131" s="19"/>
      <c r="AQ2131" s="1"/>
      <c r="AR2131" s="14"/>
      <c r="AS2131" s="14"/>
      <c r="AT2131" s="6"/>
      <c r="AU2131" s="3"/>
      <c r="AV2131" s="3"/>
    </row>
    <row r="2132" spans="40:48" ht="12.75" customHeight="1" x14ac:dyDescent="0.25">
      <c r="AN2132" s="18"/>
      <c r="AO2132" s="19"/>
      <c r="AQ2132" s="1"/>
      <c r="AR2132" s="14"/>
      <c r="AS2132" s="14"/>
      <c r="AT2132" s="6"/>
      <c r="AU2132" s="3"/>
      <c r="AV2132" s="3"/>
    </row>
    <row r="2133" spans="40:48" ht="12.75" customHeight="1" x14ac:dyDescent="0.25">
      <c r="AN2133" s="18"/>
      <c r="AO2133" s="19"/>
      <c r="AQ2133" s="1"/>
      <c r="AR2133" s="14"/>
      <c r="AS2133" s="14"/>
      <c r="AT2133" s="6"/>
      <c r="AU2133" s="3"/>
      <c r="AV2133" s="3"/>
    </row>
    <row r="2134" spans="40:48" ht="12.75" customHeight="1" x14ac:dyDescent="0.25">
      <c r="AN2134" s="18"/>
      <c r="AO2134" s="19"/>
      <c r="AQ2134" s="1"/>
      <c r="AR2134" s="14"/>
      <c r="AS2134" s="14"/>
      <c r="AT2134" s="6"/>
      <c r="AU2134" s="3"/>
      <c r="AV2134" s="3"/>
    </row>
    <row r="2135" spans="40:48" ht="12.75" customHeight="1" x14ac:dyDescent="0.25">
      <c r="AN2135" s="18"/>
      <c r="AO2135" s="19"/>
      <c r="AQ2135" s="1"/>
      <c r="AR2135" s="14"/>
      <c r="AS2135" s="14"/>
      <c r="AT2135" s="6"/>
      <c r="AU2135" s="3"/>
      <c r="AV2135" s="3"/>
    </row>
    <row r="2136" spans="40:48" ht="12.75" customHeight="1" x14ac:dyDescent="0.25">
      <c r="AN2136" s="18"/>
      <c r="AO2136" s="19"/>
      <c r="AQ2136" s="1"/>
      <c r="AR2136" s="14"/>
      <c r="AS2136" s="14"/>
      <c r="AT2136" s="6"/>
      <c r="AU2136" s="3"/>
      <c r="AV2136" s="3"/>
    </row>
    <row r="2137" spans="40:48" ht="12.75" customHeight="1" x14ac:dyDescent="0.25">
      <c r="AN2137" s="18"/>
      <c r="AO2137" s="19"/>
      <c r="AQ2137" s="1"/>
      <c r="AR2137" s="14"/>
      <c r="AS2137" s="14"/>
      <c r="AT2137" s="6"/>
      <c r="AU2137" s="3"/>
      <c r="AV2137" s="3"/>
    </row>
    <row r="2138" spans="40:48" ht="12.75" customHeight="1" x14ac:dyDescent="0.25">
      <c r="AN2138" s="18"/>
      <c r="AO2138" s="19"/>
      <c r="AQ2138" s="1"/>
      <c r="AR2138" s="14"/>
      <c r="AS2138" s="14"/>
      <c r="AT2138" s="6"/>
      <c r="AU2138" s="3"/>
      <c r="AV2138" s="3"/>
    </row>
    <row r="2139" spans="40:48" ht="12.75" customHeight="1" x14ac:dyDescent="0.25">
      <c r="AN2139" s="18"/>
      <c r="AO2139" s="19"/>
      <c r="AQ2139" s="1"/>
      <c r="AR2139" s="14"/>
      <c r="AS2139" s="14"/>
      <c r="AT2139" s="6"/>
      <c r="AU2139" s="3"/>
      <c r="AV2139" s="3"/>
    </row>
    <row r="2140" spans="40:48" ht="12.75" customHeight="1" x14ac:dyDescent="0.25">
      <c r="AN2140" s="18"/>
      <c r="AO2140" s="19"/>
      <c r="AQ2140" s="1"/>
      <c r="AR2140" s="14"/>
      <c r="AS2140" s="14"/>
      <c r="AT2140" s="6"/>
      <c r="AU2140" s="3"/>
      <c r="AV2140" s="3"/>
    </row>
    <row r="2141" spans="40:48" ht="12.75" customHeight="1" x14ac:dyDescent="0.25">
      <c r="AN2141" s="18"/>
      <c r="AO2141" s="19"/>
      <c r="AQ2141" s="1"/>
      <c r="AR2141" s="14"/>
      <c r="AS2141" s="14"/>
      <c r="AT2141" s="6"/>
      <c r="AU2141" s="3"/>
      <c r="AV2141" s="3"/>
    </row>
    <row r="2142" spans="40:48" ht="12.75" customHeight="1" x14ac:dyDescent="0.25">
      <c r="AN2142" s="18"/>
      <c r="AO2142" s="19"/>
      <c r="AQ2142" s="1"/>
      <c r="AR2142" s="14"/>
      <c r="AS2142" s="14"/>
      <c r="AT2142" s="6"/>
      <c r="AU2142" s="3"/>
      <c r="AV2142" s="3"/>
    </row>
    <row r="2143" spans="40:48" ht="12.75" customHeight="1" x14ac:dyDescent="0.25">
      <c r="AN2143" s="18"/>
      <c r="AO2143" s="19"/>
      <c r="AQ2143" s="1"/>
      <c r="AR2143" s="14"/>
      <c r="AS2143" s="14"/>
      <c r="AT2143" s="6"/>
      <c r="AU2143" s="3"/>
      <c r="AV2143" s="3"/>
    </row>
    <row r="2144" spans="40:48" ht="12.75" customHeight="1" x14ac:dyDescent="0.25">
      <c r="AN2144" s="18"/>
      <c r="AO2144" s="19"/>
      <c r="AQ2144" s="1"/>
      <c r="AR2144" s="14"/>
      <c r="AS2144" s="14"/>
      <c r="AT2144" s="6"/>
      <c r="AU2144" s="3"/>
      <c r="AV2144" s="3"/>
    </row>
    <row r="2145" spans="40:48" ht="12.75" customHeight="1" x14ac:dyDescent="0.25">
      <c r="AN2145" s="18"/>
      <c r="AO2145" s="19"/>
      <c r="AQ2145" s="1"/>
      <c r="AR2145" s="14"/>
      <c r="AS2145" s="14"/>
      <c r="AT2145" s="6"/>
      <c r="AU2145" s="3"/>
      <c r="AV2145" s="3"/>
    </row>
    <row r="2146" spans="40:48" ht="12.75" customHeight="1" x14ac:dyDescent="0.25">
      <c r="AN2146" s="18"/>
      <c r="AO2146" s="19"/>
      <c r="AQ2146" s="1"/>
      <c r="AR2146" s="14"/>
      <c r="AS2146" s="14"/>
      <c r="AT2146" s="6"/>
      <c r="AU2146" s="3"/>
      <c r="AV2146" s="3"/>
    </row>
    <row r="2147" spans="40:48" ht="12.75" customHeight="1" x14ac:dyDescent="0.25">
      <c r="AN2147" s="18"/>
      <c r="AO2147" s="19"/>
      <c r="AQ2147" s="1"/>
      <c r="AR2147" s="14"/>
      <c r="AS2147" s="14"/>
      <c r="AT2147" s="6"/>
      <c r="AU2147" s="3"/>
      <c r="AV2147" s="3"/>
    </row>
    <row r="2148" spans="40:48" ht="12.75" customHeight="1" x14ac:dyDescent="0.25">
      <c r="AN2148" s="18"/>
      <c r="AO2148" s="19"/>
      <c r="AQ2148" s="1"/>
      <c r="AR2148" s="14"/>
      <c r="AS2148" s="14"/>
      <c r="AT2148" s="6"/>
      <c r="AU2148" s="3"/>
      <c r="AV2148" s="3"/>
    </row>
    <row r="2149" spans="40:48" ht="12.75" customHeight="1" x14ac:dyDescent="0.25">
      <c r="AN2149" s="18"/>
      <c r="AO2149" s="19"/>
      <c r="AQ2149" s="1"/>
      <c r="AR2149" s="14"/>
      <c r="AS2149" s="14"/>
      <c r="AT2149" s="6"/>
      <c r="AU2149" s="3"/>
      <c r="AV2149" s="3"/>
    </row>
    <row r="2150" spans="40:48" ht="12.75" customHeight="1" x14ac:dyDescent="0.25">
      <c r="AN2150" s="18"/>
      <c r="AO2150" s="19"/>
      <c r="AQ2150" s="1"/>
      <c r="AR2150" s="14"/>
      <c r="AS2150" s="14"/>
      <c r="AT2150" s="6"/>
      <c r="AU2150" s="3"/>
      <c r="AV2150" s="3"/>
    </row>
    <row r="2151" spans="40:48" ht="12.75" customHeight="1" x14ac:dyDescent="0.25">
      <c r="AN2151" s="18"/>
      <c r="AO2151" s="19"/>
      <c r="AQ2151" s="1"/>
      <c r="AR2151" s="14"/>
      <c r="AS2151" s="14"/>
      <c r="AT2151" s="6"/>
      <c r="AU2151" s="3"/>
      <c r="AV2151" s="3"/>
    </row>
    <row r="2152" spans="40:48" ht="12.75" customHeight="1" x14ac:dyDescent="0.25">
      <c r="AN2152" s="18"/>
      <c r="AO2152" s="19"/>
      <c r="AQ2152" s="1"/>
      <c r="AR2152" s="14"/>
      <c r="AS2152" s="14"/>
      <c r="AT2152" s="6"/>
      <c r="AU2152" s="3"/>
      <c r="AV2152" s="3"/>
    </row>
    <row r="2153" spans="40:48" ht="12.75" customHeight="1" x14ac:dyDescent="0.25">
      <c r="AN2153" s="18"/>
      <c r="AO2153" s="19"/>
      <c r="AQ2153" s="1"/>
      <c r="AR2153" s="14"/>
      <c r="AS2153" s="14"/>
      <c r="AT2153" s="6"/>
      <c r="AU2153" s="3"/>
      <c r="AV2153" s="3"/>
    </row>
    <row r="2154" spans="40:48" ht="12.75" customHeight="1" x14ac:dyDescent="0.25">
      <c r="AN2154" s="18"/>
      <c r="AO2154" s="19"/>
      <c r="AQ2154" s="1"/>
      <c r="AR2154" s="14"/>
      <c r="AS2154" s="14"/>
      <c r="AT2154" s="6"/>
      <c r="AU2154" s="3"/>
      <c r="AV2154" s="3"/>
    </row>
    <row r="2155" spans="40:48" ht="12.75" customHeight="1" x14ac:dyDescent="0.25">
      <c r="AN2155" s="18"/>
      <c r="AO2155" s="19"/>
      <c r="AQ2155" s="1"/>
      <c r="AR2155" s="14"/>
      <c r="AS2155" s="14"/>
      <c r="AT2155" s="6"/>
      <c r="AU2155" s="3"/>
      <c r="AV2155" s="3"/>
    </row>
    <row r="2156" spans="40:48" ht="12.75" customHeight="1" x14ac:dyDescent="0.25">
      <c r="AN2156" s="18"/>
      <c r="AO2156" s="19"/>
      <c r="AQ2156" s="1"/>
      <c r="AR2156" s="14"/>
      <c r="AS2156" s="14"/>
      <c r="AT2156" s="6"/>
      <c r="AU2156" s="3"/>
      <c r="AV2156" s="3"/>
    </row>
    <row r="2157" spans="40:48" ht="12.75" customHeight="1" x14ac:dyDescent="0.25">
      <c r="AN2157" s="18"/>
      <c r="AO2157" s="19"/>
      <c r="AQ2157" s="1"/>
      <c r="AR2157" s="14"/>
      <c r="AS2157" s="14"/>
      <c r="AT2157" s="6"/>
      <c r="AU2157" s="3"/>
      <c r="AV2157" s="3"/>
    </row>
    <row r="2158" spans="40:48" ht="12.75" customHeight="1" x14ac:dyDescent="0.25">
      <c r="AN2158" s="18"/>
      <c r="AO2158" s="19"/>
      <c r="AQ2158" s="1"/>
      <c r="AR2158" s="14"/>
      <c r="AS2158" s="14"/>
      <c r="AT2158" s="6"/>
      <c r="AU2158" s="3"/>
      <c r="AV2158" s="3"/>
    </row>
    <row r="2159" spans="40:48" ht="12.75" customHeight="1" x14ac:dyDescent="0.25">
      <c r="AN2159" s="18"/>
      <c r="AO2159" s="19"/>
      <c r="AQ2159" s="1"/>
      <c r="AR2159" s="14"/>
      <c r="AS2159" s="14"/>
      <c r="AT2159" s="6"/>
      <c r="AU2159" s="3"/>
      <c r="AV2159" s="3"/>
    </row>
    <row r="2160" spans="40:48" ht="12.75" customHeight="1" x14ac:dyDescent="0.25">
      <c r="AN2160" s="18"/>
      <c r="AO2160" s="19"/>
      <c r="AQ2160" s="1"/>
      <c r="AR2160" s="14"/>
      <c r="AS2160" s="14"/>
      <c r="AT2160" s="6"/>
      <c r="AU2160" s="3"/>
      <c r="AV2160" s="3"/>
    </row>
    <row r="2161" spans="40:48" ht="12.75" customHeight="1" x14ac:dyDescent="0.25">
      <c r="AN2161" s="18"/>
      <c r="AO2161" s="19"/>
      <c r="AQ2161" s="1"/>
      <c r="AR2161" s="14"/>
      <c r="AS2161" s="14"/>
      <c r="AT2161" s="6"/>
      <c r="AU2161" s="3"/>
      <c r="AV2161" s="3"/>
    </row>
    <row r="2162" spans="40:48" ht="12.75" customHeight="1" x14ac:dyDescent="0.25">
      <c r="AN2162" s="18"/>
      <c r="AO2162" s="19"/>
      <c r="AQ2162" s="1"/>
      <c r="AR2162" s="14"/>
      <c r="AS2162" s="14"/>
      <c r="AT2162" s="6"/>
      <c r="AU2162" s="3"/>
      <c r="AV2162" s="3"/>
    </row>
    <row r="2163" spans="40:48" ht="12.75" customHeight="1" x14ac:dyDescent="0.25">
      <c r="AN2163" s="18"/>
      <c r="AO2163" s="19"/>
      <c r="AQ2163" s="1"/>
      <c r="AR2163" s="14"/>
      <c r="AS2163" s="14"/>
      <c r="AT2163" s="6"/>
      <c r="AU2163" s="3"/>
      <c r="AV2163" s="3"/>
    </row>
    <row r="2164" spans="40:48" ht="12.75" customHeight="1" x14ac:dyDescent="0.25">
      <c r="AN2164" s="18"/>
      <c r="AO2164" s="19"/>
      <c r="AQ2164" s="1"/>
      <c r="AR2164" s="14"/>
      <c r="AS2164" s="14"/>
      <c r="AT2164" s="6"/>
      <c r="AU2164" s="3"/>
      <c r="AV2164" s="3"/>
    </row>
    <row r="2165" spans="40:48" ht="12.75" customHeight="1" x14ac:dyDescent="0.25">
      <c r="AN2165" s="18"/>
      <c r="AO2165" s="19"/>
      <c r="AQ2165" s="1"/>
      <c r="AR2165" s="14"/>
      <c r="AS2165" s="14"/>
      <c r="AT2165" s="6"/>
      <c r="AU2165" s="3"/>
      <c r="AV2165" s="3"/>
    </row>
    <row r="2166" spans="40:48" ht="12.75" customHeight="1" x14ac:dyDescent="0.25">
      <c r="AN2166" s="18"/>
      <c r="AO2166" s="19"/>
      <c r="AQ2166" s="1"/>
      <c r="AR2166" s="14"/>
      <c r="AS2166" s="14"/>
      <c r="AT2166" s="6"/>
      <c r="AU2166" s="3"/>
      <c r="AV2166" s="3"/>
    </row>
    <row r="2167" spans="40:48" ht="12.75" customHeight="1" x14ac:dyDescent="0.25">
      <c r="AN2167" s="18"/>
      <c r="AO2167" s="19"/>
      <c r="AQ2167" s="1"/>
      <c r="AR2167" s="14"/>
      <c r="AS2167" s="14"/>
      <c r="AT2167" s="6"/>
      <c r="AU2167" s="3"/>
      <c r="AV2167" s="3"/>
    </row>
    <row r="2168" spans="40:48" ht="12.75" customHeight="1" x14ac:dyDescent="0.25">
      <c r="AN2168" s="18"/>
      <c r="AO2168" s="19"/>
      <c r="AQ2168" s="1"/>
      <c r="AR2168" s="14"/>
      <c r="AS2168" s="14"/>
      <c r="AT2168" s="6"/>
      <c r="AU2168" s="3"/>
      <c r="AV2168" s="3"/>
    </row>
    <row r="2169" spans="40:48" ht="12.75" customHeight="1" x14ac:dyDescent="0.25">
      <c r="AN2169" s="18"/>
      <c r="AO2169" s="19"/>
      <c r="AQ2169" s="1"/>
      <c r="AR2169" s="14"/>
      <c r="AS2169" s="14"/>
      <c r="AT2169" s="6"/>
      <c r="AU2169" s="3"/>
      <c r="AV2169" s="3"/>
    </row>
    <row r="2170" spans="40:48" ht="12.75" customHeight="1" x14ac:dyDescent="0.25">
      <c r="AN2170" s="18"/>
      <c r="AO2170" s="19"/>
      <c r="AQ2170" s="1"/>
      <c r="AR2170" s="14"/>
      <c r="AS2170" s="14"/>
      <c r="AT2170" s="6"/>
      <c r="AU2170" s="3"/>
      <c r="AV2170" s="3"/>
    </row>
    <row r="2171" spans="40:48" ht="12.75" customHeight="1" x14ac:dyDescent="0.25">
      <c r="AN2171" s="18"/>
      <c r="AO2171" s="19"/>
      <c r="AQ2171" s="1"/>
      <c r="AR2171" s="14"/>
      <c r="AS2171" s="14"/>
      <c r="AT2171" s="6"/>
      <c r="AU2171" s="3"/>
      <c r="AV2171" s="3"/>
    </row>
    <row r="2172" spans="40:48" ht="12.75" customHeight="1" x14ac:dyDescent="0.25">
      <c r="AN2172" s="18"/>
      <c r="AO2172" s="19"/>
      <c r="AQ2172" s="1"/>
      <c r="AR2172" s="14"/>
      <c r="AS2172" s="14"/>
      <c r="AT2172" s="6"/>
      <c r="AU2172" s="3"/>
      <c r="AV2172" s="3"/>
    </row>
    <row r="2173" spans="40:48" ht="12.75" customHeight="1" x14ac:dyDescent="0.25">
      <c r="AN2173" s="18"/>
      <c r="AO2173" s="19"/>
      <c r="AQ2173" s="1"/>
      <c r="AR2173" s="14"/>
      <c r="AS2173" s="14"/>
      <c r="AT2173" s="6"/>
      <c r="AU2173" s="3"/>
      <c r="AV2173" s="3"/>
    </row>
    <row r="2174" spans="40:48" ht="12.75" customHeight="1" x14ac:dyDescent="0.25">
      <c r="AN2174" s="18"/>
      <c r="AO2174" s="19"/>
      <c r="AQ2174" s="1"/>
      <c r="AR2174" s="14"/>
      <c r="AS2174" s="14"/>
      <c r="AT2174" s="6"/>
      <c r="AU2174" s="3"/>
      <c r="AV2174" s="3"/>
    </row>
    <row r="2175" spans="40:48" ht="12.75" customHeight="1" x14ac:dyDescent="0.25">
      <c r="AN2175" s="18"/>
      <c r="AO2175" s="19"/>
      <c r="AQ2175" s="1"/>
      <c r="AR2175" s="14"/>
      <c r="AS2175" s="14"/>
      <c r="AT2175" s="6"/>
      <c r="AU2175" s="3"/>
      <c r="AV2175" s="3"/>
    </row>
    <row r="2176" spans="40:48" ht="12.75" customHeight="1" x14ac:dyDescent="0.25">
      <c r="AN2176" s="18"/>
      <c r="AO2176" s="19"/>
      <c r="AQ2176" s="1"/>
      <c r="AR2176" s="14"/>
      <c r="AS2176" s="14"/>
      <c r="AT2176" s="6"/>
      <c r="AU2176" s="3"/>
      <c r="AV2176" s="3"/>
    </row>
    <row r="2177" spans="40:48" ht="12.75" customHeight="1" x14ac:dyDescent="0.25">
      <c r="AN2177" s="18"/>
      <c r="AO2177" s="19"/>
      <c r="AQ2177" s="1"/>
      <c r="AR2177" s="14"/>
      <c r="AS2177" s="14"/>
      <c r="AT2177" s="6"/>
      <c r="AU2177" s="3"/>
      <c r="AV2177" s="3"/>
    </row>
    <row r="2178" spans="40:48" ht="12.75" customHeight="1" x14ac:dyDescent="0.25">
      <c r="AN2178" s="18"/>
      <c r="AO2178" s="19"/>
      <c r="AQ2178" s="1"/>
      <c r="AR2178" s="14"/>
      <c r="AS2178" s="14"/>
      <c r="AT2178" s="6"/>
      <c r="AU2178" s="3"/>
      <c r="AV2178" s="3"/>
    </row>
    <row r="2179" spans="40:48" ht="12.75" customHeight="1" x14ac:dyDescent="0.25">
      <c r="AN2179" s="18"/>
      <c r="AO2179" s="19"/>
      <c r="AQ2179" s="1"/>
      <c r="AR2179" s="14"/>
      <c r="AS2179" s="14"/>
      <c r="AT2179" s="6"/>
      <c r="AU2179" s="3"/>
      <c r="AV2179" s="3"/>
    </row>
    <row r="2180" spans="40:48" ht="12.75" customHeight="1" x14ac:dyDescent="0.25">
      <c r="AN2180" s="18"/>
      <c r="AO2180" s="19"/>
      <c r="AQ2180" s="1"/>
      <c r="AR2180" s="14"/>
      <c r="AS2180" s="14"/>
      <c r="AT2180" s="6"/>
      <c r="AU2180" s="3"/>
      <c r="AV2180" s="3"/>
    </row>
    <row r="2181" spans="40:48" ht="12.75" customHeight="1" x14ac:dyDescent="0.25">
      <c r="AN2181" s="18"/>
      <c r="AO2181" s="19"/>
      <c r="AQ2181" s="1"/>
      <c r="AR2181" s="14"/>
      <c r="AS2181" s="14"/>
      <c r="AT2181" s="6"/>
      <c r="AU2181" s="3"/>
      <c r="AV2181" s="3"/>
    </row>
    <row r="2182" spans="40:48" ht="12.75" customHeight="1" x14ac:dyDescent="0.25">
      <c r="AN2182" s="18"/>
      <c r="AO2182" s="19"/>
      <c r="AQ2182" s="1"/>
      <c r="AR2182" s="14"/>
      <c r="AS2182" s="14"/>
      <c r="AT2182" s="6"/>
      <c r="AU2182" s="3"/>
      <c r="AV2182" s="3"/>
    </row>
    <row r="2183" spans="40:48" ht="12.75" customHeight="1" x14ac:dyDescent="0.25">
      <c r="AN2183" s="18"/>
      <c r="AO2183" s="19"/>
      <c r="AQ2183" s="1"/>
      <c r="AR2183" s="14"/>
      <c r="AS2183" s="14"/>
      <c r="AT2183" s="6"/>
      <c r="AU2183" s="3"/>
      <c r="AV2183" s="3"/>
    </row>
    <row r="2184" spans="40:48" ht="12.75" customHeight="1" x14ac:dyDescent="0.25">
      <c r="AN2184" s="18"/>
      <c r="AO2184" s="19"/>
      <c r="AQ2184" s="1"/>
      <c r="AR2184" s="14"/>
      <c r="AS2184" s="14"/>
      <c r="AT2184" s="6"/>
      <c r="AU2184" s="3"/>
      <c r="AV2184" s="3"/>
    </row>
    <row r="2185" spans="40:48" ht="12.75" customHeight="1" x14ac:dyDescent="0.25">
      <c r="AN2185" s="18"/>
      <c r="AO2185" s="19"/>
      <c r="AQ2185" s="1"/>
      <c r="AR2185" s="14"/>
      <c r="AS2185" s="14"/>
      <c r="AT2185" s="6"/>
      <c r="AU2185" s="3"/>
      <c r="AV2185" s="3"/>
    </row>
    <row r="2186" spans="40:48" ht="12.75" customHeight="1" x14ac:dyDescent="0.25">
      <c r="AN2186" s="18"/>
      <c r="AO2186" s="19"/>
      <c r="AQ2186" s="1"/>
      <c r="AR2186" s="14"/>
      <c r="AS2186" s="14"/>
      <c r="AT2186" s="6"/>
      <c r="AU2186" s="3"/>
      <c r="AV2186" s="3"/>
    </row>
    <row r="2187" spans="40:48" ht="12.75" customHeight="1" x14ac:dyDescent="0.25">
      <c r="AN2187" s="18"/>
      <c r="AO2187" s="19"/>
      <c r="AQ2187" s="1"/>
      <c r="AR2187" s="14"/>
      <c r="AS2187" s="14"/>
      <c r="AT2187" s="6"/>
      <c r="AU2187" s="3"/>
      <c r="AV2187" s="3"/>
    </row>
    <row r="2188" spans="40:48" ht="12.75" customHeight="1" x14ac:dyDescent="0.25">
      <c r="AN2188" s="18"/>
      <c r="AO2188" s="19"/>
      <c r="AQ2188" s="1"/>
      <c r="AR2188" s="14"/>
      <c r="AS2188" s="14"/>
      <c r="AT2188" s="6"/>
      <c r="AU2188" s="3"/>
      <c r="AV2188" s="3"/>
    </row>
    <row r="2189" spans="40:48" ht="12.75" customHeight="1" x14ac:dyDescent="0.25">
      <c r="AN2189" s="18"/>
      <c r="AO2189" s="19"/>
      <c r="AQ2189" s="1"/>
      <c r="AR2189" s="14"/>
      <c r="AS2189" s="14"/>
      <c r="AT2189" s="6"/>
      <c r="AU2189" s="3"/>
      <c r="AV2189" s="3"/>
    </row>
    <row r="2190" spans="40:48" ht="12.75" customHeight="1" x14ac:dyDescent="0.25">
      <c r="AN2190" s="18"/>
      <c r="AO2190" s="19"/>
      <c r="AQ2190" s="1"/>
      <c r="AR2190" s="14"/>
      <c r="AS2190" s="14"/>
      <c r="AT2190" s="6"/>
      <c r="AU2190" s="3"/>
      <c r="AV2190" s="3"/>
    </row>
    <row r="2191" spans="40:48" ht="12.75" customHeight="1" x14ac:dyDescent="0.25">
      <c r="AN2191" s="18"/>
      <c r="AO2191" s="19"/>
      <c r="AQ2191" s="1"/>
      <c r="AR2191" s="14"/>
      <c r="AS2191" s="14"/>
      <c r="AT2191" s="6"/>
      <c r="AU2191" s="3"/>
      <c r="AV2191" s="3"/>
    </row>
    <row r="2192" spans="40:48" ht="12.75" customHeight="1" x14ac:dyDescent="0.25">
      <c r="AN2192" s="18"/>
      <c r="AO2192" s="19"/>
      <c r="AQ2192" s="1"/>
      <c r="AR2192" s="14"/>
      <c r="AS2192" s="14"/>
      <c r="AT2192" s="6"/>
      <c r="AU2192" s="3"/>
      <c r="AV2192" s="3"/>
    </row>
    <row r="2193" spans="40:48" ht="12.75" customHeight="1" x14ac:dyDescent="0.25">
      <c r="AN2193" s="18"/>
      <c r="AO2193" s="19"/>
      <c r="AQ2193" s="1"/>
      <c r="AR2193" s="14"/>
      <c r="AS2193" s="14"/>
      <c r="AT2193" s="6"/>
      <c r="AU2193" s="3"/>
      <c r="AV2193" s="3"/>
    </row>
    <row r="2194" spans="40:48" ht="12.75" customHeight="1" x14ac:dyDescent="0.25">
      <c r="AN2194" s="18"/>
      <c r="AO2194" s="19"/>
      <c r="AQ2194" s="1"/>
      <c r="AR2194" s="14"/>
      <c r="AS2194" s="14"/>
      <c r="AT2194" s="6"/>
      <c r="AU2194" s="3"/>
      <c r="AV2194" s="3"/>
    </row>
    <row r="2195" spans="40:48" ht="12.75" customHeight="1" x14ac:dyDescent="0.25">
      <c r="AN2195" s="18"/>
      <c r="AO2195" s="19"/>
      <c r="AQ2195" s="1"/>
      <c r="AR2195" s="14"/>
      <c r="AS2195" s="14"/>
      <c r="AT2195" s="6"/>
      <c r="AU2195" s="3"/>
      <c r="AV2195" s="3"/>
    </row>
    <row r="2196" spans="40:48" ht="12.75" customHeight="1" x14ac:dyDescent="0.25">
      <c r="AN2196" s="18"/>
      <c r="AO2196" s="19"/>
      <c r="AQ2196" s="1"/>
      <c r="AR2196" s="14"/>
      <c r="AS2196" s="14"/>
      <c r="AT2196" s="6"/>
      <c r="AU2196" s="3"/>
      <c r="AV2196" s="3"/>
    </row>
    <row r="2197" spans="40:48" ht="12.75" customHeight="1" x14ac:dyDescent="0.25">
      <c r="AN2197" s="18"/>
      <c r="AO2197" s="19"/>
      <c r="AQ2197" s="1"/>
      <c r="AR2197" s="14"/>
      <c r="AS2197" s="14"/>
      <c r="AT2197" s="6"/>
      <c r="AU2197" s="3"/>
      <c r="AV2197" s="3"/>
    </row>
    <row r="2198" spans="40:48" ht="12.75" customHeight="1" x14ac:dyDescent="0.25">
      <c r="AN2198" s="18"/>
      <c r="AO2198" s="19"/>
      <c r="AQ2198" s="1"/>
      <c r="AR2198" s="14"/>
      <c r="AS2198" s="14"/>
      <c r="AT2198" s="6"/>
      <c r="AU2198" s="3"/>
      <c r="AV2198" s="3"/>
    </row>
    <row r="2199" spans="40:48" ht="12.75" customHeight="1" x14ac:dyDescent="0.25">
      <c r="AN2199" s="18"/>
      <c r="AO2199" s="19"/>
      <c r="AQ2199" s="1"/>
      <c r="AR2199" s="14"/>
      <c r="AS2199" s="14"/>
      <c r="AT2199" s="6"/>
      <c r="AU2199" s="3"/>
      <c r="AV2199" s="3"/>
    </row>
    <row r="2200" spans="40:48" ht="12.75" customHeight="1" x14ac:dyDescent="0.25">
      <c r="AN2200" s="18"/>
      <c r="AO2200" s="19"/>
      <c r="AQ2200" s="1"/>
      <c r="AR2200" s="14"/>
      <c r="AS2200" s="14"/>
      <c r="AT2200" s="6"/>
      <c r="AU2200" s="3"/>
      <c r="AV2200" s="3"/>
    </row>
    <row r="2201" spans="40:48" ht="12.75" customHeight="1" x14ac:dyDescent="0.25">
      <c r="AN2201" s="18"/>
      <c r="AO2201" s="19"/>
      <c r="AQ2201" s="1"/>
      <c r="AR2201" s="14"/>
      <c r="AS2201" s="14"/>
      <c r="AT2201" s="6"/>
      <c r="AU2201" s="3"/>
      <c r="AV2201" s="3"/>
    </row>
    <row r="2202" spans="40:48" ht="12.75" customHeight="1" x14ac:dyDescent="0.25">
      <c r="AN2202" s="18"/>
      <c r="AO2202" s="19"/>
      <c r="AQ2202" s="1"/>
      <c r="AR2202" s="14"/>
      <c r="AS2202" s="14"/>
      <c r="AT2202" s="6"/>
      <c r="AU2202" s="3"/>
      <c r="AV2202" s="3"/>
    </row>
    <row r="2203" spans="40:48" ht="12.75" customHeight="1" x14ac:dyDescent="0.25">
      <c r="AN2203" s="18"/>
      <c r="AO2203" s="19"/>
      <c r="AQ2203" s="1"/>
      <c r="AR2203" s="14"/>
      <c r="AS2203" s="14"/>
      <c r="AT2203" s="6"/>
      <c r="AU2203" s="3"/>
      <c r="AV2203" s="3"/>
    </row>
    <row r="2204" spans="40:48" ht="12.75" customHeight="1" x14ac:dyDescent="0.25">
      <c r="AN2204" s="18"/>
      <c r="AO2204" s="19"/>
      <c r="AQ2204" s="1"/>
      <c r="AR2204" s="14"/>
      <c r="AS2204" s="14"/>
      <c r="AT2204" s="6"/>
      <c r="AU2204" s="3"/>
      <c r="AV2204" s="3"/>
    </row>
    <row r="2205" spans="40:48" ht="12.75" customHeight="1" x14ac:dyDescent="0.25">
      <c r="AN2205" s="18"/>
      <c r="AO2205" s="19"/>
      <c r="AQ2205" s="1"/>
      <c r="AR2205" s="14"/>
      <c r="AS2205" s="14"/>
      <c r="AT2205" s="6"/>
      <c r="AU2205" s="3"/>
      <c r="AV2205" s="3"/>
    </row>
    <row r="2206" spans="40:48" ht="12.75" customHeight="1" x14ac:dyDescent="0.25">
      <c r="AN2206" s="18"/>
      <c r="AO2206" s="19"/>
      <c r="AQ2206" s="1"/>
      <c r="AR2206" s="14"/>
      <c r="AS2206" s="14"/>
      <c r="AT2206" s="6"/>
      <c r="AU2206" s="3"/>
      <c r="AV2206" s="3"/>
    </row>
    <row r="2207" spans="40:48" ht="12.75" customHeight="1" x14ac:dyDescent="0.25">
      <c r="AN2207" s="18"/>
      <c r="AO2207" s="19"/>
      <c r="AQ2207" s="1"/>
      <c r="AR2207" s="14"/>
      <c r="AS2207" s="14"/>
      <c r="AT2207" s="6"/>
      <c r="AU2207" s="3"/>
      <c r="AV2207" s="3"/>
    </row>
    <row r="2208" spans="40:48" ht="12.75" customHeight="1" x14ac:dyDescent="0.25">
      <c r="AN2208" s="18"/>
      <c r="AO2208" s="19"/>
      <c r="AQ2208" s="1"/>
      <c r="AR2208" s="14"/>
      <c r="AS2208" s="14"/>
      <c r="AT2208" s="6"/>
      <c r="AU2208" s="3"/>
      <c r="AV2208" s="3"/>
    </row>
    <row r="2209" spans="40:48" ht="12.75" customHeight="1" x14ac:dyDescent="0.25">
      <c r="AN2209" s="18"/>
      <c r="AO2209" s="19"/>
      <c r="AQ2209" s="1"/>
      <c r="AR2209" s="14"/>
      <c r="AS2209" s="14"/>
      <c r="AT2209" s="6"/>
      <c r="AU2209" s="3"/>
      <c r="AV2209" s="3"/>
    </row>
    <row r="2210" spans="40:48" ht="12.75" customHeight="1" x14ac:dyDescent="0.25">
      <c r="AN2210" s="18"/>
      <c r="AO2210" s="19"/>
      <c r="AQ2210" s="1"/>
      <c r="AR2210" s="14"/>
      <c r="AS2210" s="14"/>
      <c r="AT2210" s="6"/>
      <c r="AU2210" s="3"/>
      <c r="AV2210" s="3"/>
    </row>
    <row r="2211" spans="40:48" ht="12.75" customHeight="1" x14ac:dyDescent="0.25">
      <c r="AN2211" s="18"/>
      <c r="AO2211" s="19"/>
      <c r="AQ2211" s="1"/>
      <c r="AR2211" s="14"/>
      <c r="AS2211" s="14"/>
      <c r="AT2211" s="6"/>
      <c r="AU2211" s="3"/>
      <c r="AV2211" s="3"/>
    </row>
    <row r="2212" spans="40:48" ht="12.75" customHeight="1" x14ac:dyDescent="0.25">
      <c r="AN2212" s="18"/>
      <c r="AO2212" s="19"/>
      <c r="AQ2212" s="1"/>
      <c r="AR2212" s="14"/>
      <c r="AS2212" s="14"/>
      <c r="AT2212" s="6"/>
      <c r="AU2212" s="3"/>
      <c r="AV2212" s="3"/>
    </row>
    <row r="2213" spans="40:48" ht="12.75" customHeight="1" x14ac:dyDescent="0.25">
      <c r="AN2213" s="18"/>
      <c r="AO2213" s="19"/>
      <c r="AQ2213" s="1"/>
      <c r="AR2213" s="14"/>
      <c r="AS2213" s="14"/>
      <c r="AT2213" s="6"/>
      <c r="AU2213" s="3"/>
      <c r="AV2213" s="3"/>
    </row>
    <row r="2214" spans="40:48" ht="12.75" customHeight="1" x14ac:dyDescent="0.25">
      <c r="AN2214" s="18"/>
      <c r="AO2214" s="19"/>
      <c r="AQ2214" s="1"/>
      <c r="AR2214" s="14"/>
      <c r="AS2214" s="14"/>
      <c r="AT2214" s="6"/>
      <c r="AU2214" s="3"/>
      <c r="AV2214" s="3"/>
    </row>
    <row r="2215" spans="40:48" ht="12.75" customHeight="1" x14ac:dyDescent="0.25">
      <c r="AN2215" s="18"/>
      <c r="AO2215" s="19"/>
      <c r="AQ2215" s="1"/>
      <c r="AR2215" s="14"/>
      <c r="AS2215" s="14"/>
      <c r="AT2215" s="6"/>
      <c r="AU2215" s="3"/>
      <c r="AV2215" s="3"/>
    </row>
    <row r="2216" spans="40:48" ht="12.75" customHeight="1" x14ac:dyDescent="0.25">
      <c r="AN2216" s="18"/>
      <c r="AO2216" s="19"/>
      <c r="AQ2216" s="1"/>
      <c r="AR2216" s="14"/>
      <c r="AS2216" s="14"/>
      <c r="AT2216" s="6"/>
      <c r="AU2216" s="3"/>
      <c r="AV2216" s="3"/>
    </row>
    <row r="2217" spans="40:48" ht="12.75" customHeight="1" x14ac:dyDescent="0.25">
      <c r="AN2217" s="18"/>
      <c r="AO2217" s="19"/>
      <c r="AQ2217" s="1"/>
      <c r="AR2217" s="14"/>
      <c r="AS2217" s="14"/>
      <c r="AT2217" s="6"/>
      <c r="AU2217" s="3"/>
      <c r="AV2217" s="3"/>
    </row>
    <row r="2218" spans="40:48" ht="12.75" customHeight="1" x14ac:dyDescent="0.25">
      <c r="AN2218" s="18"/>
      <c r="AO2218" s="19"/>
      <c r="AQ2218" s="1"/>
      <c r="AR2218" s="14"/>
      <c r="AS2218" s="14"/>
      <c r="AT2218" s="6"/>
      <c r="AU2218" s="3"/>
      <c r="AV2218" s="3"/>
    </row>
    <row r="2219" spans="40:48" ht="12.75" customHeight="1" x14ac:dyDescent="0.25">
      <c r="AN2219" s="18"/>
      <c r="AO2219" s="19"/>
      <c r="AQ2219" s="1"/>
      <c r="AR2219" s="14"/>
      <c r="AS2219" s="14"/>
      <c r="AT2219" s="6"/>
      <c r="AU2219" s="3"/>
      <c r="AV2219" s="3"/>
    </row>
    <row r="2220" spans="40:48" ht="12.75" customHeight="1" x14ac:dyDescent="0.25">
      <c r="AN2220" s="18"/>
      <c r="AO2220" s="19"/>
      <c r="AQ2220" s="1"/>
      <c r="AR2220" s="14"/>
      <c r="AS2220" s="14"/>
      <c r="AT2220" s="6"/>
      <c r="AU2220" s="3"/>
      <c r="AV2220" s="3"/>
    </row>
    <row r="2221" spans="40:48" ht="12.75" customHeight="1" x14ac:dyDescent="0.25">
      <c r="AN2221" s="18"/>
      <c r="AO2221" s="19"/>
      <c r="AQ2221" s="1"/>
      <c r="AR2221" s="14"/>
      <c r="AS2221" s="14"/>
      <c r="AT2221" s="6"/>
      <c r="AU2221" s="3"/>
      <c r="AV2221" s="3"/>
    </row>
    <row r="2222" spans="40:48" ht="12.75" customHeight="1" x14ac:dyDescent="0.25">
      <c r="AN2222" s="18"/>
      <c r="AO2222" s="19"/>
      <c r="AQ2222" s="1"/>
      <c r="AR2222" s="14"/>
      <c r="AS2222" s="14"/>
      <c r="AT2222" s="6"/>
      <c r="AU2222" s="3"/>
      <c r="AV2222" s="3"/>
    </row>
    <row r="2223" spans="40:48" ht="12.75" customHeight="1" x14ac:dyDescent="0.25">
      <c r="AN2223" s="18"/>
      <c r="AO2223" s="19"/>
      <c r="AQ2223" s="1"/>
      <c r="AR2223" s="14"/>
      <c r="AS2223" s="14"/>
      <c r="AT2223" s="6"/>
      <c r="AU2223" s="3"/>
      <c r="AV2223" s="3"/>
    </row>
    <row r="2224" spans="40:48" ht="12.75" customHeight="1" x14ac:dyDescent="0.25">
      <c r="AN2224" s="18"/>
      <c r="AO2224" s="19"/>
      <c r="AQ2224" s="1"/>
      <c r="AR2224" s="14"/>
      <c r="AS2224" s="14"/>
      <c r="AT2224" s="6"/>
      <c r="AU2224" s="3"/>
      <c r="AV2224" s="3"/>
    </row>
    <row r="2225" spans="40:48" ht="12.75" customHeight="1" x14ac:dyDescent="0.25">
      <c r="AN2225" s="18"/>
      <c r="AO2225" s="19"/>
      <c r="AQ2225" s="1"/>
      <c r="AR2225" s="14"/>
      <c r="AS2225" s="14"/>
      <c r="AT2225" s="6"/>
      <c r="AU2225" s="3"/>
      <c r="AV2225" s="3"/>
    </row>
    <row r="2226" spans="40:48" ht="12.75" customHeight="1" x14ac:dyDescent="0.25">
      <c r="AN2226" s="18"/>
      <c r="AO2226" s="19"/>
      <c r="AQ2226" s="1"/>
      <c r="AR2226" s="14"/>
      <c r="AS2226" s="14"/>
      <c r="AT2226" s="6"/>
      <c r="AU2226" s="3"/>
      <c r="AV2226" s="3"/>
    </row>
    <row r="2227" spans="40:48" ht="12.75" customHeight="1" x14ac:dyDescent="0.25">
      <c r="AN2227" s="18"/>
      <c r="AO2227" s="19"/>
      <c r="AQ2227" s="1"/>
      <c r="AR2227" s="14"/>
      <c r="AS2227" s="14"/>
      <c r="AT2227" s="6"/>
      <c r="AU2227" s="3"/>
      <c r="AV2227" s="3"/>
    </row>
    <row r="2228" spans="40:48" ht="12.75" customHeight="1" x14ac:dyDescent="0.25">
      <c r="AN2228" s="18"/>
      <c r="AO2228" s="19"/>
      <c r="AQ2228" s="1"/>
      <c r="AR2228" s="14"/>
      <c r="AS2228" s="14"/>
      <c r="AT2228" s="6"/>
      <c r="AU2228" s="3"/>
      <c r="AV2228" s="3"/>
    </row>
    <row r="2229" spans="40:48" ht="12.75" customHeight="1" x14ac:dyDescent="0.25">
      <c r="AN2229" s="18"/>
      <c r="AO2229" s="19"/>
      <c r="AQ2229" s="1"/>
      <c r="AR2229" s="14"/>
      <c r="AS2229" s="14"/>
      <c r="AT2229" s="6"/>
      <c r="AU2229" s="3"/>
      <c r="AV2229" s="3"/>
    </row>
    <row r="2230" spans="40:48" ht="12.75" customHeight="1" x14ac:dyDescent="0.25">
      <c r="AN2230" s="18"/>
      <c r="AO2230" s="19"/>
      <c r="AQ2230" s="1"/>
      <c r="AR2230" s="14"/>
      <c r="AS2230" s="14"/>
      <c r="AT2230" s="6"/>
      <c r="AU2230" s="3"/>
      <c r="AV2230" s="3"/>
    </row>
    <row r="2231" spans="40:48" ht="12.75" customHeight="1" x14ac:dyDescent="0.25">
      <c r="AN2231" s="18"/>
      <c r="AO2231" s="19"/>
      <c r="AQ2231" s="1"/>
      <c r="AR2231" s="14"/>
      <c r="AS2231" s="14"/>
      <c r="AT2231" s="6"/>
      <c r="AU2231" s="3"/>
      <c r="AV2231" s="3"/>
    </row>
    <row r="2232" spans="40:48" ht="12.75" customHeight="1" x14ac:dyDescent="0.25">
      <c r="AN2232" s="18"/>
      <c r="AO2232" s="19"/>
      <c r="AQ2232" s="1"/>
      <c r="AR2232" s="14"/>
      <c r="AS2232" s="14"/>
      <c r="AT2232" s="6"/>
      <c r="AU2232" s="3"/>
      <c r="AV2232" s="3"/>
    </row>
    <row r="2233" spans="40:48" ht="12.75" customHeight="1" x14ac:dyDescent="0.25">
      <c r="AN2233" s="18"/>
      <c r="AO2233" s="19"/>
      <c r="AQ2233" s="1"/>
      <c r="AR2233" s="14"/>
      <c r="AS2233" s="14"/>
      <c r="AT2233" s="6"/>
      <c r="AU2233" s="3"/>
      <c r="AV2233" s="3"/>
    </row>
    <row r="2234" spans="40:48" ht="12.75" customHeight="1" x14ac:dyDescent="0.25">
      <c r="AN2234" s="18"/>
      <c r="AO2234" s="19"/>
      <c r="AQ2234" s="1"/>
      <c r="AR2234" s="14"/>
      <c r="AS2234" s="14"/>
      <c r="AT2234" s="6"/>
      <c r="AU2234" s="3"/>
      <c r="AV2234" s="3"/>
    </row>
    <row r="2235" spans="40:48" ht="12.75" customHeight="1" x14ac:dyDescent="0.25">
      <c r="AN2235" s="18"/>
      <c r="AO2235" s="19"/>
      <c r="AQ2235" s="1"/>
      <c r="AR2235" s="14"/>
      <c r="AS2235" s="14"/>
      <c r="AT2235" s="6"/>
      <c r="AU2235" s="3"/>
      <c r="AV2235" s="3"/>
    </row>
    <row r="2236" spans="40:48" ht="12.75" customHeight="1" x14ac:dyDescent="0.25">
      <c r="AN2236" s="18"/>
      <c r="AO2236" s="19"/>
      <c r="AQ2236" s="1"/>
      <c r="AR2236" s="14"/>
      <c r="AS2236" s="14"/>
      <c r="AT2236" s="6"/>
      <c r="AU2236" s="3"/>
      <c r="AV2236" s="3"/>
    </row>
    <row r="2237" spans="40:48" ht="12.75" customHeight="1" x14ac:dyDescent="0.25">
      <c r="AN2237" s="18"/>
      <c r="AO2237" s="19"/>
      <c r="AQ2237" s="1"/>
      <c r="AR2237" s="14"/>
      <c r="AS2237" s="14"/>
      <c r="AT2237" s="6"/>
      <c r="AU2237" s="3"/>
      <c r="AV2237" s="3"/>
    </row>
    <row r="2238" spans="40:48" ht="12.75" customHeight="1" x14ac:dyDescent="0.25">
      <c r="AN2238" s="18"/>
      <c r="AO2238" s="19"/>
      <c r="AQ2238" s="1"/>
      <c r="AR2238" s="14"/>
      <c r="AS2238" s="14"/>
      <c r="AT2238" s="6"/>
      <c r="AU2238" s="3"/>
      <c r="AV2238" s="3"/>
    </row>
    <row r="2239" spans="40:48" ht="12.75" customHeight="1" x14ac:dyDescent="0.25">
      <c r="AN2239" s="18"/>
      <c r="AO2239" s="19"/>
      <c r="AQ2239" s="1"/>
      <c r="AR2239" s="14"/>
      <c r="AS2239" s="14"/>
      <c r="AT2239" s="6"/>
      <c r="AU2239" s="3"/>
      <c r="AV2239" s="3"/>
    </row>
    <row r="2240" spans="40:48" ht="12.75" customHeight="1" x14ac:dyDescent="0.25">
      <c r="AN2240" s="18"/>
      <c r="AO2240" s="19"/>
      <c r="AQ2240" s="1"/>
      <c r="AR2240" s="14"/>
      <c r="AS2240" s="14"/>
      <c r="AT2240" s="6"/>
      <c r="AU2240" s="3"/>
      <c r="AV2240" s="3"/>
    </row>
    <row r="2241" spans="40:48" ht="12.75" customHeight="1" x14ac:dyDescent="0.25">
      <c r="AN2241" s="18"/>
      <c r="AO2241" s="19"/>
      <c r="AQ2241" s="1"/>
      <c r="AR2241" s="14"/>
      <c r="AS2241" s="14"/>
      <c r="AT2241" s="6"/>
      <c r="AU2241" s="3"/>
      <c r="AV2241" s="3"/>
    </row>
    <row r="2242" spans="40:48" ht="12.75" customHeight="1" x14ac:dyDescent="0.25">
      <c r="AN2242" s="18"/>
      <c r="AO2242" s="19"/>
      <c r="AQ2242" s="1"/>
      <c r="AR2242" s="14"/>
      <c r="AS2242" s="14"/>
      <c r="AT2242" s="6"/>
      <c r="AU2242" s="3"/>
      <c r="AV2242" s="3"/>
    </row>
    <row r="2243" spans="40:48" ht="12.75" customHeight="1" x14ac:dyDescent="0.25">
      <c r="AN2243" s="18"/>
      <c r="AO2243" s="19"/>
      <c r="AQ2243" s="1"/>
      <c r="AR2243" s="14"/>
      <c r="AS2243" s="14"/>
      <c r="AT2243" s="6"/>
      <c r="AU2243" s="3"/>
      <c r="AV2243" s="3"/>
    </row>
    <row r="2244" spans="40:48" ht="12.75" customHeight="1" x14ac:dyDescent="0.25">
      <c r="AN2244" s="18"/>
      <c r="AO2244" s="19"/>
      <c r="AQ2244" s="1"/>
      <c r="AR2244" s="14"/>
      <c r="AS2244" s="14"/>
      <c r="AT2244" s="6"/>
      <c r="AU2244" s="3"/>
      <c r="AV2244" s="3"/>
    </row>
    <row r="2245" spans="40:48" ht="12.75" customHeight="1" x14ac:dyDescent="0.25">
      <c r="AN2245" s="18"/>
      <c r="AO2245" s="19"/>
      <c r="AQ2245" s="1"/>
      <c r="AR2245" s="14"/>
      <c r="AS2245" s="14"/>
      <c r="AT2245" s="6"/>
      <c r="AU2245" s="3"/>
      <c r="AV2245" s="3"/>
    </row>
    <row r="2246" spans="40:48" ht="12.75" customHeight="1" x14ac:dyDescent="0.25">
      <c r="AN2246" s="18"/>
      <c r="AO2246" s="19"/>
      <c r="AQ2246" s="1"/>
      <c r="AR2246" s="14"/>
      <c r="AS2246" s="14"/>
      <c r="AT2246" s="6"/>
      <c r="AU2246" s="3"/>
      <c r="AV2246" s="3"/>
    </row>
    <row r="2247" spans="40:48" ht="12.75" customHeight="1" x14ac:dyDescent="0.25">
      <c r="AN2247" s="18"/>
      <c r="AO2247" s="19"/>
      <c r="AQ2247" s="1"/>
      <c r="AR2247" s="14"/>
      <c r="AS2247" s="14"/>
      <c r="AT2247" s="6"/>
      <c r="AU2247" s="3"/>
      <c r="AV2247" s="3"/>
    </row>
    <row r="2248" spans="40:48" ht="12.75" customHeight="1" x14ac:dyDescent="0.25">
      <c r="AN2248" s="18"/>
      <c r="AO2248" s="19"/>
      <c r="AQ2248" s="1"/>
      <c r="AR2248" s="14"/>
      <c r="AS2248" s="14"/>
      <c r="AT2248" s="6"/>
      <c r="AU2248" s="3"/>
      <c r="AV2248" s="3"/>
    </row>
    <row r="2249" spans="40:48" ht="12.75" customHeight="1" x14ac:dyDescent="0.25">
      <c r="AN2249" s="18"/>
      <c r="AO2249" s="19"/>
      <c r="AQ2249" s="1"/>
      <c r="AR2249" s="14"/>
      <c r="AS2249" s="14"/>
      <c r="AT2249" s="6"/>
      <c r="AU2249" s="3"/>
      <c r="AV2249" s="3"/>
    </row>
    <row r="2250" spans="40:48" ht="12.75" customHeight="1" x14ac:dyDescent="0.25">
      <c r="AN2250" s="18"/>
      <c r="AO2250" s="19"/>
      <c r="AQ2250" s="1"/>
      <c r="AR2250" s="14"/>
      <c r="AS2250" s="14"/>
      <c r="AT2250" s="6"/>
      <c r="AU2250" s="3"/>
      <c r="AV2250" s="3"/>
    </row>
    <row r="2251" spans="40:48" ht="12.75" customHeight="1" x14ac:dyDescent="0.25">
      <c r="AN2251" s="18"/>
      <c r="AO2251" s="19"/>
      <c r="AQ2251" s="1"/>
      <c r="AR2251" s="14"/>
      <c r="AS2251" s="14"/>
      <c r="AT2251" s="6"/>
      <c r="AU2251" s="3"/>
      <c r="AV2251" s="3"/>
    </row>
    <row r="2252" spans="40:48" ht="12.75" customHeight="1" x14ac:dyDescent="0.25">
      <c r="AN2252" s="18"/>
      <c r="AO2252" s="19"/>
      <c r="AQ2252" s="1"/>
      <c r="AR2252" s="14"/>
      <c r="AS2252" s="14"/>
      <c r="AT2252" s="6"/>
      <c r="AU2252" s="3"/>
      <c r="AV2252" s="3"/>
    </row>
    <row r="2253" spans="40:48" ht="12.75" customHeight="1" x14ac:dyDescent="0.25">
      <c r="AN2253" s="18"/>
      <c r="AO2253" s="19"/>
      <c r="AQ2253" s="1"/>
      <c r="AR2253" s="14"/>
      <c r="AS2253" s="14"/>
      <c r="AT2253" s="6"/>
      <c r="AU2253" s="3"/>
      <c r="AV2253" s="3"/>
    </row>
    <row r="2254" spans="40:48" ht="12.75" customHeight="1" x14ac:dyDescent="0.25">
      <c r="AN2254" s="18"/>
      <c r="AO2254" s="19"/>
      <c r="AQ2254" s="1"/>
      <c r="AR2254" s="14"/>
      <c r="AS2254" s="14"/>
      <c r="AT2254" s="6"/>
      <c r="AU2254" s="3"/>
      <c r="AV2254" s="3"/>
    </row>
    <row r="2255" spans="40:48" ht="12.75" customHeight="1" x14ac:dyDescent="0.25">
      <c r="AN2255" s="18"/>
      <c r="AO2255" s="19"/>
      <c r="AQ2255" s="1"/>
      <c r="AR2255" s="14"/>
      <c r="AS2255" s="14"/>
      <c r="AT2255" s="6"/>
      <c r="AU2255" s="3"/>
      <c r="AV2255" s="3"/>
    </row>
    <row r="2256" spans="40:48" ht="12.75" customHeight="1" x14ac:dyDescent="0.25">
      <c r="AN2256" s="18"/>
      <c r="AO2256" s="19"/>
      <c r="AQ2256" s="1"/>
      <c r="AR2256" s="14"/>
      <c r="AS2256" s="14"/>
      <c r="AT2256" s="6"/>
      <c r="AU2256" s="3"/>
      <c r="AV2256" s="3"/>
    </row>
    <row r="2257" spans="40:48" ht="12.75" customHeight="1" x14ac:dyDescent="0.25">
      <c r="AN2257" s="18"/>
      <c r="AO2257" s="19"/>
      <c r="AQ2257" s="1"/>
      <c r="AR2257" s="14"/>
      <c r="AS2257" s="14"/>
      <c r="AT2257" s="6"/>
      <c r="AU2257" s="3"/>
      <c r="AV2257" s="3"/>
    </row>
    <row r="2258" spans="40:48" ht="12.75" customHeight="1" x14ac:dyDescent="0.25">
      <c r="AN2258" s="18"/>
      <c r="AO2258" s="19"/>
      <c r="AQ2258" s="1"/>
      <c r="AR2258" s="14"/>
      <c r="AS2258" s="14"/>
      <c r="AT2258" s="6"/>
      <c r="AU2258" s="3"/>
      <c r="AV2258" s="3"/>
    </row>
    <row r="2259" spans="40:48" ht="12.75" customHeight="1" x14ac:dyDescent="0.25">
      <c r="AN2259" s="18"/>
      <c r="AO2259" s="19"/>
      <c r="AQ2259" s="1"/>
      <c r="AR2259" s="14"/>
      <c r="AS2259" s="14"/>
      <c r="AT2259" s="6"/>
      <c r="AU2259" s="3"/>
      <c r="AV2259" s="3"/>
    </row>
    <row r="2260" spans="40:48" ht="12.75" customHeight="1" x14ac:dyDescent="0.25">
      <c r="AN2260" s="18"/>
      <c r="AO2260" s="19"/>
      <c r="AQ2260" s="1"/>
      <c r="AR2260" s="14"/>
      <c r="AS2260" s="14"/>
      <c r="AT2260" s="6"/>
      <c r="AU2260" s="3"/>
      <c r="AV2260" s="3"/>
    </row>
    <row r="2261" spans="40:48" ht="12.75" customHeight="1" x14ac:dyDescent="0.25">
      <c r="AN2261" s="18"/>
      <c r="AO2261" s="19"/>
      <c r="AQ2261" s="1"/>
      <c r="AR2261" s="14"/>
      <c r="AS2261" s="14"/>
      <c r="AT2261" s="6"/>
      <c r="AU2261" s="3"/>
      <c r="AV2261" s="3"/>
    </row>
    <row r="2262" spans="40:48" ht="12.75" customHeight="1" x14ac:dyDescent="0.25">
      <c r="AN2262" s="18"/>
      <c r="AO2262" s="19"/>
      <c r="AQ2262" s="1"/>
      <c r="AR2262" s="14"/>
      <c r="AS2262" s="14"/>
      <c r="AT2262" s="6"/>
      <c r="AU2262" s="3"/>
      <c r="AV2262" s="3"/>
    </row>
    <row r="2263" spans="40:48" ht="12.75" customHeight="1" x14ac:dyDescent="0.25">
      <c r="AN2263" s="18"/>
      <c r="AO2263" s="19"/>
      <c r="AQ2263" s="1"/>
      <c r="AR2263" s="14"/>
      <c r="AS2263" s="14"/>
      <c r="AT2263" s="6"/>
      <c r="AU2263" s="3"/>
      <c r="AV2263" s="3"/>
    </row>
    <row r="2264" spans="40:48" ht="12.75" customHeight="1" x14ac:dyDescent="0.25">
      <c r="AN2264" s="18"/>
      <c r="AO2264" s="19"/>
      <c r="AQ2264" s="1"/>
      <c r="AR2264" s="14"/>
      <c r="AS2264" s="14"/>
      <c r="AT2264" s="6"/>
      <c r="AU2264" s="3"/>
      <c r="AV2264" s="3"/>
    </row>
    <row r="2265" spans="40:48" ht="12.75" customHeight="1" x14ac:dyDescent="0.25">
      <c r="AN2265" s="18"/>
      <c r="AO2265" s="19"/>
      <c r="AQ2265" s="1"/>
      <c r="AR2265" s="14"/>
      <c r="AS2265" s="14"/>
      <c r="AT2265" s="6"/>
      <c r="AU2265" s="3"/>
      <c r="AV2265" s="3"/>
    </row>
    <row r="2266" spans="40:48" ht="12.75" customHeight="1" x14ac:dyDescent="0.25">
      <c r="AN2266" s="18"/>
      <c r="AO2266" s="19"/>
      <c r="AQ2266" s="1"/>
      <c r="AR2266" s="14"/>
      <c r="AS2266" s="14"/>
      <c r="AT2266" s="6"/>
      <c r="AU2266" s="3"/>
      <c r="AV2266" s="3"/>
    </row>
    <row r="2267" spans="40:48" ht="12.75" customHeight="1" x14ac:dyDescent="0.25">
      <c r="AN2267" s="18"/>
      <c r="AO2267" s="19"/>
      <c r="AQ2267" s="1"/>
      <c r="AR2267" s="14"/>
      <c r="AS2267" s="14"/>
      <c r="AT2267" s="6"/>
      <c r="AU2267" s="3"/>
      <c r="AV2267" s="3"/>
    </row>
    <row r="2268" spans="40:48" ht="12.75" customHeight="1" x14ac:dyDescent="0.25">
      <c r="AN2268" s="18"/>
      <c r="AO2268" s="19"/>
      <c r="AQ2268" s="1"/>
      <c r="AR2268" s="14"/>
      <c r="AS2268" s="14"/>
      <c r="AT2268" s="6"/>
      <c r="AU2268" s="3"/>
      <c r="AV2268" s="3"/>
    </row>
    <row r="2269" spans="40:48" ht="12.75" customHeight="1" x14ac:dyDescent="0.25">
      <c r="AN2269" s="18"/>
      <c r="AO2269" s="19"/>
      <c r="AQ2269" s="1"/>
      <c r="AR2269" s="14"/>
      <c r="AS2269" s="14"/>
      <c r="AT2269" s="6"/>
      <c r="AU2269" s="3"/>
      <c r="AV2269" s="3"/>
    </row>
    <row r="2270" spans="40:48" ht="12.75" customHeight="1" x14ac:dyDescent="0.25">
      <c r="AN2270" s="18"/>
      <c r="AO2270" s="19"/>
      <c r="AQ2270" s="1"/>
      <c r="AR2270" s="14"/>
      <c r="AS2270" s="14"/>
      <c r="AT2270" s="6"/>
      <c r="AU2270" s="3"/>
      <c r="AV2270" s="3"/>
    </row>
    <row r="2271" spans="40:48" ht="12.75" customHeight="1" x14ac:dyDescent="0.25">
      <c r="AN2271" s="18"/>
      <c r="AO2271" s="19"/>
      <c r="AQ2271" s="1"/>
      <c r="AR2271" s="14"/>
      <c r="AS2271" s="14"/>
      <c r="AT2271" s="6"/>
      <c r="AU2271" s="3"/>
      <c r="AV2271" s="3"/>
    </row>
    <row r="2272" spans="40:48" ht="12.75" customHeight="1" x14ac:dyDescent="0.25">
      <c r="AN2272" s="18"/>
      <c r="AO2272" s="19"/>
      <c r="AQ2272" s="1"/>
      <c r="AR2272" s="14"/>
      <c r="AS2272" s="14"/>
      <c r="AT2272" s="6"/>
      <c r="AU2272" s="3"/>
      <c r="AV2272" s="3"/>
    </row>
    <row r="2273" spans="40:48" ht="12.75" customHeight="1" x14ac:dyDescent="0.25">
      <c r="AN2273" s="18"/>
      <c r="AO2273" s="19"/>
      <c r="AQ2273" s="1"/>
      <c r="AR2273" s="14"/>
      <c r="AS2273" s="14"/>
      <c r="AT2273" s="6"/>
      <c r="AU2273" s="3"/>
      <c r="AV2273" s="3"/>
    </row>
    <row r="2274" spans="40:48" ht="12.75" customHeight="1" x14ac:dyDescent="0.25">
      <c r="AN2274" s="18"/>
      <c r="AO2274" s="19"/>
      <c r="AQ2274" s="1"/>
      <c r="AR2274" s="14"/>
      <c r="AS2274" s="14"/>
      <c r="AT2274" s="6"/>
      <c r="AU2274" s="3"/>
      <c r="AV2274" s="3"/>
    </row>
    <row r="2275" spans="40:48" ht="12.75" customHeight="1" x14ac:dyDescent="0.25">
      <c r="AN2275" s="18"/>
      <c r="AO2275" s="19"/>
      <c r="AQ2275" s="1"/>
      <c r="AR2275" s="14"/>
      <c r="AS2275" s="14"/>
      <c r="AT2275" s="6"/>
      <c r="AU2275" s="3"/>
      <c r="AV2275" s="3"/>
    </row>
    <row r="2276" spans="40:48" ht="12.75" customHeight="1" x14ac:dyDescent="0.25">
      <c r="AN2276" s="18"/>
      <c r="AO2276" s="19"/>
      <c r="AQ2276" s="1"/>
      <c r="AR2276" s="14"/>
      <c r="AS2276" s="14"/>
      <c r="AT2276" s="6"/>
      <c r="AU2276" s="3"/>
      <c r="AV2276" s="3"/>
    </row>
    <row r="2277" spans="40:48" ht="12.75" customHeight="1" x14ac:dyDescent="0.25">
      <c r="AN2277" s="18"/>
      <c r="AO2277" s="19"/>
      <c r="AQ2277" s="1"/>
      <c r="AR2277" s="14"/>
      <c r="AS2277" s="14"/>
      <c r="AT2277" s="6"/>
      <c r="AU2277" s="3"/>
      <c r="AV2277" s="3"/>
    </row>
    <row r="2278" spans="40:48" ht="12.75" customHeight="1" x14ac:dyDescent="0.25">
      <c r="AN2278" s="18"/>
      <c r="AO2278" s="19"/>
      <c r="AQ2278" s="1"/>
      <c r="AR2278" s="14"/>
      <c r="AS2278" s="14"/>
      <c r="AT2278" s="6"/>
      <c r="AU2278" s="3"/>
      <c r="AV2278" s="3"/>
    </row>
    <row r="2279" spans="40:48" ht="12.75" customHeight="1" x14ac:dyDescent="0.25">
      <c r="AN2279" s="18"/>
      <c r="AO2279" s="19"/>
      <c r="AQ2279" s="1"/>
      <c r="AR2279" s="14"/>
      <c r="AS2279" s="14"/>
      <c r="AT2279" s="6"/>
      <c r="AU2279" s="3"/>
      <c r="AV2279" s="3"/>
    </row>
    <row r="2280" spans="40:48" ht="12.75" customHeight="1" x14ac:dyDescent="0.25">
      <c r="AN2280" s="18"/>
      <c r="AO2280" s="19"/>
      <c r="AQ2280" s="1"/>
      <c r="AR2280" s="14"/>
      <c r="AS2280" s="14"/>
      <c r="AT2280" s="6"/>
      <c r="AU2280" s="3"/>
      <c r="AV2280" s="3"/>
    </row>
    <row r="2281" spans="40:48" ht="12.75" customHeight="1" x14ac:dyDescent="0.25">
      <c r="AN2281" s="18"/>
      <c r="AO2281" s="19"/>
      <c r="AQ2281" s="1"/>
      <c r="AR2281" s="14"/>
      <c r="AS2281" s="14"/>
      <c r="AT2281" s="6"/>
      <c r="AU2281" s="3"/>
      <c r="AV2281" s="3"/>
    </row>
    <row r="2282" spans="40:48" ht="12.75" customHeight="1" x14ac:dyDescent="0.25">
      <c r="AN2282" s="18"/>
      <c r="AO2282" s="19"/>
      <c r="AQ2282" s="1"/>
      <c r="AR2282" s="14"/>
      <c r="AS2282" s="14"/>
      <c r="AT2282" s="6"/>
      <c r="AU2282" s="3"/>
      <c r="AV2282" s="3"/>
    </row>
    <row r="2283" spans="40:48" ht="12.75" customHeight="1" x14ac:dyDescent="0.25">
      <c r="AN2283" s="18"/>
      <c r="AO2283" s="19"/>
      <c r="AQ2283" s="1"/>
      <c r="AR2283" s="14"/>
      <c r="AS2283" s="14"/>
      <c r="AT2283" s="6"/>
      <c r="AU2283" s="3"/>
      <c r="AV2283" s="3"/>
    </row>
    <row r="2284" spans="40:48" ht="12.75" customHeight="1" x14ac:dyDescent="0.25">
      <c r="AN2284" s="18"/>
      <c r="AO2284" s="19"/>
      <c r="AQ2284" s="1"/>
      <c r="AR2284" s="14"/>
      <c r="AS2284" s="14"/>
      <c r="AT2284" s="6"/>
      <c r="AU2284" s="3"/>
      <c r="AV2284" s="3"/>
    </row>
    <row r="2285" spans="40:48" ht="12.75" customHeight="1" x14ac:dyDescent="0.25">
      <c r="AN2285" s="18"/>
      <c r="AO2285" s="19"/>
      <c r="AQ2285" s="1"/>
      <c r="AR2285" s="14"/>
      <c r="AS2285" s="14"/>
      <c r="AT2285" s="6"/>
      <c r="AU2285" s="3"/>
      <c r="AV2285" s="3"/>
    </row>
    <row r="2286" spans="40:48" ht="12.75" customHeight="1" x14ac:dyDescent="0.25">
      <c r="AN2286" s="18"/>
      <c r="AO2286" s="19"/>
      <c r="AQ2286" s="1"/>
      <c r="AR2286" s="14"/>
      <c r="AS2286" s="14"/>
      <c r="AT2286" s="6"/>
      <c r="AU2286" s="3"/>
      <c r="AV2286" s="3"/>
    </row>
    <row r="2287" spans="40:48" ht="12.75" customHeight="1" x14ac:dyDescent="0.25">
      <c r="AN2287" s="18"/>
      <c r="AO2287" s="19"/>
      <c r="AQ2287" s="1"/>
      <c r="AR2287" s="14"/>
      <c r="AS2287" s="14"/>
      <c r="AT2287" s="6"/>
      <c r="AU2287" s="3"/>
      <c r="AV2287" s="3"/>
    </row>
    <row r="2288" spans="40:48" ht="12.75" customHeight="1" x14ac:dyDescent="0.25">
      <c r="AN2288" s="18"/>
      <c r="AO2288" s="19"/>
      <c r="AQ2288" s="1"/>
      <c r="AR2288" s="14"/>
      <c r="AS2288" s="14"/>
      <c r="AT2288" s="6"/>
      <c r="AU2288" s="3"/>
      <c r="AV2288" s="3"/>
    </row>
    <row r="2289" spans="40:48" ht="12.75" customHeight="1" x14ac:dyDescent="0.25">
      <c r="AN2289" s="18"/>
      <c r="AO2289" s="19"/>
      <c r="AQ2289" s="1"/>
      <c r="AR2289" s="14"/>
      <c r="AS2289" s="14"/>
      <c r="AT2289" s="6"/>
      <c r="AU2289" s="3"/>
      <c r="AV2289" s="3"/>
    </row>
    <row r="2290" spans="40:48" ht="12.75" customHeight="1" x14ac:dyDescent="0.25">
      <c r="AN2290" s="18"/>
      <c r="AO2290" s="19"/>
      <c r="AQ2290" s="1"/>
      <c r="AR2290" s="14"/>
      <c r="AS2290" s="14"/>
      <c r="AT2290" s="6"/>
      <c r="AU2290" s="3"/>
      <c r="AV2290" s="3"/>
    </row>
    <row r="2291" spans="40:48" ht="12.75" customHeight="1" x14ac:dyDescent="0.25">
      <c r="AN2291" s="18"/>
      <c r="AO2291" s="19"/>
      <c r="AQ2291" s="1"/>
      <c r="AR2291" s="14"/>
      <c r="AS2291" s="14"/>
      <c r="AT2291" s="6"/>
      <c r="AU2291" s="3"/>
      <c r="AV2291" s="3"/>
    </row>
    <row r="2292" spans="40:48" ht="12.75" customHeight="1" x14ac:dyDescent="0.25">
      <c r="AN2292" s="18"/>
      <c r="AO2292" s="19"/>
      <c r="AQ2292" s="1"/>
      <c r="AR2292" s="14"/>
      <c r="AS2292" s="14"/>
      <c r="AT2292" s="6"/>
      <c r="AU2292" s="3"/>
      <c r="AV2292" s="3"/>
    </row>
    <row r="2293" spans="40:48" ht="12.75" customHeight="1" x14ac:dyDescent="0.25">
      <c r="AN2293" s="18"/>
      <c r="AO2293" s="19"/>
      <c r="AQ2293" s="1"/>
      <c r="AR2293" s="14"/>
      <c r="AS2293" s="14"/>
      <c r="AT2293" s="6"/>
      <c r="AU2293" s="3"/>
      <c r="AV2293" s="3"/>
    </row>
    <row r="2294" spans="40:48" ht="12.75" customHeight="1" x14ac:dyDescent="0.25">
      <c r="AN2294" s="18"/>
      <c r="AO2294" s="19"/>
      <c r="AQ2294" s="1"/>
      <c r="AR2294" s="14"/>
      <c r="AS2294" s="14"/>
      <c r="AT2294" s="6"/>
      <c r="AU2294" s="3"/>
      <c r="AV2294" s="3"/>
    </row>
    <row r="2295" spans="40:48" ht="12.75" customHeight="1" x14ac:dyDescent="0.25">
      <c r="AN2295" s="18"/>
      <c r="AO2295" s="19"/>
      <c r="AQ2295" s="1"/>
      <c r="AR2295" s="14"/>
      <c r="AS2295" s="14"/>
      <c r="AT2295" s="6"/>
      <c r="AU2295" s="3"/>
      <c r="AV2295" s="3"/>
    </row>
    <row r="2296" spans="40:48" ht="12.75" customHeight="1" x14ac:dyDescent="0.25">
      <c r="AN2296" s="18"/>
      <c r="AO2296" s="19"/>
      <c r="AQ2296" s="1"/>
      <c r="AR2296" s="14"/>
      <c r="AS2296" s="14"/>
      <c r="AT2296" s="6"/>
      <c r="AU2296" s="3"/>
      <c r="AV2296" s="3"/>
    </row>
    <row r="2297" spans="40:48" ht="12.75" customHeight="1" x14ac:dyDescent="0.25">
      <c r="AN2297" s="18"/>
      <c r="AO2297" s="19"/>
      <c r="AQ2297" s="1"/>
      <c r="AR2297" s="14"/>
      <c r="AS2297" s="14"/>
      <c r="AT2297" s="6"/>
      <c r="AU2297" s="3"/>
      <c r="AV2297" s="3"/>
    </row>
    <row r="2298" spans="40:48" ht="12.75" customHeight="1" x14ac:dyDescent="0.25">
      <c r="AN2298" s="18"/>
      <c r="AO2298" s="19"/>
      <c r="AQ2298" s="1"/>
      <c r="AR2298" s="14"/>
      <c r="AS2298" s="14"/>
      <c r="AT2298" s="6"/>
      <c r="AU2298" s="3"/>
      <c r="AV2298" s="3"/>
    </row>
    <row r="2299" spans="40:48" ht="12.75" customHeight="1" x14ac:dyDescent="0.25">
      <c r="AN2299" s="18"/>
      <c r="AO2299" s="19"/>
      <c r="AQ2299" s="1"/>
      <c r="AR2299" s="14"/>
      <c r="AS2299" s="14"/>
      <c r="AT2299" s="6"/>
      <c r="AU2299" s="3"/>
      <c r="AV2299" s="3"/>
    </row>
    <row r="2300" spans="40:48" ht="12.75" customHeight="1" x14ac:dyDescent="0.25">
      <c r="AN2300" s="18"/>
      <c r="AO2300" s="19"/>
      <c r="AQ2300" s="1"/>
      <c r="AR2300" s="14"/>
      <c r="AS2300" s="14"/>
      <c r="AT2300" s="6"/>
      <c r="AU2300" s="3"/>
      <c r="AV2300" s="3"/>
    </row>
    <row r="2301" spans="40:48" ht="12.75" customHeight="1" x14ac:dyDescent="0.25">
      <c r="AN2301" s="18"/>
      <c r="AO2301" s="19"/>
      <c r="AQ2301" s="1"/>
      <c r="AR2301" s="14"/>
      <c r="AS2301" s="14"/>
      <c r="AT2301" s="6"/>
      <c r="AU2301" s="3"/>
      <c r="AV2301" s="3"/>
    </row>
    <row r="2302" spans="40:48" ht="12.75" customHeight="1" x14ac:dyDescent="0.25">
      <c r="AN2302" s="18"/>
      <c r="AO2302" s="19"/>
      <c r="AQ2302" s="1"/>
      <c r="AR2302" s="14"/>
      <c r="AS2302" s="14"/>
      <c r="AT2302" s="6"/>
      <c r="AU2302" s="3"/>
      <c r="AV2302" s="3"/>
    </row>
    <row r="2303" spans="40:48" ht="12.75" customHeight="1" x14ac:dyDescent="0.25">
      <c r="AN2303" s="18"/>
      <c r="AO2303" s="19"/>
      <c r="AQ2303" s="1"/>
      <c r="AR2303" s="14"/>
      <c r="AS2303" s="14"/>
      <c r="AT2303" s="6"/>
      <c r="AU2303" s="3"/>
      <c r="AV2303" s="3"/>
    </row>
    <row r="2304" spans="40:48" ht="12.75" customHeight="1" x14ac:dyDescent="0.25">
      <c r="AN2304" s="18"/>
      <c r="AO2304" s="19"/>
      <c r="AQ2304" s="1"/>
      <c r="AR2304" s="14"/>
      <c r="AS2304" s="14"/>
      <c r="AT2304" s="6"/>
      <c r="AU2304" s="3"/>
      <c r="AV2304" s="3"/>
    </row>
    <row r="2305" spans="40:48" ht="12.75" customHeight="1" x14ac:dyDescent="0.25">
      <c r="AN2305" s="18"/>
      <c r="AO2305" s="19"/>
      <c r="AQ2305" s="1"/>
      <c r="AR2305" s="14"/>
      <c r="AS2305" s="14"/>
      <c r="AT2305" s="6"/>
      <c r="AU2305" s="3"/>
      <c r="AV2305" s="3"/>
    </row>
    <row r="2306" spans="40:48" ht="12.75" customHeight="1" x14ac:dyDescent="0.25">
      <c r="AN2306" s="18"/>
      <c r="AO2306" s="19"/>
      <c r="AQ2306" s="1"/>
      <c r="AR2306" s="14"/>
      <c r="AS2306" s="14"/>
      <c r="AT2306" s="6"/>
      <c r="AU2306" s="3"/>
      <c r="AV2306" s="3"/>
    </row>
    <row r="2307" spans="40:48" ht="12.75" customHeight="1" x14ac:dyDescent="0.25">
      <c r="AN2307" s="18"/>
      <c r="AO2307" s="19"/>
      <c r="AQ2307" s="1"/>
      <c r="AR2307" s="14"/>
      <c r="AS2307" s="14"/>
      <c r="AT2307" s="6"/>
      <c r="AU2307" s="3"/>
      <c r="AV2307" s="3"/>
    </row>
    <row r="2308" spans="40:48" ht="12.75" customHeight="1" x14ac:dyDescent="0.25">
      <c r="AN2308" s="18"/>
      <c r="AO2308" s="19"/>
      <c r="AQ2308" s="1"/>
      <c r="AR2308" s="14"/>
      <c r="AS2308" s="14"/>
      <c r="AT2308" s="6"/>
      <c r="AU2308" s="3"/>
      <c r="AV2308" s="3"/>
    </row>
    <row r="2309" spans="40:48" ht="12.75" customHeight="1" x14ac:dyDescent="0.25">
      <c r="AN2309" s="18"/>
      <c r="AO2309" s="19"/>
      <c r="AQ2309" s="1"/>
      <c r="AR2309" s="14"/>
      <c r="AS2309" s="14"/>
      <c r="AT2309" s="6"/>
      <c r="AU2309" s="3"/>
      <c r="AV2309" s="3"/>
    </row>
    <row r="2310" spans="40:48" ht="12.75" customHeight="1" x14ac:dyDescent="0.25">
      <c r="AN2310" s="18"/>
      <c r="AO2310" s="19"/>
      <c r="AQ2310" s="1"/>
      <c r="AR2310" s="14"/>
      <c r="AS2310" s="14"/>
      <c r="AT2310" s="6"/>
      <c r="AU2310" s="3"/>
      <c r="AV2310" s="3"/>
    </row>
    <row r="2311" spans="40:48" ht="12.75" customHeight="1" x14ac:dyDescent="0.25">
      <c r="AN2311" s="18"/>
      <c r="AO2311" s="19"/>
      <c r="AQ2311" s="1"/>
      <c r="AR2311" s="14"/>
      <c r="AS2311" s="14"/>
      <c r="AT2311" s="6"/>
      <c r="AU2311" s="3"/>
      <c r="AV2311" s="3"/>
    </row>
    <row r="2312" spans="40:48" ht="12.75" customHeight="1" x14ac:dyDescent="0.25">
      <c r="AN2312" s="18"/>
      <c r="AO2312" s="19"/>
      <c r="AQ2312" s="1"/>
      <c r="AR2312" s="14"/>
      <c r="AS2312" s="14"/>
      <c r="AT2312" s="6"/>
      <c r="AU2312" s="3"/>
      <c r="AV2312" s="3"/>
    </row>
    <row r="2313" spans="40:48" ht="12.75" customHeight="1" x14ac:dyDescent="0.25">
      <c r="AN2313" s="18"/>
      <c r="AO2313" s="19"/>
      <c r="AQ2313" s="1"/>
      <c r="AR2313" s="14"/>
      <c r="AS2313" s="14"/>
      <c r="AT2313" s="6"/>
      <c r="AU2313" s="3"/>
      <c r="AV2313" s="3"/>
    </row>
    <row r="2314" spans="40:48" ht="12.75" customHeight="1" x14ac:dyDescent="0.25">
      <c r="AN2314" s="18"/>
      <c r="AO2314" s="19"/>
      <c r="AQ2314" s="1"/>
      <c r="AR2314" s="14"/>
      <c r="AS2314" s="14"/>
      <c r="AT2314" s="6"/>
      <c r="AU2314" s="3"/>
      <c r="AV2314" s="3"/>
    </row>
    <row r="2315" spans="40:48" ht="12.75" customHeight="1" x14ac:dyDescent="0.25">
      <c r="AN2315" s="18"/>
      <c r="AO2315" s="19"/>
      <c r="AQ2315" s="1"/>
      <c r="AR2315" s="14"/>
      <c r="AS2315" s="14"/>
      <c r="AT2315" s="6"/>
      <c r="AU2315" s="3"/>
      <c r="AV2315" s="3"/>
    </row>
    <row r="2316" spans="40:48" ht="12.75" customHeight="1" x14ac:dyDescent="0.25">
      <c r="AN2316" s="18"/>
      <c r="AO2316" s="19"/>
      <c r="AQ2316" s="1"/>
      <c r="AR2316" s="14"/>
      <c r="AS2316" s="14"/>
      <c r="AT2316" s="6"/>
      <c r="AU2316" s="3"/>
      <c r="AV2316" s="3"/>
    </row>
    <row r="2317" spans="40:48" ht="12.75" customHeight="1" x14ac:dyDescent="0.25">
      <c r="AN2317" s="18"/>
      <c r="AO2317" s="19"/>
      <c r="AQ2317" s="1"/>
      <c r="AR2317" s="14"/>
      <c r="AS2317" s="14"/>
      <c r="AT2317" s="6"/>
      <c r="AU2317" s="3"/>
      <c r="AV2317" s="3"/>
    </row>
    <row r="2318" spans="40:48" ht="12.75" customHeight="1" x14ac:dyDescent="0.25">
      <c r="AN2318" s="18"/>
      <c r="AO2318" s="19"/>
      <c r="AQ2318" s="1"/>
      <c r="AR2318" s="14"/>
      <c r="AS2318" s="14"/>
      <c r="AT2318" s="6"/>
      <c r="AU2318" s="3"/>
      <c r="AV2318" s="3"/>
    </row>
    <row r="2319" spans="40:48" ht="12.75" customHeight="1" x14ac:dyDescent="0.25">
      <c r="AN2319" s="18"/>
      <c r="AO2319" s="19"/>
      <c r="AQ2319" s="1"/>
      <c r="AR2319" s="14"/>
      <c r="AS2319" s="14"/>
      <c r="AT2319" s="6"/>
      <c r="AU2319" s="3"/>
      <c r="AV2319" s="3"/>
    </row>
    <row r="2320" spans="40:48" ht="12.75" customHeight="1" x14ac:dyDescent="0.25">
      <c r="AN2320" s="18"/>
      <c r="AO2320" s="19"/>
      <c r="AQ2320" s="1"/>
      <c r="AR2320" s="14"/>
      <c r="AS2320" s="14"/>
      <c r="AT2320" s="6"/>
      <c r="AU2320" s="3"/>
      <c r="AV2320" s="3"/>
    </row>
    <row r="2321" spans="40:48" ht="12.75" customHeight="1" x14ac:dyDescent="0.25">
      <c r="AN2321" s="18"/>
      <c r="AO2321" s="19"/>
      <c r="AQ2321" s="1"/>
      <c r="AR2321" s="14"/>
      <c r="AS2321" s="14"/>
      <c r="AT2321" s="6"/>
      <c r="AU2321" s="3"/>
      <c r="AV2321" s="3"/>
    </row>
    <row r="2322" spans="40:48" ht="12.75" customHeight="1" x14ac:dyDescent="0.25">
      <c r="AN2322" s="18"/>
      <c r="AO2322" s="19"/>
      <c r="AQ2322" s="1"/>
      <c r="AR2322" s="14"/>
      <c r="AS2322" s="14"/>
      <c r="AT2322" s="6"/>
      <c r="AU2322" s="3"/>
      <c r="AV2322" s="3"/>
    </row>
    <row r="2323" spans="40:48" ht="12.75" customHeight="1" x14ac:dyDescent="0.25">
      <c r="AN2323" s="18"/>
      <c r="AO2323" s="19"/>
      <c r="AQ2323" s="1"/>
      <c r="AR2323" s="14"/>
      <c r="AS2323" s="14"/>
      <c r="AT2323" s="6"/>
      <c r="AU2323" s="3"/>
      <c r="AV2323" s="3"/>
    </row>
    <row r="2324" spans="40:48" ht="12.75" customHeight="1" x14ac:dyDescent="0.25">
      <c r="AN2324" s="18"/>
      <c r="AO2324" s="19"/>
      <c r="AQ2324" s="1"/>
      <c r="AR2324" s="14"/>
      <c r="AS2324" s="14"/>
      <c r="AT2324" s="6"/>
      <c r="AU2324" s="3"/>
      <c r="AV2324" s="3"/>
    </row>
    <row r="2325" spans="40:48" ht="12.75" customHeight="1" x14ac:dyDescent="0.25">
      <c r="AN2325" s="18"/>
      <c r="AO2325" s="19"/>
      <c r="AQ2325" s="1"/>
      <c r="AR2325" s="14"/>
      <c r="AS2325" s="14"/>
      <c r="AT2325" s="6"/>
      <c r="AU2325" s="3"/>
      <c r="AV2325" s="3"/>
    </row>
    <row r="2326" spans="40:48" ht="12.75" customHeight="1" x14ac:dyDescent="0.25">
      <c r="AN2326" s="18"/>
      <c r="AO2326" s="19"/>
      <c r="AQ2326" s="1"/>
      <c r="AR2326" s="14"/>
      <c r="AS2326" s="14"/>
      <c r="AT2326" s="6"/>
      <c r="AU2326" s="3"/>
      <c r="AV2326" s="3"/>
    </row>
    <row r="2327" spans="40:48" ht="12.75" customHeight="1" x14ac:dyDescent="0.25">
      <c r="AN2327" s="18"/>
      <c r="AO2327" s="19"/>
      <c r="AQ2327" s="1"/>
      <c r="AR2327" s="14"/>
      <c r="AS2327" s="14"/>
      <c r="AT2327" s="6"/>
      <c r="AU2327" s="3"/>
      <c r="AV2327" s="3"/>
    </row>
    <row r="2328" spans="40:48" ht="12.75" customHeight="1" x14ac:dyDescent="0.25">
      <c r="AN2328" s="18"/>
      <c r="AO2328" s="19"/>
      <c r="AQ2328" s="1"/>
      <c r="AR2328" s="14"/>
      <c r="AS2328" s="14"/>
      <c r="AT2328" s="6"/>
      <c r="AU2328" s="3"/>
      <c r="AV2328" s="3"/>
    </row>
    <row r="2329" spans="40:48" ht="12.75" customHeight="1" x14ac:dyDescent="0.25">
      <c r="AN2329" s="18"/>
      <c r="AO2329" s="19"/>
      <c r="AQ2329" s="1"/>
      <c r="AR2329" s="14"/>
      <c r="AS2329" s="14"/>
      <c r="AT2329" s="6"/>
      <c r="AU2329" s="3"/>
      <c r="AV2329" s="3"/>
    </row>
    <row r="2330" spans="40:48" ht="12.75" customHeight="1" x14ac:dyDescent="0.25">
      <c r="AN2330" s="18"/>
      <c r="AO2330" s="19"/>
      <c r="AQ2330" s="1"/>
      <c r="AR2330" s="14"/>
      <c r="AS2330" s="14"/>
      <c r="AT2330" s="6"/>
      <c r="AU2330" s="3"/>
      <c r="AV2330" s="3"/>
    </row>
    <row r="2331" spans="40:48" ht="12.75" customHeight="1" x14ac:dyDescent="0.25">
      <c r="AN2331" s="18"/>
      <c r="AO2331" s="19"/>
      <c r="AQ2331" s="1"/>
      <c r="AR2331" s="14"/>
      <c r="AS2331" s="14"/>
      <c r="AT2331" s="6"/>
      <c r="AU2331" s="3"/>
      <c r="AV2331" s="3"/>
    </row>
    <row r="2332" spans="40:48" ht="12.75" customHeight="1" x14ac:dyDescent="0.25">
      <c r="AN2332" s="18"/>
      <c r="AO2332" s="19"/>
      <c r="AQ2332" s="1"/>
      <c r="AR2332" s="14"/>
      <c r="AS2332" s="14"/>
      <c r="AT2332" s="6"/>
      <c r="AU2332" s="3"/>
      <c r="AV2332" s="3"/>
    </row>
    <row r="2333" spans="40:48" ht="12.75" customHeight="1" x14ac:dyDescent="0.25">
      <c r="AN2333" s="18"/>
      <c r="AO2333" s="19"/>
      <c r="AQ2333" s="1"/>
      <c r="AR2333" s="14"/>
      <c r="AS2333" s="14"/>
      <c r="AT2333" s="6"/>
      <c r="AU2333" s="3"/>
      <c r="AV2333" s="3"/>
    </row>
    <row r="2334" spans="40:48" ht="12.75" customHeight="1" x14ac:dyDescent="0.25">
      <c r="AN2334" s="18"/>
      <c r="AO2334" s="19"/>
      <c r="AQ2334" s="1"/>
      <c r="AR2334" s="14"/>
      <c r="AS2334" s="14"/>
      <c r="AT2334" s="6"/>
      <c r="AU2334" s="3"/>
      <c r="AV2334" s="3"/>
    </row>
    <row r="2335" spans="40:48" ht="12.75" customHeight="1" x14ac:dyDescent="0.25">
      <c r="AN2335" s="18"/>
      <c r="AO2335" s="19"/>
      <c r="AQ2335" s="1"/>
      <c r="AR2335" s="14"/>
      <c r="AS2335" s="14"/>
      <c r="AT2335" s="6"/>
      <c r="AU2335" s="3"/>
      <c r="AV2335" s="3"/>
    </row>
    <row r="2336" spans="40:48" ht="12.75" customHeight="1" x14ac:dyDescent="0.25">
      <c r="AN2336" s="18"/>
      <c r="AO2336" s="19"/>
      <c r="AQ2336" s="1"/>
      <c r="AR2336" s="14"/>
      <c r="AS2336" s="14"/>
      <c r="AT2336" s="6"/>
      <c r="AU2336" s="3"/>
      <c r="AV2336" s="3"/>
    </row>
    <row r="2337" spans="40:48" ht="12.75" customHeight="1" x14ac:dyDescent="0.25">
      <c r="AN2337" s="18"/>
      <c r="AO2337" s="19"/>
      <c r="AQ2337" s="1"/>
      <c r="AR2337" s="14"/>
      <c r="AS2337" s="14"/>
      <c r="AT2337" s="6"/>
      <c r="AU2337" s="3"/>
      <c r="AV2337" s="3"/>
    </row>
    <row r="2338" spans="40:48" ht="12.75" customHeight="1" x14ac:dyDescent="0.25">
      <c r="AN2338" s="18"/>
      <c r="AO2338" s="19"/>
      <c r="AQ2338" s="1"/>
      <c r="AR2338" s="14"/>
      <c r="AS2338" s="14"/>
      <c r="AT2338" s="6"/>
      <c r="AU2338" s="3"/>
      <c r="AV2338" s="3"/>
    </row>
    <row r="2339" spans="40:48" ht="12.75" customHeight="1" x14ac:dyDescent="0.25">
      <c r="AN2339" s="18"/>
      <c r="AO2339" s="19"/>
      <c r="AQ2339" s="1"/>
      <c r="AR2339" s="14"/>
      <c r="AS2339" s="14"/>
      <c r="AT2339" s="6"/>
      <c r="AU2339" s="3"/>
      <c r="AV2339" s="3"/>
    </row>
    <row r="2340" spans="40:48" ht="12.75" customHeight="1" x14ac:dyDescent="0.25">
      <c r="AN2340" s="18"/>
      <c r="AO2340" s="19"/>
      <c r="AQ2340" s="1"/>
      <c r="AR2340" s="14"/>
      <c r="AS2340" s="14"/>
      <c r="AT2340" s="6"/>
      <c r="AU2340" s="3"/>
      <c r="AV2340" s="3"/>
    </row>
    <row r="2341" spans="40:48" ht="12.75" customHeight="1" x14ac:dyDescent="0.25">
      <c r="AN2341" s="18"/>
      <c r="AO2341" s="19"/>
      <c r="AQ2341" s="1"/>
      <c r="AR2341" s="14"/>
      <c r="AS2341" s="14"/>
      <c r="AT2341" s="6"/>
      <c r="AU2341" s="3"/>
      <c r="AV2341" s="3"/>
    </row>
    <row r="2342" spans="40:48" ht="12.75" customHeight="1" x14ac:dyDescent="0.25">
      <c r="AN2342" s="18"/>
      <c r="AO2342" s="19"/>
      <c r="AQ2342" s="1"/>
      <c r="AR2342" s="14"/>
      <c r="AS2342" s="14"/>
      <c r="AT2342" s="6"/>
      <c r="AU2342" s="3"/>
      <c r="AV2342" s="3"/>
    </row>
    <row r="2343" spans="40:48" ht="12.75" customHeight="1" x14ac:dyDescent="0.25">
      <c r="AN2343" s="18"/>
      <c r="AO2343" s="19"/>
      <c r="AQ2343" s="1"/>
      <c r="AR2343" s="14"/>
      <c r="AS2343" s="14"/>
      <c r="AT2343" s="6"/>
      <c r="AU2343" s="3"/>
      <c r="AV2343" s="3"/>
    </row>
    <row r="2344" spans="40:48" ht="12.75" customHeight="1" x14ac:dyDescent="0.25">
      <c r="AN2344" s="18"/>
      <c r="AO2344" s="19"/>
      <c r="AQ2344" s="1"/>
      <c r="AR2344" s="14"/>
      <c r="AS2344" s="14"/>
      <c r="AT2344" s="6"/>
      <c r="AU2344" s="3"/>
      <c r="AV2344" s="3"/>
    </row>
    <row r="2345" spans="40:48" ht="12.75" customHeight="1" x14ac:dyDescent="0.25">
      <c r="AN2345" s="18"/>
      <c r="AO2345" s="19"/>
      <c r="AQ2345" s="1"/>
      <c r="AR2345" s="14"/>
      <c r="AS2345" s="14"/>
      <c r="AT2345" s="6"/>
      <c r="AU2345" s="3"/>
      <c r="AV2345" s="3"/>
    </row>
    <row r="2346" spans="40:48" ht="12.75" customHeight="1" x14ac:dyDescent="0.25">
      <c r="AN2346" s="18"/>
      <c r="AO2346" s="19"/>
      <c r="AQ2346" s="1"/>
      <c r="AR2346" s="14"/>
      <c r="AS2346" s="14"/>
      <c r="AT2346" s="6"/>
      <c r="AU2346" s="3"/>
      <c r="AV2346" s="3"/>
    </row>
    <row r="2347" spans="40:48" ht="12.75" customHeight="1" x14ac:dyDescent="0.25">
      <c r="AN2347" s="18"/>
      <c r="AO2347" s="19"/>
      <c r="AQ2347" s="1"/>
      <c r="AR2347" s="14"/>
      <c r="AS2347" s="14"/>
      <c r="AT2347" s="6"/>
      <c r="AU2347" s="3"/>
      <c r="AV2347" s="3"/>
    </row>
    <row r="2348" spans="40:48" ht="12.75" customHeight="1" x14ac:dyDescent="0.25">
      <c r="AN2348" s="18"/>
      <c r="AO2348" s="19"/>
      <c r="AQ2348" s="1"/>
      <c r="AR2348" s="14"/>
      <c r="AS2348" s="14"/>
      <c r="AT2348" s="6"/>
      <c r="AU2348" s="3"/>
      <c r="AV2348" s="3"/>
    </row>
    <row r="2349" spans="40:48" ht="12.75" customHeight="1" x14ac:dyDescent="0.25">
      <c r="AN2349" s="18"/>
      <c r="AO2349" s="19"/>
      <c r="AQ2349" s="1"/>
      <c r="AR2349" s="14"/>
      <c r="AS2349" s="14"/>
      <c r="AT2349" s="6"/>
      <c r="AU2349" s="3"/>
      <c r="AV2349" s="3"/>
    </row>
    <row r="2350" spans="40:48" ht="12.75" customHeight="1" x14ac:dyDescent="0.25">
      <c r="AN2350" s="18"/>
      <c r="AO2350" s="19"/>
      <c r="AQ2350" s="1"/>
      <c r="AR2350" s="14"/>
      <c r="AS2350" s="14"/>
      <c r="AT2350" s="6"/>
      <c r="AU2350" s="3"/>
      <c r="AV2350" s="3"/>
    </row>
    <row r="2351" spans="40:48" ht="12.75" customHeight="1" x14ac:dyDescent="0.25">
      <c r="AN2351" s="18"/>
      <c r="AO2351" s="19"/>
      <c r="AQ2351" s="1"/>
      <c r="AR2351" s="14"/>
      <c r="AS2351" s="14"/>
      <c r="AT2351" s="6"/>
      <c r="AU2351" s="3"/>
      <c r="AV2351" s="3"/>
    </row>
    <row r="2352" spans="40:48" ht="12.75" customHeight="1" x14ac:dyDescent="0.25">
      <c r="AN2352" s="18"/>
      <c r="AO2352" s="19"/>
      <c r="AQ2352" s="1"/>
      <c r="AR2352" s="14"/>
      <c r="AS2352" s="14"/>
      <c r="AT2352" s="6"/>
      <c r="AU2352" s="3"/>
      <c r="AV2352" s="3"/>
    </row>
    <row r="2353" spans="40:48" ht="12.75" customHeight="1" x14ac:dyDescent="0.25">
      <c r="AN2353" s="18"/>
      <c r="AO2353" s="19"/>
      <c r="AQ2353" s="1"/>
      <c r="AR2353" s="14"/>
      <c r="AS2353" s="14"/>
      <c r="AT2353" s="6"/>
      <c r="AU2353" s="3"/>
      <c r="AV2353" s="3"/>
    </row>
    <row r="2354" spans="40:48" ht="12.75" customHeight="1" x14ac:dyDescent="0.25">
      <c r="AN2354" s="18"/>
      <c r="AO2354" s="19"/>
      <c r="AQ2354" s="1"/>
      <c r="AR2354" s="14"/>
      <c r="AS2354" s="14"/>
      <c r="AT2354" s="6"/>
      <c r="AU2354" s="3"/>
      <c r="AV2354" s="3"/>
    </row>
    <row r="2355" spans="40:48" ht="12.75" customHeight="1" x14ac:dyDescent="0.25">
      <c r="AN2355" s="18"/>
      <c r="AO2355" s="19"/>
      <c r="AQ2355" s="1"/>
      <c r="AR2355" s="14"/>
      <c r="AS2355" s="14"/>
      <c r="AT2355" s="6"/>
      <c r="AU2355" s="3"/>
      <c r="AV2355" s="3"/>
    </row>
    <row r="2356" spans="40:48" ht="12.75" customHeight="1" x14ac:dyDescent="0.25">
      <c r="AN2356" s="18"/>
      <c r="AO2356" s="19"/>
      <c r="AQ2356" s="1"/>
      <c r="AR2356" s="14"/>
      <c r="AS2356" s="14"/>
      <c r="AT2356" s="6"/>
      <c r="AU2356" s="3"/>
      <c r="AV2356" s="3"/>
    </row>
    <row r="2357" spans="40:48" ht="12.75" customHeight="1" x14ac:dyDescent="0.25">
      <c r="AN2357" s="18"/>
      <c r="AO2357" s="19"/>
      <c r="AQ2357" s="1"/>
      <c r="AR2357" s="14"/>
      <c r="AS2357" s="14"/>
      <c r="AT2357" s="6"/>
      <c r="AU2357" s="3"/>
      <c r="AV2357" s="3"/>
    </row>
    <row r="2358" spans="40:48" ht="12.75" customHeight="1" x14ac:dyDescent="0.25">
      <c r="AN2358" s="18"/>
      <c r="AO2358" s="19"/>
      <c r="AQ2358" s="1"/>
      <c r="AR2358" s="14"/>
      <c r="AS2358" s="14"/>
      <c r="AT2358" s="6"/>
      <c r="AU2358" s="3"/>
      <c r="AV2358" s="3"/>
    </row>
    <row r="2359" spans="40:48" ht="12.75" customHeight="1" x14ac:dyDescent="0.25">
      <c r="AN2359" s="18"/>
      <c r="AO2359" s="19"/>
      <c r="AQ2359" s="1"/>
      <c r="AR2359" s="14"/>
      <c r="AS2359" s="14"/>
      <c r="AT2359" s="6"/>
      <c r="AU2359" s="3"/>
      <c r="AV2359" s="3"/>
    </row>
    <row r="2360" spans="40:48" ht="12.75" customHeight="1" x14ac:dyDescent="0.25">
      <c r="AN2360" s="18"/>
      <c r="AO2360" s="19"/>
      <c r="AQ2360" s="1"/>
      <c r="AR2360" s="14"/>
      <c r="AS2360" s="14"/>
      <c r="AT2360" s="6"/>
      <c r="AU2360" s="3"/>
      <c r="AV2360" s="3"/>
    </row>
    <row r="2361" spans="40:48" ht="12.75" customHeight="1" x14ac:dyDescent="0.25">
      <c r="AN2361" s="18"/>
      <c r="AO2361" s="19"/>
      <c r="AQ2361" s="1"/>
      <c r="AR2361" s="14"/>
      <c r="AS2361" s="14"/>
      <c r="AT2361" s="6"/>
      <c r="AU2361" s="3"/>
      <c r="AV2361" s="3"/>
    </row>
    <row r="2362" spans="40:48" ht="12.75" customHeight="1" x14ac:dyDescent="0.25">
      <c r="AN2362" s="18"/>
      <c r="AO2362" s="19"/>
      <c r="AQ2362" s="1"/>
      <c r="AR2362" s="14"/>
      <c r="AS2362" s="14"/>
      <c r="AT2362" s="6"/>
      <c r="AU2362" s="3"/>
      <c r="AV2362" s="3"/>
    </row>
    <row r="2363" spans="40:48" ht="12.75" customHeight="1" x14ac:dyDescent="0.25">
      <c r="AN2363" s="18"/>
      <c r="AO2363" s="19"/>
      <c r="AQ2363" s="1"/>
      <c r="AR2363" s="14"/>
      <c r="AS2363" s="14"/>
      <c r="AT2363" s="6"/>
      <c r="AU2363" s="3"/>
      <c r="AV2363" s="3"/>
    </row>
    <row r="2364" spans="40:48" ht="12.75" customHeight="1" x14ac:dyDescent="0.25">
      <c r="AN2364" s="18"/>
      <c r="AO2364" s="19"/>
      <c r="AQ2364" s="1"/>
      <c r="AR2364" s="14"/>
      <c r="AS2364" s="14"/>
      <c r="AT2364" s="6"/>
      <c r="AU2364" s="3"/>
      <c r="AV2364" s="3"/>
    </row>
    <row r="2365" spans="40:48" ht="12.75" customHeight="1" x14ac:dyDescent="0.25">
      <c r="AN2365" s="18"/>
      <c r="AO2365" s="19"/>
      <c r="AQ2365" s="1"/>
      <c r="AR2365" s="14"/>
      <c r="AS2365" s="14"/>
      <c r="AT2365" s="6"/>
      <c r="AU2365" s="3"/>
      <c r="AV2365" s="3"/>
    </row>
    <row r="2366" spans="40:48" ht="12.75" customHeight="1" x14ac:dyDescent="0.25">
      <c r="AN2366" s="18"/>
      <c r="AO2366" s="19"/>
      <c r="AQ2366" s="1"/>
      <c r="AR2366" s="14"/>
      <c r="AS2366" s="14"/>
      <c r="AT2366" s="6"/>
      <c r="AU2366" s="3"/>
      <c r="AV2366" s="3"/>
    </row>
    <row r="2367" spans="40:48" ht="12.75" customHeight="1" x14ac:dyDescent="0.25">
      <c r="AN2367" s="18"/>
      <c r="AO2367" s="19"/>
      <c r="AQ2367" s="1"/>
      <c r="AR2367" s="14"/>
      <c r="AS2367" s="14"/>
      <c r="AT2367" s="6"/>
      <c r="AU2367" s="3"/>
      <c r="AV2367" s="3"/>
    </row>
    <row r="2368" spans="40:48" ht="12.75" customHeight="1" x14ac:dyDescent="0.25">
      <c r="AN2368" s="18"/>
      <c r="AO2368" s="19"/>
      <c r="AQ2368" s="1"/>
      <c r="AR2368" s="14"/>
      <c r="AS2368" s="14"/>
      <c r="AT2368" s="6"/>
      <c r="AU2368" s="3"/>
      <c r="AV2368" s="3"/>
    </row>
    <row r="2369" spans="40:48" ht="12.75" customHeight="1" x14ac:dyDescent="0.25">
      <c r="AN2369" s="18"/>
      <c r="AO2369" s="19"/>
      <c r="AQ2369" s="1"/>
      <c r="AR2369" s="14"/>
      <c r="AS2369" s="14"/>
      <c r="AT2369" s="6"/>
      <c r="AU2369" s="3"/>
      <c r="AV2369" s="3"/>
    </row>
    <row r="2370" spans="40:48" ht="12.75" customHeight="1" x14ac:dyDescent="0.25">
      <c r="AN2370" s="18"/>
      <c r="AO2370" s="19"/>
      <c r="AQ2370" s="1"/>
      <c r="AR2370" s="14"/>
      <c r="AS2370" s="14"/>
      <c r="AT2370" s="6"/>
      <c r="AU2370" s="3"/>
      <c r="AV2370" s="3"/>
    </row>
    <row r="2371" spans="40:48" ht="12.75" customHeight="1" x14ac:dyDescent="0.25">
      <c r="AN2371" s="18"/>
      <c r="AO2371" s="19"/>
      <c r="AQ2371" s="1"/>
      <c r="AR2371" s="14"/>
      <c r="AS2371" s="14"/>
      <c r="AT2371" s="6"/>
      <c r="AU2371" s="3"/>
      <c r="AV2371" s="3"/>
    </row>
    <row r="2372" spans="40:48" ht="12.75" customHeight="1" x14ac:dyDescent="0.25">
      <c r="AN2372" s="18"/>
      <c r="AO2372" s="19"/>
      <c r="AQ2372" s="1"/>
      <c r="AR2372" s="14"/>
      <c r="AS2372" s="14"/>
      <c r="AT2372" s="6"/>
      <c r="AU2372" s="3"/>
      <c r="AV2372" s="3"/>
    </row>
    <row r="2373" spans="40:48" ht="12.75" customHeight="1" x14ac:dyDescent="0.25">
      <c r="AN2373" s="18"/>
      <c r="AO2373" s="19"/>
      <c r="AQ2373" s="1"/>
      <c r="AR2373" s="14"/>
      <c r="AS2373" s="14"/>
      <c r="AT2373" s="6"/>
      <c r="AU2373" s="3"/>
      <c r="AV2373" s="3"/>
    </row>
    <row r="2374" spans="40:48" ht="12.75" customHeight="1" x14ac:dyDescent="0.25">
      <c r="AN2374" s="18"/>
      <c r="AO2374" s="19"/>
      <c r="AQ2374" s="1"/>
      <c r="AR2374" s="14"/>
      <c r="AS2374" s="14"/>
      <c r="AT2374" s="6"/>
      <c r="AU2374" s="3"/>
      <c r="AV2374" s="3"/>
    </row>
    <row r="2375" spans="40:48" ht="12.75" customHeight="1" x14ac:dyDescent="0.25">
      <c r="AN2375" s="18"/>
      <c r="AO2375" s="19"/>
      <c r="AQ2375" s="1"/>
      <c r="AR2375" s="14"/>
      <c r="AS2375" s="14"/>
      <c r="AT2375" s="6"/>
      <c r="AU2375" s="3"/>
      <c r="AV2375" s="3"/>
    </row>
    <row r="2376" spans="40:48" ht="12.75" customHeight="1" x14ac:dyDescent="0.25">
      <c r="AN2376" s="18"/>
      <c r="AO2376" s="19"/>
      <c r="AQ2376" s="1"/>
      <c r="AR2376" s="14"/>
      <c r="AS2376" s="14"/>
      <c r="AT2376" s="6"/>
      <c r="AU2376" s="3"/>
      <c r="AV2376" s="3"/>
    </row>
    <row r="2377" spans="40:48" ht="12.75" customHeight="1" x14ac:dyDescent="0.25">
      <c r="AN2377" s="18"/>
      <c r="AO2377" s="19"/>
      <c r="AQ2377" s="1"/>
      <c r="AR2377" s="14"/>
      <c r="AS2377" s="14"/>
      <c r="AT2377" s="6"/>
      <c r="AU2377" s="3"/>
      <c r="AV2377" s="3"/>
    </row>
    <row r="2378" spans="40:48" ht="12.75" customHeight="1" x14ac:dyDescent="0.25">
      <c r="AN2378" s="18"/>
      <c r="AO2378" s="19"/>
      <c r="AQ2378" s="1"/>
      <c r="AR2378" s="14"/>
      <c r="AS2378" s="14"/>
      <c r="AT2378" s="6"/>
      <c r="AU2378" s="3"/>
      <c r="AV2378" s="3"/>
    </row>
    <row r="2379" spans="40:48" ht="12.75" customHeight="1" x14ac:dyDescent="0.25">
      <c r="AN2379" s="18"/>
      <c r="AO2379" s="19"/>
      <c r="AQ2379" s="1"/>
      <c r="AR2379" s="14"/>
      <c r="AS2379" s="14"/>
      <c r="AT2379" s="6"/>
      <c r="AU2379" s="3"/>
      <c r="AV2379" s="3"/>
    </row>
    <row r="2380" spans="40:48" ht="12.75" customHeight="1" x14ac:dyDescent="0.25">
      <c r="AN2380" s="18"/>
      <c r="AO2380" s="19"/>
      <c r="AQ2380" s="1"/>
      <c r="AR2380" s="14"/>
      <c r="AS2380" s="14"/>
      <c r="AT2380" s="6"/>
      <c r="AU2380" s="3"/>
      <c r="AV2380" s="3"/>
    </row>
    <row r="2381" spans="40:48" ht="12.75" customHeight="1" x14ac:dyDescent="0.25">
      <c r="AN2381" s="18"/>
      <c r="AO2381" s="19"/>
      <c r="AQ2381" s="1"/>
      <c r="AR2381" s="14"/>
      <c r="AS2381" s="14"/>
      <c r="AT2381" s="6"/>
      <c r="AU2381" s="3"/>
      <c r="AV2381" s="3"/>
    </row>
    <row r="2382" spans="40:48" ht="12.75" customHeight="1" x14ac:dyDescent="0.25">
      <c r="AN2382" s="18"/>
      <c r="AO2382" s="19"/>
      <c r="AQ2382" s="1"/>
      <c r="AR2382" s="14"/>
      <c r="AS2382" s="14"/>
      <c r="AT2382" s="6"/>
      <c r="AU2382" s="3"/>
      <c r="AV2382" s="3"/>
    </row>
    <row r="2383" spans="40:48" ht="12.75" customHeight="1" x14ac:dyDescent="0.25">
      <c r="AN2383" s="18"/>
      <c r="AO2383" s="19"/>
      <c r="AQ2383" s="1"/>
      <c r="AR2383" s="14"/>
      <c r="AS2383" s="14"/>
      <c r="AT2383" s="6"/>
      <c r="AU2383" s="3"/>
      <c r="AV2383" s="3"/>
    </row>
    <row r="2384" spans="40:48" ht="12.75" customHeight="1" x14ac:dyDescent="0.25">
      <c r="AN2384" s="18"/>
      <c r="AO2384" s="19"/>
      <c r="AQ2384" s="1"/>
      <c r="AR2384" s="14"/>
      <c r="AS2384" s="14"/>
      <c r="AT2384" s="6"/>
      <c r="AU2384" s="3"/>
      <c r="AV2384" s="3"/>
    </row>
    <row r="2385" spans="40:48" ht="12.75" customHeight="1" x14ac:dyDescent="0.25">
      <c r="AN2385" s="18"/>
      <c r="AO2385" s="19"/>
      <c r="AQ2385" s="1"/>
      <c r="AR2385" s="14"/>
      <c r="AS2385" s="14"/>
      <c r="AT2385" s="6"/>
      <c r="AU2385" s="3"/>
      <c r="AV2385" s="3"/>
    </row>
    <row r="2386" spans="40:48" ht="12.75" customHeight="1" x14ac:dyDescent="0.25">
      <c r="AN2386" s="18"/>
      <c r="AO2386" s="19"/>
      <c r="AQ2386" s="1"/>
      <c r="AR2386" s="14"/>
      <c r="AS2386" s="14"/>
      <c r="AT2386" s="6"/>
      <c r="AU2386" s="3"/>
      <c r="AV2386" s="3"/>
    </row>
    <row r="2387" spans="40:48" ht="12.75" customHeight="1" x14ac:dyDescent="0.25">
      <c r="AN2387" s="18"/>
      <c r="AO2387" s="19"/>
      <c r="AQ2387" s="1"/>
      <c r="AR2387" s="14"/>
      <c r="AS2387" s="14"/>
      <c r="AT2387" s="6"/>
      <c r="AU2387" s="3"/>
      <c r="AV2387" s="3"/>
    </row>
    <row r="2388" spans="40:48" ht="12.75" customHeight="1" x14ac:dyDescent="0.25">
      <c r="AN2388" s="18"/>
      <c r="AO2388" s="19"/>
      <c r="AQ2388" s="1"/>
      <c r="AR2388" s="14"/>
      <c r="AS2388" s="14"/>
      <c r="AT2388" s="6"/>
      <c r="AU2388" s="3"/>
      <c r="AV2388" s="3"/>
    </row>
    <row r="2389" spans="40:48" ht="12.75" customHeight="1" x14ac:dyDescent="0.25">
      <c r="AN2389" s="18"/>
      <c r="AO2389" s="19"/>
      <c r="AQ2389" s="1"/>
      <c r="AR2389" s="14"/>
      <c r="AS2389" s="14"/>
      <c r="AT2389" s="6"/>
      <c r="AU2389" s="3"/>
      <c r="AV2389" s="3"/>
    </row>
    <row r="2390" spans="40:48" ht="12.75" customHeight="1" x14ac:dyDescent="0.25">
      <c r="AN2390" s="18"/>
      <c r="AO2390" s="19"/>
      <c r="AQ2390" s="1"/>
      <c r="AR2390" s="14"/>
      <c r="AS2390" s="14"/>
      <c r="AT2390" s="6"/>
      <c r="AU2390" s="3"/>
      <c r="AV2390" s="3"/>
    </row>
    <row r="2391" spans="40:48" ht="12.75" customHeight="1" x14ac:dyDescent="0.25">
      <c r="AN2391" s="18"/>
      <c r="AO2391" s="19"/>
      <c r="AQ2391" s="1"/>
      <c r="AR2391" s="14"/>
      <c r="AS2391" s="14"/>
      <c r="AT2391" s="6"/>
      <c r="AU2391" s="3"/>
      <c r="AV2391" s="3"/>
    </row>
    <row r="2392" spans="40:48" ht="12.75" customHeight="1" x14ac:dyDescent="0.25">
      <c r="AN2392" s="18"/>
      <c r="AO2392" s="19"/>
      <c r="AQ2392" s="1"/>
      <c r="AR2392" s="14"/>
      <c r="AS2392" s="14"/>
      <c r="AT2392" s="6"/>
      <c r="AU2392" s="3"/>
      <c r="AV2392" s="3"/>
    </row>
    <row r="2393" spans="40:48" ht="12.75" customHeight="1" x14ac:dyDescent="0.25">
      <c r="AN2393" s="18"/>
      <c r="AO2393" s="19"/>
      <c r="AQ2393" s="1"/>
      <c r="AR2393" s="14"/>
      <c r="AS2393" s="14"/>
      <c r="AT2393" s="6"/>
      <c r="AU2393" s="3"/>
      <c r="AV2393" s="3"/>
    </row>
    <row r="2394" spans="40:48" ht="12.75" customHeight="1" x14ac:dyDescent="0.25">
      <c r="AN2394" s="18"/>
      <c r="AO2394" s="19"/>
      <c r="AQ2394" s="1"/>
      <c r="AR2394" s="14"/>
      <c r="AS2394" s="14"/>
      <c r="AT2394" s="6"/>
      <c r="AU2394" s="3"/>
      <c r="AV2394" s="3"/>
    </row>
    <row r="2395" spans="40:48" ht="12.75" customHeight="1" x14ac:dyDescent="0.25">
      <c r="AN2395" s="18"/>
      <c r="AO2395" s="19"/>
      <c r="AQ2395" s="1"/>
      <c r="AR2395" s="14"/>
      <c r="AS2395" s="14"/>
      <c r="AT2395" s="6"/>
      <c r="AU2395" s="3"/>
      <c r="AV2395" s="3"/>
    </row>
    <row r="2396" spans="40:48" ht="12.75" customHeight="1" x14ac:dyDescent="0.25">
      <c r="AN2396" s="18"/>
      <c r="AO2396" s="19"/>
      <c r="AQ2396" s="1"/>
      <c r="AR2396" s="14"/>
      <c r="AS2396" s="14"/>
      <c r="AT2396" s="6"/>
      <c r="AU2396" s="3"/>
      <c r="AV2396" s="3"/>
    </row>
    <row r="2397" spans="40:48" ht="12.75" customHeight="1" x14ac:dyDescent="0.25">
      <c r="AN2397" s="18"/>
      <c r="AO2397" s="19"/>
      <c r="AQ2397" s="1"/>
      <c r="AR2397" s="14"/>
      <c r="AS2397" s="14"/>
      <c r="AT2397" s="6"/>
      <c r="AU2397" s="3"/>
      <c r="AV2397" s="3"/>
    </row>
    <row r="2398" spans="40:48" ht="12.75" customHeight="1" x14ac:dyDescent="0.25">
      <c r="AN2398" s="18"/>
      <c r="AO2398" s="19"/>
      <c r="AQ2398" s="1"/>
      <c r="AR2398" s="14"/>
      <c r="AS2398" s="14"/>
      <c r="AT2398" s="6"/>
      <c r="AU2398" s="3"/>
      <c r="AV2398" s="3"/>
    </row>
    <row r="2399" spans="40:48" ht="12.75" customHeight="1" x14ac:dyDescent="0.25">
      <c r="AN2399" s="18"/>
      <c r="AO2399" s="19"/>
      <c r="AQ2399" s="1"/>
      <c r="AR2399" s="14"/>
      <c r="AS2399" s="14"/>
      <c r="AT2399" s="6"/>
      <c r="AU2399" s="3"/>
      <c r="AV2399" s="3"/>
    </row>
    <row r="2400" spans="40:48" ht="12.75" customHeight="1" x14ac:dyDescent="0.25">
      <c r="AN2400" s="18"/>
      <c r="AO2400" s="19"/>
      <c r="AQ2400" s="1"/>
      <c r="AR2400" s="14"/>
      <c r="AS2400" s="14"/>
      <c r="AT2400" s="6"/>
      <c r="AU2400" s="3"/>
      <c r="AV2400" s="3"/>
    </row>
    <row r="2401" spans="40:48" ht="12.75" customHeight="1" x14ac:dyDescent="0.25">
      <c r="AN2401" s="18"/>
      <c r="AO2401" s="19"/>
      <c r="AQ2401" s="1"/>
      <c r="AR2401" s="14"/>
      <c r="AS2401" s="14"/>
      <c r="AT2401" s="6"/>
      <c r="AU2401" s="3"/>
      <c r="AV2401" s="3"/>
    </row>
    <row r="2402" spans="40:48" ht="12.75" customHeight="1" x14ac:dyDescent="0.25">
      <c r="AN2402" s="18"/>
      <c r="AO2402" s="19"/>
      <c r="AQ2402" s="1"/>
      <c r="AR2402" s="14"/>
      <c r="AS2402" s="14"/>
      <c r="AT2402" s="6"/>
      <c r="AU2402" s="3"/>
      <c r="AV2402" s="3"/>
    </row>
    <row r="2403" spans="40:48" ht="12.75" customHeight="1" x14ac:dyDescent="0.25">
      <c r="AN2403" s="18"/>
      <c r="AO2403" s="19"/>
      <c r="AQ2403" s="1"/>
      <c r="AR2403" s="14"/>
      <c r="AS2403" s="14"/>
      <c r="AT2403" s="6"/>
      <c r="AU2403" s="3"/>
      <c r="AV2403" s="3"/>
    </row>
    <row r="2404" spans="40:48" ht="12.75" customHeight="1" x14ac:dyDescent="0.25">
      <c r="AN2404" s="18"/>
      <c r="AO2404" s="19"/>
      <c r="AQ2404" s="1"/>
      <c r="AR2404" s="14"/>
      <c r="AS2404" s="14"/>
      <c r="AT2404" s="6"/>
      <c r="AU2404" s="3"/>
      <c r="AV2404" s="3"/>
    </row>
    <row r="2405" spans="40:48" ht="12.75" customHeight="1" x14ac:dyDescent="0.25">
      <c r="AN2405" s="18"/>
      <c r="AO2405" s="19"/>
      <c r="AQ2405" s="1"/>
      <c r="AR2405" s="14"/>
      <c r="AS2405" s="14"/>
      <c r="AT2405" s="6"/>
      <c r="AU2405" s="3"/>
      <c r="AV2405" s="3"/>
    </row>
    <row r="2406" spans="40:48" ht="12.75" customHeight="1" x14ac:dyDescent="0.25">
      <c r="AN2406" s="18"/>
      <c r="AO2406" s="19"/>
      <c r="AQ2406" s="1"/>
      <c r="AR2406" s="14"/>
      <c r="AS2406" s="14"/>
      <c r="AT2406" s="6"/>
      <c r="AU2406" s="3"/>
      <c r="AV2406" s="3"/>
    </row>
    <row r="2407" spans="40:48" ht="12.75" customHeight="1" x14ac:dyDescent="0.25">
      <c r="AN2407" s="18"/>
      <c r="AO2407" s="19"/>
      <c r="AQ2407" s="1"/>
      <c r="AR2407" s="14"/>
      <c r="AS2407" s="14"/>
      <c r="AT2407" s="6"/>
      <c r="AU2407" s="3"/>
      <c r="AV2407" s="3"/>
    </row>
    <row r="2408" spans="40:48" ht="12.75" customHeight="1" x14ac:dyDescent="0.25">
      <c r="AN2408" s="18"/>
      <c r="AO2408" s="19"/>
      <c r="AQ2408" s="1"/>
      <c r="AR2408" s="14"/>
      <c r="AS2408" s="14"/>
      <c r="AT2408" s="6"/>
      <c r="AU2408" s="3"/>
      <c r="AV2408" s="3"/>
    </row>
    <row r="2409" spans="40:48" ht="12.75" customHeight="1" x14ac:dyDescent="0.25">
      <c r="AN2409" s="18"/>
      <c r="AO2409" s="19"/>
      <c r="AQ2409" s="1"/>
      <c r="AR2409" s="14"/>
      <c r="AS2409" s="14"/>
      <c r="AT2409" s="6"/>
      <c r="AU2409" s="3"/>
      <c r="AV2409" s="3"/>
    </row>
    <row r="2410" spans="40:48" ht="12.75" customHeight="1" x14ac:dyDescent="0.25">
      <c r="AN2410" s="18"/>
      <c r="AO2410" s="19"/>
      <c r="AQ2410" s="1"/>
      <c r="AR2410" s="14"/>
      <c r="AS2410" s="14"/>
      <c r="AT2410" s="6"/>
      <c r="AU2410" s="3"/>
      <c r="AV2410" s="3"/>
    </row>
    <row r="2411" spans="40:48" ht="12.75" customHeight="1" x14ac:dyDescent="0.25">
      <c r="AN2411" s="18"/>
      <c r="AO2411" s="19"/>
      <c r="AQ2411" s="1"/>
      <c r="AR2411" s="14"/>
      <c r="AS2411" s="14"/>
      <c r="AT2411" s="6"/>
      <c r="AU2411" s="3"/>
      <c r="AV2411" s="3"/>
    </row>
    <row r="2412" spans="40:48" ht="12.75" customHeight="1" x14ac:dyDescent="0.25">
      <c r="AN2412" s="18"/>
      <c r="AO2412" s="19"/>
      <c r="AQ2412" s="1"/>
      <c r="AR2412" s="14"/>
      <c r="AS2412" s="14"/>
      <c r="AT2412" s="6"/>
      <c r="AU2412" s="3"/>
      <c r="AV2412" s="3"/>
    </row>
    <row r="2413" spans="40:48" ht="12.75" customHeight="1" x14ac:dyDescent="0.25">
      <c r="AN2413" s="18"/>
      <c r="AO2413" s="19"/>
      <c r="AQ2413" s="1"/>
      <c r="AR2413" s="14"/>
      <c r="AS2413" s="14"/>
      <c r="AT2413" s="6"/>
      <c r="AU2413" s="3"/>
      <c r="AV2413" s="3"/>
    </row>
    <row r="2414" spans="40:48" ht="12.75" customHeight="1" x14ac:dyDescent="0.25">
      <c r="AN2414" s="18"/>
      <c r="AO2414" s="19"/>
      <c r="AQ2414" s="1"/>
      <c r="AR2414" s="14"/>
      <c r="AS2414" s="14"/>
      <c r="AT2414" s="6"/>
      <c r="AU2414" s="3"/>
      <c r="AV2414" s="3"/>
    </row>
    <row r="2415" spans="40:48" ht="12.75" customHeight="1" x14ac:dyDescent="0.25">
      <c r="AN2415" s="18"/>
      <c r="AO2415" s="19"/>
      <c r="AQ2415" s="1"/>
      <c r="AR2415" s="14"/>
      <c r="AS2415" s="14"/>
      <c r="AT2415" s="6"/>
      <c r="AU2415" s="3"/>
      <c r="AV2415" s="3"/>
    </row>
    <row r="2416" spans="40:48" ht="12.75" customHeight="1" x14ac:dyDescent="0.25">
      <c r="AN2416" s="18"/>
      <c r="AO2416" s="19"/>
      <c r="AQ2416" s="1"/>
      <c r="AR2416" s="14"/>
      <c r="AS2416" s="14"/>
      <c r="AT2416" s="6"/>
      <c r="AU2416" s="3"/>
      <c r="AV2416" s="3"/>
    </row>
    <row r="2417" spans="40:48" ht="12.75" customHeight="1" x14ac:dyDescent="0.25">
      <c r="AN2417" s="18"/>
      <c r="AO2417" s="19"/>
      <c r="AQ2417" s="1"/>
      <c r="AR2417" s="14"/>
      <c r="AS2417" s="14"/>
      <c r="AT2417" s="6"/>
      <c r="AU2417" s="3"/>
      <c r="AV2417" s="3"/>
    </row>
    <row r="2418" spans="40:48" ht="12.75" customHeight="1" x14ac:dyDescent="0.25">
      <c r="AN2418" s="18"/>
      <c r="AO2418" s="19"/>
      <c r="AQ2418" s="1"/>
      <c r="AR2418" s="14"/>
      <c r="AS2418" s="14"/>
      <c r="AT2418" s="6"/>
      <c r="AU2418" s="3"/>
      <c r="AV2418" s="3"/>
    </row>
    <row r="2419" spans="40:48" ht="12.75" customHeight="1" x14ac:dyDescent="0.25">
      <c r="AN2419" s="18"/>
      <c r="AO2419" s="19"/>
      <c r="AQ2419" s="1"/>
      <c r="AR2419" s="14"/>
      <c r="AS2419" s="14"/>
      <c r="AT2419" s="6"/>
      <c r="AU2419" s="3"/>
      <c r="AV2419" s="3"/>
    </row>
    <row r="2420" spans="40:48" ht="12.75" customHeight="1" x14ac:dyDescent="0.25">
      <c r="AN2420" s="18"/>
      <c r="AO2420" s="19"/>
      <c r="AQ2420" s="1"/>
      <c r="AR2420" s="14"/>
      <c r="AS2420" s="14"/>
      <c r="AT2420" s="6"/>
      <c r="AU2420" s="3"/>
      <c r="AV2420" s="3"/>
    </row>
    <row r="2421" spans="40:48" ht="12.75" customHeight="1" x14ac:dyDescent="0.25">
      <c r="AN2421" s="18"/>
      <c r="AO2421" s="19"/>
      <c r="AQ2421" s="1"/>
      <c r="AR2421" s="14"/>
      <c r="AS2421" s="14"/>
      <c r="AT2421" s="6"/>
      <c r="AU2421" s="3"/>
      <c r="AV2421" s="3"/>
    </row>
    <row r="2422" spans="40:48" ht="12.75" customHeight="1" x14ac:dyDescent="0.25">
      <c r="AN2422" s="18"/>
      <c r="AO2422" s="19"/>
      <c r="AQ2422" s="1"/>
      <c r="AR2422" s="14"/>
      <c r="AS2422" s="14"/>
      <c r="AT2422" s="6"/>
      <c r="AU2422" s="3"/>
      <c r="AV2422" s="3"/>
    </row>
    <row r="2423" spans="40:48" ht="12.75" customHeight="1" x14ac:dyDescent="0.25">
      <c r="AN2423" s="18"/>
      <c r="AO2423" s="19"/>
      <c r="AQ2423" s="1"/>
      <c r="AR2423" s="14"/>
      <c r="AS2423" s="14"/>
      <c r="AT2423" s="6"/>
      <c r="AU2423" s="3"/>
      <c r="AV2423" s="3"/>
    </row>
    <row r="2424" spans="40:48" ht="12.75" customHeight="1" x14ac:dyDescent="0.25">
      <c r="AN2424" s="18"/>
      <c r="AO2424" s="19"/>
      <c r="AQ2424" s="1"/>
      <c r="AR2424" s="14"/>
      <c r="AS2424" s="14"/>
      <c r="AT2424" s="6"/>
      <c r="AU2424" s="3"/>
      <c r="AV2424" s="3"/>
    </row>
    <row r="2425" spans="40:48" ht="12.75" customHeight="1" x14ac:dyDescent="0.25">
      <c r="AN2425" s="18"/>
      <c r="AO2425" s="19"/>
      <c r="AQ2425" s="1"/>
      <c r="AR2425" s="14"/>
      <c r="AS2425" s="14"/>
      <c r="AT2425" s="6"/>
      <c r="AU2425" s="3"/>
      <c r="AV2425" s="3"/>
    </row>
    <row r="2426" spans="40:48" ht="12.75" customHeight="1" x14ac:dyDescent="0.25">
      <c r="AN2426" s="18"/>
      <c r="AO2426" s="19"/>
      <c r="AQ2426" s="1"/>
      <c r="AR2426" s="14"/>
      <c r="AS2426" s="14"/>
      <c r="AT2426" s="6"/>
      <c r="AU2426" s="3"/>
      <c r="AV2426" s="3"/>
    </row>
    <row r="2427" spans="40:48" ht="12.75" customHeight="1" x14ac:dyDescent="0.25">
      <c r="AN2427" s="18"/>
      <c r="AO2427" s="19"/>
      <c r="AQ2427" s="1"/>
      <c r="AR2427" s="14"/>
      <c r="AS2427" s="14"/>
      <c r="AT2427" s="6"/>
      <c r="AU2427" s="3"/>
      <c r="AV2427" s="3"/>
    </row>
    <row r="2428" spans="40:48" ht="12.75" customHeight="1" x14ac:dyDescent="0.25">
      <c r="AN2428" s="18"/>
      <c r="AO2428" s="19"/>
      <c r="AQ2428" s="1"/>
      <c r="AR2428" s="14"/>
      <c r="AS2428" s="14"/>
      <c r="AT2428" s="6"/>
      <c r="AU2428" s="3"/>
      <c r="AV2428" s="3"/>
    </row>
    <row r="2429" spans="40:48" ht="12.75" customHeight="1" x14ac:dyDescent="0.25">
      <c r="AN2429" s="18"/>
      <c r="AO2429" s="19"/>
      <c r="AQ2429" s="1"/>
      <c r="AR2429" s="14"/>
      <c r="AS2429" s="14"/>
      <c r="AT2429" s="6"/>
      <c r="AU2429" s="3"/>
      <c r="AV2429" s="3"/>
    </row>
    <row r="2430" spans="40:48" ht="12.75" customHeight="1" x14ac:dyDescent="0.25">
      <c r="AN2430" s="18"/>
      <c r="AO2430" s="19"/>
      <c r="AQ2430" s="1"/>
      <c r="AR2430" s="14"/>
      <c r="AS2430" s="14"/>
      <c r="AT2430" s="6"/>
      <c r="AU2430" s="3"/>
      <c r="AV2430" s="3"/>
    </row>
    <row r="2431" spans="40:48" ht="12.75" customHeight="1" x14ac:dyDescent="0.25">
      <c r="AN2431" s="18"/>
      <c r="AO2431" s="19"/>
      <c r="AQ2431" s="1"/>
      <c r="AR2431" s="14"/>
      <c r="AS2431" s="14"/>
      <c r="AT2431" s="6"/>
      <c r="AU2431" s="3"/>
      <c r="AV2431" s="3"/>
    </row>
    <row r="2432" spans="40:48" ht="12.75" customHeight="1" x14ac:dyDescent="0.25">
      <c r="AN2432" s="18"/>
      <c r="AO2432" s="19"/>
      <c r="AQ2432" s="1"/>
      <c r="AR2432" s="14"/>
      <c r="AS2432" s="14"/>
      <c r="AT2432" s="6"/>
      <c r="AU2432" s="3"/>
      <c r="AV2432" s="3"/>
    </row>
    <row r="2433" spans="40:48" ht="12.75" customHeight="1" x14ac:dyDescent="0.25">
      <c r="AN2433" s="18"/>
      <c r="AO2433" s="19"/>
      <c r="AQ2433" s="1"/>
      <c r="AR2433" s="14"/>
      <c r="AS2433" s="14"/>
      <c r="AT2433" s="6"/>
      <c r="AU2433" s="3"/>
      <c r="AV2433" s="3"/>
    </row>
    <row r="2434" spans="40:48" ht="12.75" customHeight="1" x14ac:dyDescent="0.25">
      <c r="AN2434" s="18"/>
      <c r="AO2434" s="19"/>
      <c r="AQ2434" s="1"/>
      <c r="AR2434" s="14"/>
      <c r="AS2434" s="14"/>
      <c r="AT2434" s="6"/>
      <c r="AU2434" s="3"/>
      <c r="AV2434" s="3"/>
    </row>
    <row r="2435" spans="40:48" ht="12.75" customHeight="1" x14ac:dyDescent="0.25">
      <c r="AN2435" s="18"/>
      <c r="AO2435" s="19"/>
      <c r="AQ2435" s="1"/>
      <c r="AR2435" s="14"/>
      <c r="AS2435" s="14"/>
      <c r="AT2435" s="6"/>
      <c r="AU2435" s="3"/>
      <c r="AV2435" s="3"/>
    </row>
    <row r="2436" spans="40:48" ht="12.75" customHeight="1" x14ac:dyDescent="0.25">
      <c r="AN2436" s="18"/>
      <c r="AO2436" s="19"/>
      <c r="AQ2436" s="1"/>
      <c r="AR2436" s="14"/>
      <c r="AS2436" s="14"/>
      <c r="AT2436" s="6"/>
      <c r="AU2436" s="3"/>
      <c r="AV2436" s="3"/>
    </row>
    <row r="2437" spans="40:48" ht="12.75" customHeight="1" x14ac:dyDescent="0.25">
      <c r="AN2437" s="18"/>
      <c r="AO2437" s="19"/>
      <c r="AQ2437" s="1"/>
      <c r="AR2437" s="14"/>
      <c r="AS2437" s="14"/>
      <c r="AT2437" s="6"/>
      <c r="AU2437" s="3"/>
      <c r="AV2437" s="3"/>
    </row>
    <row r="2438" spans="40:48" ht="12.75" customHeight="1" x14ac:dyDescent="0.25">
      <c r="AN2438" s="18"/>
      <c r="AO2438" s="19"/>
      <c r="AQ2438" s="1"/>
      <c r="AR2438" s="14"/>
      <c r="AS2438" s="14"/>
      <c r="AT2438" s="6"/>
      <c r="AU2438" s="3"/>
      <c r="AV2438" s="3"/>
    </row>
    <row r="2439" spans="40:48" ht="12.75" customHeight="1" x14ac:dyDescent="0.25">
      <c r="AN2439" s="18"/>
      <c r="AO2439" s="19"/>
      <c r="AQ2439" s="1"/>
      <c r="AR2439" s="14"/>
      <c r="AS2439" s="14"/>
      <c r="AT2439" s="6"/>
      <c r="AU2439" s="3"/>
      <c r="AV2439" s="3"/>
    </row>
    <row r="2440" spans="40:48" ht="12.75" customHeight="1" x14ac:dyDescent="0.25">
      <c r="AN2440" s="18"/>
      <c r="AO2440" s="19"/>
      <c r="AQ2440" s="1"/>
      <c r="AR2440" s="14"/>
      <c r="AS2440" s="14"/>
      <c r="AT2440" s="6"/>
      <c r="AU2440" s="3"/>
      <c r="AV2440" s="3"/>
    </row>
    <row r="2441" spans="40:48" ht="12.75" customHeight="1" x14ac:dyDescent="0.25">
      <c r="AN2441" s="18"/>
      <c r="AO2441" s="19"/>
      <c r="AQ2441" s="1"/>
      <c r="AR2441" s="14"/>
      <c r="AS2441" s="14"/>
      <c r="AT2441" s="6"/>
      <c r="AU2441" s="3"/>
      <c r="AV2441" s="3"/>
    </row>
    <row r="2442" spans="40:48" ht="12.75" customHeight="1" x14ac:dyDescent="0.25">
      <c r="AN2442" s="18"/>
      <c r="AO2442" s="19"/>
      <c r="AQ2442" s="1"/>
      <c r="AR2442" s="14"/>
      <c r="AS2442" s="14"/>
      <c r="AT2442" s="6"/>
      <c r="AU2442" s="3"/>
      <c r="AV2442" s="3"/>
    </row>
    <row r="2443" spans="40:48" ht="12.75" customHeight="1" x14ac:dyDescent="0.25">
      <c r="AN2443" s="18"/>
      <c r="AO2443" s="19"/>
      <c r="AQ2443" s="1"/>
      <c r="AR2443" s="14"/>
      <c r="AS2443" s="14"/>
      <c r="AT2443" s="6"/>
      <c r="AU2443" s="3"/>
      <c r="AV2443" s="3"/>
    </row>
    <row r="2444" spans="40:48" ht="12.75" customHeight="1" x14ac:dyDescent="0.25">
      <c r="AN2444" s="18"/>
      <c r="AO2444" s="19"/>
      <c r="AQ2444" s="1"/>
      <c r="AR2444" s="14"/>
      <c r="AS2444" s="14"/>
      <c r="AT2444" s="6"/>
      <c r="AU2444" s="3"/>
      <c r="AV2444" s="3"/>
    </row>
    <row r="2445" spans="40:48" ht="12.75" customHeight="1" x14ac:dyDescent="0.25">
      <c r="AN2445" s="18"/>
      <c r="AO2445" s="19"/>
      <c r="AQ2445" s="1"/>
      <c r="AR2445" s="14"/>
      <c r="AS2445" s="14"/>
      <c r="AT2445" s="6"/>
      <c r="AU2445" s="3"/>
      <c r="AV2445" s="3"/>
    </row>
    <row r="2446" spans="40:48" ht="12.75" customHeight="1" x14ac:dyDescent="0.25">
      <c r="AN2446" s="18"/>
      <c r="AO2446" s="19"/>
      <c r="AQ2446" s="1"/>
      <c r="AR2446" s="14"/>
      <c r="AS2446" s="14"/>
      <c r="AT2446" s="6"/>
      <c r="AU2446" s="3"/>
      <c r="AV2446" s="3"/>
    </row>
    <row r="2447" spans="40:48" ht="12.75" customHeight="1" x14ac:dyDescent="0.25">
      <c r="AN2447" s="18"/>
      <c r="AO2447" s="19"/>
      <c r="AQ2447" s="1"/>
      <c r="AR2447" s="14"/>
      <c r="AS2447" s="14"/>
      <c r="AT2447" s="6"/>
      <c r="AU2447" s="3"/>
      <c r="AV2447" s="3"/>
    </row>
    <row r="2448" spans="40:48" ht="12.75" customHeight="1" x14ac:dyDescent="0.25">
      <c r="AN2448" s="18"/>
      <c r="AO2448" s="19"/>
      <c r="AQ2448" s="1"/>
      <c r="AR2448" s="14"/>
      <c r="AS2448" s="14"/>
      <c r="AT2448" s="6"/>
      <c r="AU2448" s="3"/>
      <c r="AV2448" s="3"/>
    </row>
    <row r="2449" spans="40:48" ht="12.75" customHeight="1" x14ac:dyDescent="0.25">
      <c r="AN2449" s="18"/>
      <c r="AO2449" s="19"/>
      <c r="AQ2449" s="1"/>
      <c r="AR2449" s="14"/>
      <c r="AS2449" s="14"/>
      <c r="AT2449" s="6"/>
      <c r="AU2449" s="3"/>
      <c r="AV2449" s="3"/>
    </row>
    <row r="2450" spans="40:48" ht="12.75" customHeight="1" x14ac:dyDescent="0.25">
      <c r="AN2450" s="18"/>
      <c r="AO2450" s="19"/>
      <c r="AQ2450" s="1"/>
      <c r="AR2450" s="14"/>
      <c r="AS2450" s="14"/>
      <c r="AT2450" s="6"/>
      <c r="AU2450" s="3"/>
      <c r="AV2450" s="3"/>
    </row>
    <row r="2451" spans="40:48" ht="12.75" customHeight="1" x14ac:dyDescent="0.25">
      <c r="AN2451" s="18"/>
      <c r="AO2451" s="19"/>
      <c r="AQ2451" s="1"/>
      <c r="AR2451" s="14"/>
      <c r="AS2451" s="14"/>
      <c r="AT2451" s="6"/>
      <c r="AU2451" s="3"/>
      <c r="AV2451" s="3"/>
    </row>
    <row r="2452" spans="40:48" ht="12.75" customHeight="1" x14ac:dyDescent="0.25">
      <c r="AN2452" s="18"/>
      <c r="AO2452" s="19"/>
      <c r="AQ2452" s="1"/>
      <c r="AR2452" s="14"/>
      <c r="AS2452" s="14"/>
      <c r="AT2452" s="6"/>
      <c r="AU2452" s="3"/>
      <c r="AV2452" s="3"/>
    </row>
    <row r="2453" spans="40:48" ht="12.75" customHeight="1" x14ac:dyDescent="0.25">
      <c r="AN2453" s="18"/>
      <c r="AO2453" s="19"/>
      <c r="AQ2453" s="1"/>
      <c r="AR2453" s="14"/>
      <c r="AS2453" s="14"/>
      <c r="AT2453" s="6"/>
      <c r="AU2453" s="3"/>
      <c r="AV2453" s="3"/>
    </row>
    <row r="2454" spans="40:48" ht="12.75" customHeight="1" x14ac:dyDescent="0.25">
      <c r="AN2454" s="18"/>
      <c r="AO2454" s="19"/>
      <c r="AQ2454" s="1"/>
      <c r="AR2454" s="14"/>
      <c r="AS2454" s="14"/>
      <c r="AT2454" s="6"/>
      <c r="AU2454" s="3"/>
      <c r="AV2454" s="3"/>
    </row>
    <row r="2455" spans="40:48" ht="12.75" customHeight="1" x14ac:dyDescent="0.25">
      <c r="AN2455" s="18"/>
      <c r="AO2455" s="19"/>
      <c r="AQ2455" s="1"/>
      <c r="AR2455" s="14"/>
      <c r="AS2455" s="14"/>
      <c r="AT2455" s="6"/>
      <c r="AU2455" s="3"/>
      <c r="AV2455" s="3"/>
    </row>
    <row r="2456" spans="40:48" ht="12.75" customHeight="1" x14ac:dyDescent="0.25">
      <c r="AN2456" s="18"/>
      <c r="AO2456" s="19"/>
      <c r="AQ2456" s="1"/>
      <c r="AR2456" s="14"/>
      <c r="AS2456" s="14"/>
      <c r="AT2456" s="6"/>
      <c r="AU2456" s="3"/>
      <c r="AV2456" s="3"/>
    </row>
    <row r="2457" spans="40:48" ht="12.75" customHeight="1" x14ac:dyDescent="0.25">
      <c r="AN2457" s="18"/>
      <c r="AO2457" s="19"/>
      <c r="AQ2457" s="1"/>
      <c r="AR2457" s="14"/>
      <c r="AS2457" s="14"/>
      <c r="AT2457" s="6"/>
      <c r="AU2457" s="3"/>
      <c r="AV2457" s="3"/>
    </row>
    <row r="2458" spans="40:48" ht="12.75" customHeight="1" x14ac:dyDescent="0.25">
      <c r="AN2458" s="18"/>
      <c r="AO2458" s="19"/>
      <c r="AQ2458" s="1"/>
      <c r="AR2458" s="14"/>
      <c r="AS2458" s="14"/>
      <c r="AT2458" s="6"/>
      <c r="AU2458" s="3"/>
      <c r="AV2458" s="3"/>
    </row>
    <row r="2459" spans="40:48" ht="12.75" customHeight="1" x14ac:dyDescent="0.25">
      <c r="AN2459" s="18"/>
      <c r="AO2459" s="19"/>
      <c r="AQ2459" s="1"/>
      <c r="AR2459" s="14"/>
      <c r="AS2459" s="14"/>
      <c r="AT2459" s="6"/>
      <c r="AU2459" s="3"/>
      <c r="AV2459" s="3"/>
    </row>
    <row r="2460" spans="40:48" ht="12.75" customHeight="1" x14ac:dyDescent="0.25">
      <c r="AN2460" s="18"/>
      <c r="AO2460" s="19"/>
      <c r="AQ2460" s="1"/>
      <c r="AR2460" s="14"/>
      <c r="AS2460" s="14"/>
      <c r="AT2460" s="6"/>
      <c r="AU2460" s="3"/>
      <c r="AV2460" s="3"/>
    </row>
    <row r="2461" spans="40:48" ht="12.75" customHeight="1" x14ac:dyDescent="0.25">
      <c r="AN2461" s="18"/>
      <c r="AO2461" s="19"/>
      <c r="AQ2461" s="1"/>
      <c r="AR2461" s="14"/>
      <c r="AS2461" s="14"/>
      <c r="AT2461" s="6"/>
      <c r="AU2461" s="3"/>
      <c r="AV2461" s="3"/>
    </row>
    <row r="2462" spans="40:48" ht="12.75" customHeight="1" x14ac:dyDescent="0.25">
      <c r="AN2462" s="18"/>
      <c r="AO2462" s="19"/>
      <c r="AQ2462" s="1"/>
      <c r="AR2462" s="14"/>
      <c r="AS2462" s="14"/>
      <c r="AT2462" s="6"/>
      <c r="AU2462" s="3"/>
      <c r="AV2462" s="3"/>
    </row>
    <row r="2463" spans="40:48" ht="12.75" customHeight="1" x14ac:dyDescent="0.25">
      <c r="AN2463" s="18"/>
      <c r="AO2463" s="19"/>
      <c r="AQ2463" s="1"/>
      <c r="AR2463" s="14"/>
      <c r="AS2463" s="14"/>
      <c r="AT2463" s="6"/>
      <c r="AU2463" s="3"/>
      <c r="AV2463" s="3"/>
    </row>
    <row r="2464" spans="40:48" ht="12.75" customHeight="1" x14ac:dyDescent="0.25">
      <c r="AN2464" s="18"/>
      <c r="AO2464" s="19"/>
      <c r="AQ2464" s="1"/>
      <c r="AR2464" s="14"/>
      <c r="AS2464" s="14"/>
      <c r="AT2464" s="6"/>
      <c r="AU2464" s="3"/>
      <c r="AV2464" s="3"/>
    </row>
    <row r="2465" spans="40:48" ht="12.75" customHeight="1" x14ac:dyDescent="0.25">
      <c r="AN2465" s="18"/>
      <c r="AO2465" s="19"/>
      <c r="AQ2465" s="1"/>
      <c r="AR2465" s="14"/>
      <c r="AS2465" s="14"/>
      <c r="AT2465" s="6"/>
      <c r="AU2465" s="3"/>
      <c r="AV2465" s="3"/>
    </row>
    <row r="2466" spans="40:48" ht="12.75" customHeight="1" x14ac:dyDescent="0.25">
      <c r="AN2466" s="18"/>
      <c r="AO2466" s="19"/>
      <c r="AQ2466" s="1"/>
      <c r="AR2466" s="14"/>
      <c r="AS2466" s="14"/>
      <c r="AT2466" s="6"/>
      <c r="AU2466" s="3"/>
      <c r="AV2466" s="3"/>
    </row>
    <row r="2467" spans="40:48" ht="12.75" customHeight="1" x14ac:dyDescent="0.25">
      <c r="AN2467" s="18"/>
      <c r="AO2467" s="19"/>
      <c r="AQ2467" s="1"/>
      <c r="AR2467" s="14"/>
      <c r="AS2467" s="14"/>
      <c r="AT2467" s="6"/>
      <c r="AU2467" s="3"/>
      <c r="AV2467" s="3"/>
    </row>
    <row r="2468" spans="40:48" ht="12.75" customHeight="1" x14ac:dyDescent="0.25">
      <c r="AN2468" s="18"/>
      <c r="AO2468" s="19"/>
      <c r="AQ2468" s="1"/>
      <c r="AR2468" s="14"/>
      <c r="AS2468" s="14"/>
      <c r="AT2468" s="6"/>
      <c r="AU2468" s="3"/>
      <c r="AV2468" s="3"/>
    </row>
    <row r="2469" spans="40:48" ht="12.75" customHeight="1" x14ac:dyDescent="0.25">
      <c r="AN2469" s="18"/>
      <c r="AO2469" s="19"/>
      <c r="AQ2469" s="1"/>
      <c r="AR2469" s="14"/>
      <c r="AS2469" s="14"/>
      <c r="AT2469" s="6"/>
      <c r="AU2469" s="3"/>
      <c r="AV2469" s="3"/>
    </row>
    <row r="2470" spans="40:48" ht="12.75" customHeight="1" x14ac:dyDescent="0.25">
      <c r="AN2470" s="18"/>
      <c r="AO2470" s="19"/>
      <c r="AQ2470" s="1"/>
      <c r="AR2470" s="14"/>
      <c r="AS2470" s="14"/>
      <c r="AT2470" s="6"/>
      <c r="AU2470" s="3"/>
      <c r="AV2470" s="3"/>
    </row>
    <row r="2471" spans="40:48" ht="12.75" customHeight="1" x14ac:dyDescent="0.25">
      <c r="AN2471" s="18"/>
      <c r="AO2471" s="19"/>
      <c r="AQ2471" s="1"/>
      <c r="AR2471" s="14"/>
      <c r="AS2471" s="14"/>
      <c r="AT2471" s="6"/>
      <c r="AU2471" s="3"/>
      <c r="AV2471" s="3"/>
    </row>
    <row r="2472" spans="40:48" ht="12.75" customHeight="1" x14ac:dyDescent="0.25">
      <c r="AN2472" s="18"/>
      <c r="AO2472" s="19"/>
      <c r="AQ2472" s="1"/>
      <c r="AR2472" s="14"/>
      <c r="AS2472" s="14"/>
      <c r="AT2472" s="6"/>
      <c r="AU2472" s="3"/>
      <c r="AV2472" s="3"/>
    </row>
    <row r="2473" spans="40:48" ht="12.75" customHeight="1" x14ac:dyDescent="0.25">
      <c r="AN2473" s="18"/>
      <c r="AO2473" s="19"/>
      <c r="AQ2473" s="1"/>
      <c r="AR2473" s="14"/>
      <c r="AS2473" s="14"/>
      <c r="AT2473" s="6"/>
      <c r="AU2473" s="3"/>
      <c r="AV2473" s="3"/>
    </row>
    <row r="2474" spans="40:48" ht="12.75" customHeight="1" x14ac:dyDescent="0.25">
      <c r="AN2474" s="18"/>
      <c r="AO2474" s="19"/>
      <c r="AQ2474" s="1"/>
      <c r="AR2474" s="14"/>
      <c r="AS2474" s="14"/>
      <c r="AT2474" s="6"/>
      <c r="AU2474" s="3"/>
      <c r="AV2474" s="3"/>
    </row>
    <row r="2475" spans="40:48" ht="12.75" customHeight="1" x14ac:dyDescent="0.25">
      <c r="AN2475" s="18"/>
      <c r="AO2475" s="19"/>
      <c r="AQ2475" s="1"/>
      <c r="AR2475" s="14"/>
      <c r="AS2475" s="14"/>
      <c r="AT2475" s="6"/>
      <c r="AU2475" s="3"/>
      <c r="AV2475" s="3"/>
    </row>
    <row r="2476" spans="40:48" ht="12.75" customHeight="1" x14ac:dyDescent="0.25">
      <c r="AN2476" s="18"/>
      <c r="AO2476" s="19"/>
      <c r="AQ2476" s="1"/>
      <c r="AR2476" s="14"/>
      <c r="AS2476" s="14"/>
      <c r="AT2476" s="6"/>
      <c r="AU2476" s="3"/>
      <c r="AV2476" s="3"/>
    </row>
    <row r="2477" spans="40:48" ht="12.75" customHeight="1" x14ac:dyDescent="0.25">
      <c r="AN2477" s="18"/>
      <c r="AO2477" s="19"/>
      <c r="AQ2477" s="1"/>
      <c r="AR2477" s="14"/>
      <c r="AS2477" s="14"/>
      <c r="AT2477" s="6"/>
      <c r="AU2477" s="3"/>
      <c r="AV2477" s="3"/>
    </row>
    <row r="2478" spans="40:48" ht="12.75" customHeight="1" x14ac:dyDescent="0.25">
      <c r="AN2478" s="18"/>
      <c r="AO2478" s="19"/>
      <c r="AQ2478" s="1"/>
      <c r="AR2478" s="14"/>
      <c r="AS2478" s="14"/>
      <c r="AT2478" s="6"/>
      <c r="AU2478" s="3"/>
      <c r="AV2478" s="3"/>
    </row>
    <row r="2479" spans="40:48" ht="12.75" customHeight="1" x14ac:dyDescent="0.25">
      <c r="AN2479" s="18"/>
      <c r="AO2479" s="19"/>
      <c r="AQ2479" s="1"/>
      <c r="AR2479" s="14"/>
      <c r="AS2479" s="14"/>
      <c r="AT2479" s="6"/>
      <c r="AU2479" s="3"/>
      <c r="AV2479" s="3"/>
    </row>
    <row r="2480" spans="40:48" ht="12.75" customHeight="1" x14ac:dyDescent="0.25">
      <c r="AN2480" s="18"/>
      <c r="AO2480" s="19"/>
      <c r="AQ2480" s="1"/>
      <c r="AR2480" s="14"/>
      <c r="AS2480" s="14"/>
      <c r="AT2480" s="6"/>
      <c r="AU2480" s="3"/>
      <c r="AV2480" s="3"/>
    </row>
    <row r="2481" spans="40:48" ht="12.75" customHeight="1" x14ac:dyDescent="0.25">
      <c r="AN2481" s="18"/>
      <c r="AO2481" s="19"/>
      <c r="AQ2481" s="1"/>
      <c r="AR2481" s="14"/>
      <c r="AS2481" s="14"/>
      <c r="AT2481" s="6"/>
      <c r="AU2481" s="3"/>
      <c r="AV2481" s="3"/>
    </row>
    <row r="2482" spans="40:48" ht="12.75" customHeight="1" x14ac:dyDescent="0.25">
      <c r="AN2482" s="18"/>
      <c r="AO2482" s="19"/>
      <c r="AQ2482" s="1"/>
      <c r="AR2482" s="14"/>
      <c r="AS2482" s="14"/>
      <c r="AT2482" s="6"/>
      <c r="AU2482" s="3"/>
      <c r="AV2482" s="3"/>
    </row>
    <row r="2483" spans="40:48" ht="12.75" customHeight="1" x14ac:dyDescent="0.25">
      <c r="AN2483" s="18"/>
      <c r="AO2483" s="19"/>
      <c r="AQ2483" s="1"/>
      <c r="AR2483" s="14"/>
      <c r="AS2483" s="14"/>
      <c r="AT2483" s="6"/>
      <c r="AU2483" s="3"/>
      <c r="AV2483" s="3"/>
    </row>
    <row r="2484" spans="40:48" ht="12.75" customHeight="1" x14ac:dyDescent="0.25">
      <c r="AN2484" s="18"/>
      <c r="AO2484" s="19"/>
      <c r="AQ2484" s="1"/>
      <c r="AR2484" s="14"/>
      <c r="AS2484" s="14"/>
      <c r="AT2484" s="6"/>
      <c r="AU2484" s="3"/>
      <c r="AV2484" s="3"/>
    </row>
    <row r="2485" spans="40:48" ht="12.75" customHeight="1" x14ac:dyDescent="0.25">
      <c r="AN2485" s="18"/>
      <c r="AO2485" s="19"/>
      <c r="AQ2485" s="1"/>
      <c r="AR2485" s="14"/>
      <c r="AS2485" s="14"/>
      <c r="AT2485" s="6"/>
      <c r="AU2485" s="3"/>
      <c r="AV2485" s="3"/>
    </row>
    <row r="2486" spans="40:48" ht="12.75" customHeight="1" x14ac:dyDescent="0.25">
      <c r="AN2486" s="18"/>
      <c r="AO2486" s="19"/>
      <c r="AQ2486" s="1"/>
      <c r="AR2486" s="14"/>
      <c r="AS2486" s="14"/>
      <c r="AT2486" s="6"/>
      <c r="AU2486" s="3"/>
      <c r="AV2486" s="3"/>
    </row>
    <row r="2487" spans="40:48" ht="12.75" customHeight="1" x14ac:dyDescent="0.25">
      <c r="AN2487" s="18"/>
      <c r="AO2487" s="19"/>
      <c r="AQ2487" s="1"/>
      <c r="AR2487" s="14"/>
      <c r="AS2487" s="14"/>
      <c r="AT2487" s="6"/>
      <c r="AU2487" s="3"/>
      <c r="AV2487" s="3"/>
    </row>
    <row r="2488" spans="40:48" ht="12.75" customHeight="1" x14ac:dyDescent="0.25">
      <c r="AN2488" s="18"/>
      <c r="AO2488" s="19"/>
      <c r="AQ2488" s="1"/>
      <c r="AR2488" s="14"/>
      <c r="AS2488" s="14"/>
      <c r="AT2488" s="6"/>
      <c r="AU2488" s="3"/>
      <c r="AV2488" s="3"/>
    </row>
    <row r="2489" spans="40:48" ht="12.75" customHeight="1" x14ac:dyDescent="0.25">
      <c r="AN2489" s="18"/>
      <c r="AO2489" s="19"/>
      <c r="AQ2489" s="1"/>
      <c r="AR2489" s="14"/>
      <c r="AS2489" s="14"/>
      <c r="AT2489" s="6"/>
      <c r="AU2489" s="3"/>
      <c r="AV2489" s="3"/>
    </row>
    <row r="2490" spans="40:48" ht="12.75" customHeight="1" x14ac:dyDescent="0.25">
      <c r="AN2490" s="18"/>
      <c r="AO2490" s="19"/>
      <c r="AQ2490" s="1"/>
      <c r="AR2490" s="14"/>
      <c r="AS2490" s="14"/>
      <c r="AT2490" s="6"/>
      <c r="AU2490" s="3"/>
      <c r="AV2490" s="3"/>
    </row>
    <row r="2491" spans="40:48" ht="12.75" customHeight="1" x14ac:dyDescent="0.25">
      <c r="AN2491" s="18"/>
      <c r="AO2491" s="19"/>
      <c r="AQ2491" s="1"/>
      <c r="AR2491" s="14"/>
      <c r="AS2491" s="14"/>
      <c r="AT2491" s="6"/>
      <c r="AU2491" s="3"/>
      <c r="AV2491" s="3"/>
    </row>
    <row r="2492" spans="40:48" ht="12.75" customHeight="1" x14ac:dyDescent="0.25">
      <c r="AN2492" s="18"/>
      <c r="AO2492" s="19"/>
      <c r="AQ2492" s="1"/>
      <c r="AR2492" s="14"/>
      <c r="AS2492" s="14"/>
      <c r="AT2492" s="6"/>
      <c r="AU2492" s="3"/>
      <c r="AV2492" s="3"/>
    </row>
    <row r="2493" spans="40:48" ht="12.75" customHeight="1" x14ac:dyDescent="0.25">
      <c r="AN2493" s="18"/>
      <c r="AO2493" s="19"/>
      <c r="AQ2493" s="1"/>
      <c r="AR2493" s="14"/>
      <c r="AS2493" s="14"/>
      <c r="AT2493" s="6"/>
      <c r="AU2493" s="3"/>
      <c r="AV2493" s="3"/>
    </row>
    <row r="2494" spans="40:48" ht="12.75" customHeight="1" x14ac:dyDescent="0.25">
      <c r="AN2494" s="18"/>
      <c r="AO2494" s="19"/>
      <c r="AQ2494" s="1"/>
      <c r="AR2494" s="14"/>
      <c r="AS2494" s="14"/>
      <c r="AT2494" s="6"/>
      <c r="AU2494" s="3"/>
      <c r="AV2494" s="3"/>
    </row>
    <row r="2495" spans="40:48" ht="12.75" customHeight="1" x14ac:dyDescent="0.25">
      <c r="AN2495" s="18"/>
      <c r="AO2495" s="19"/>
      <c r="AQ2495" s="1"/>
      <c r="AR2495" s="14"/>
      <c r="AS2495" s="14"/>
      <c r="AT2495" s="6"/>
      <c r="AU2495" s="3"/>
      <c r="AV2495" s="3"/>
    </row>
    <row r="2496" spans="40:48" ht="12.75" customHeight="1" x14ac:dyDescent="0.25">
      <c r="AN2496" s="18"/>
      <c r="AO2496" s="19"/>
      <c r="AQ2496" s="1"/>
      <c r="AR2496" s="14"/>
      <c r="AS2496" s="14"/>
      <c r="AT2496" s="6"/>
      <c r="AU2496" s="3"/>
      <c r="AV2496" s="3"/>
    </row>
    <row r="2497" spans="40:48" ht="12.75" customHeight="1" x14ac:dyDescent="0.25">
      <c r="AN2497" s="18"/>
      <c r="AO2497" s="19"/>
      <c r="AQ2497" s="1"/>
      <c r="AR2497" s="14"/>
      <c r="AS2497" s="14"/>
      <c r="AT2497" s="6"/>
      <c r="AU2497" s="3"/>
      <c r="AV2497" s="3"/>
    </row>
    <row r="2498" spans="40:48" ht="12.75" customHeight="1" x14ac:dyDescent="0.25">
      <c r="AN2498" s="18"/>
      <c r="AO2498" s="19"/>
      <c r="AQ2498" s="1"/>
      <c r="AR2498" s="14"/>
      <c r="AS2498" s="14"/>
      <c r="AT2498" s="6"/>
      <c r="AU2498" s="3"/>
      <c r="AV2498" s="3"/>
    </row>
    <row r="2499" spans="40:48" ht="12.75" customHeight="1" x14ac:dyDescent="0.25">
      <c r="AN2499" s="18"/>
      <c r="AO2499" s="19"/>
      <c r="AQ2499" s="1"/>
      <c r="AR2499" s="14"/>
      <c r="AS2499" s="14"/>
      <c r="AT2499" s="6"/>
      <c r="AU2499" s="3"/>
      <c r="AV2499" s="3"/>
    </row>
    <row r="2500" spans="40:48" ht="12.75" customHeight="1" x14ac:dyDescent="0.25">
      <c r="AN2500" s="18"/>
      <c r="AO2500" s="19"/>
      <c r="AQ2500" s="1"/>
      <c r="AR2500" s="14"/>
      <c r="AS2500" s="14"/>
      <c r="AT2500" s="6"/>
      <c r="AU2500" s="3"/>
      <c r="AV2500" s="3"/>
    </row>
    <row r="2501" spans="40:48" ht="12.75" customHeight="1" x14ac:dyDescent="0.25">
      <c r="AN2501" s="18"/>
      <c r="AO2501" s="19"/>
      <c r="AQ2501" s="1"/>
      <c r="AR2501" s="14"/>
      <c r="AS2501" s="14"/>
      <c r="AT2501" s="6"/>
      <c r="AU2501" s="3"/>
      <c r="AV2501" s="3"/>
    </row>
    <row r="2502" spans="40:48" ht="12.75" customHeight="1" x14ac:dyDescent="0.25">
      <c r="AN2502" s="18"/>
      <c r="AO2502" s="19"/>
      <c r="AQ2502" s="1"/>
      <c r="AR2502" s="14"/>
      <c r="AS2502" s="14"/>
      <c r="AT2502" s="6"/>
      <c r="AU2502" s="3"/>
      <c r="AV2502" s="3"/>
    </row>
    <row r="2503" spans="40:48" ht="12.75" customHeight="1" x14ac:dyDescent="0.25">
      <c r="AN2503" s="18"/>
      <c r="AO2503" s="19"/>
      <c r="AQ2503" s="1"/>
      <c r="AR2503" s="14"/>
      <c r="AS2503" s="14"/>
      <c r="AT2503" s="6"/>
      <c r="AU2503" s="3"/>
      <c r="AV2503" s="3"/>
    </row>
    <row r="2504" spans="40:48" ht="12.75" customHeight="1" x14ac:dyDescent="0.25">
      <c r="AN2504" s="18"/>
      <c r="AO2504" s="19"/>
      <c r="AQ2504" s="1"/>
      <c r="AR2504" s="14"/>
      <c r="AS2504" s="14"/>
      <c r="AT2504" s="6"/>
      <c r="AU2504" s="3"/>
      <c r="AV2504" s="3"/>
    </row>
    <row r="2505" spans="40:48" ht="12.75" customHeight="1" x14ac:dyDescent="0.25">
      <c r="AN2505" s="18"/>
      <c r="AO2505" s="19"/>
      <c r="AQ2505" s="1"/>
      <c r="AR2505" s="14"/>
      <c r="AS2505" s="14"/>
      <c r="AT2505" s="6"/>
      <c r="AU2505" s="3"/>
      <c r="AV2505" s="3"/>
    </row>
    <row r="2506" spans="40:48" ht="12.75" customHeight="1" x14ac:dyDescent="0.25">
      <c r="AN2506" s="18"/>
      <c r="AO2506" s="19"/>
      <c r="AQ2506" s="1"/>
      <c r="AR2506" s="14"/>
      <c r="AS2506" s="14"/>
      <c r="AT2506" s="6"/>
      <c r="AU2506" s="3"/>
      <c r="AV2506" s="3"/>
    </row>
    <row r="2507" spans="40:48" ht="12.75" customHeight="1" x14ac:dyDescent="0.25">
      <c r="AN2507" s="18"/>
      <c r="AO2507" s="19"/>
      <c r="AQ2507" s="1"/>
      <c r="AR2507" s="14"/>
      <c r="AS2507" s="14"/>
      <c r="AT2507" s="6"/>
      <c r="AU2507" s="3"/>
      <c r="AV2507" s="3"/>
    </row>
    <row r="2508" spans="40:48" ht="12.75" customHeight="1" x14ac:dyDescent="0.25">
      <c r="AN2508" s="18"/>
      <c r="AO2508" s="19"/>
      <c r="AQ2508" s="1"/>
      <c r="AR2508" s="14"/>
      <c r="AS2508" s="14"/>
      <c r="AT2508" s="6"/>
      <c r="AU2508" s="3"/>
      <c r="AV2508" s="3"/>
    </row>
    <row r="2509" spans="40:48" ht="12.75" customHeight="1" x14ac:dyDescent="0.25">
      <c r="AN2509" s="18"/>
      <c r="AO2509" s="19"/>
      <c r="AQ2509" s="1"/>
      <c r="AR2509" s="14"/>
      <c r="AS2509" s="14"/>
      <c r="AT2509" s="6"/>
      <c r="AU2509" s="3"/>
      <c r="AV2509" s="3"/>
    </row>
    <row r="2510" spans="40:48" ht="12.75" customHeight="1" x14ac:dyDescent="0.25">
      <c r="AN2510" s="18"/>
      <c r="AO2510" s="19"/>
      <c r="AQ2510" s="1"/>
      <c r="AR2510" s="14"/>
      <c r="AS2510" s="14"/>
      <c r="AT2510" s="6"/>
      <c r="AU2510" s="3"/>
      <c r="AV2510" s="3"/>
    </row>
    <row r="2511" spans="40:48" ht="12.75" customHeight="1" x14ac:dyDescent="0.25">
      <c r="AN2511" s="18"/>
      <c r="AO2511" s="19"/>
      <c r="AQ2511" s="1"/>
      <c r="AR2511" s="14"/>
      <c r="AS2511" s="14"/>
      <c r="AT2511" s="6"/>
      <c r="AU2511" s="3"/>
      <c r="AV2511" s="3"/>
    </row>
    <row r="2512" spans="40:48" ht="12.75" customHeight="1" x14ac:dyDescent="0.25">
      <c r="AN2512" s="18"/>
      <c r="AO2512" s="19"/>
      <c r="AQ2512" s="1"/>
      <c r="AR2512" s="14"/>
      <c r="AS2512" s="14"/>
      <c r="AT2512" s="6"/>
      <c r="AU2512" s="3"/>
      <c r="AV2512" s="3"/>
    </row>
    <row r="2513" spans="40:48" ht="12.75" customHeight="1" x14ac:dyDescent="0.25">
      <c r="AN2513" s="18"/>
      <c r="AO2513" s="19"/>
      <c r="AQ2513" s="1"/>
      <c r="AR2513" s="14"/>
      <c r="AS2513" s="14"/>
      <c r="AT2513" s="6"/>
      <c r="AU2513" s="3"/>
      <c r="AV2513" s="3"/>
    </row>
    <row r="2514" spans="40:48" ht="12.75" customHeight="1" x14ac:dyDescent="0.25">
      <c r="AN2514" s="18"/>
      <c r="AO2514" s="19"/>
      <c r="AQ2514" s="1"/>
      <c r="AR2514" s="14"/>
      <c r="AS2514" s="14"/>
      <c r="AT2514" s="6"/>
      <c r="AU2514" s="3"/>
      <c r="AV2514" s="3"/>
    </row>
    <row r="2515" spans="40:48" ht="12.75" customHeight="1" x14ac:dyDescent="0.25">
      <c r="AN2515" s="18"/>
      <c r="AO2515" s="19"/>
      <c r="AQ2515" s="1"/>
      <c r="AR2515" s="14"/>
      <c r="AS2515" s="14"/>
      <c r="AT2515" s="6"/>
      <c r="AU2515" s="3"/>
      <c r="AV2515" s="3"/>
    </row>
    <row r="2516" spans="40:48" ht="12.75" customHeight="1" x14ac:dyDescent="0.25">
      <c r="AN2516" s="18"/>
      <c r="AO2516" s="19"/>
      <c r="AQ2516" s="1"/>
      <c r="AR2516" s="14"/>
      <c r="AS2516" s="14"/>
      <c r="AT2516" s="6"/>
      <c r="AU2516" s="3"/>
      <c r="AV2516" s="3"/>
    </row>
    <row r="2517" spans="40:48" ht="12.75" customHeight="1" x14ac:dyDescent="0.25">
      <c r="AN2517" s="18"/>
      <c r="AO2517" s="19"/>
      <c r="AQ2517" s="1"/>
      <c r="AR2517" s="14"/>
      <c r="AS2517" s="14"/>
      <c r="AT2517" s="6"/>
      <c r="AU2517" s="3"/>
      <c r="AV2517" s="3"/>
    </row>
    <row r="2518" spans="40:48" ht="12.75" customHeight="1" x14ac:dyDescent="0.25">
      <c r="AN2518" s="18"/>
      <c r="AO2518" s="19"/>
      <c r="AQ2518" s="1"/>
      <c r="AR2518" s="14"/>
      <c r="AS2518" s="14"/>
      <c r="AT2518" s="6"/>
      <c r="AU2518" s="3"/>
      <c r="AV2518" s="3"/>
    </row>
    <row r="2519" spans="40:48" ht="12.75" customHeight="1" x14ac:dyDescent="0.25">
      <c r="AN2519" s="18"/>
      <c r="AO2519" s="19"/>
      <c r="AQ2519" s="1"/>
      <c r="AR2519" s="14"/>
      <c r="AS2519" s="14"/>
      <c r="AT2519" s="6"/>
      <c r="AU2519" s="3"/>
      <c r="AV2519" s="3"/>
    </row>
    <row r="2520" spans="40:48" ht="12.75" customHeight="1" x14ac:dyDescent="0.25">
      <c r="AN2520" s="18"/>
      <c r="AO2520" s="19"/>
      <c r="AQ2520" s="1"/>
      <c r="AR2520" s="14"/>
      <c r="AS2520" s="14"/>
      <c r="AT2520" s="6"/>
      <c r="AU2520" s="3"/>
      <c r="AV2520" s="3"/>
    </row>
    <row r="2521" spans="40:48" ht="12.75" customHeight="1" x14ac:dyDescent="0.25">
      <c r="AN2521" s="18"/>
      <c r="AO2521" s="19"/>
      <c r="AQ2521" s="1"/>
      <c r="AR2521" s="14"/>
      <c r="AS2521" s="14"/>
      <c r="AT2521" s="6"/>
      <c r="AU2521" s="3"/>
      <c r="AV2521" s="3"/>
    </row>
    <row r="2522" spans="40:48" ht="12.75" customHeight="1" x14ac:dyDescent="0.25">
      <c r="AN2522" s="18"/>
      <c r="AO2522" s="19"/>
      <c r="AQ2522" s="1"/>
      <c r="AR2522" s="14"/>
      <c r="AS2522" s="14"/>
      <c r="AT2522" s="6"/>
      <c r="AU2522" s="3"/>
      <c r="AV2522" s="3"/>
    </row>
    <row r="2523" spans="40:48" ht="12.75" customHeight="1" x14ac:dyDescent="0.25">
      <c r="AN2523" s="18"/>
      <c r="AO2523" s="19"/>
      <c r="AQ2523" s="1"/>
      <c r="AR2523" s="14"/>
      <c r="AS2523" s="14"/>
      <c r="AT2523" s="6"/>
      <c r="AU2523" s="3"/>
      <c r="AV2523" s="3"/>
    </row>
    <row r="2524" spans="40:48" ht="12.75" customHeight="1" x14ac:dyDescent="0.25">
      <c r="AN2524" s="18"/>
      <c r="AO2524" s="19"/>
      <c r="AQ2524" s="1"/>
      <c r="AR2524" s="14"/>
      <c r="AS2524" s="14"/>
      <c r="AT2524" s="6"/>
      <c r="AU2524" s="3"/>
      <c r="AV2524" s="3"/>
    </row>
    <row r="2525" spans="40:48" ht="12.75" customHeight="1" x14ac:dyDescent="0.25">
      <c r="AN2525" s="18"/>
      <c r="AO2525" s="19"/>
      <c r="AQ2525" s="1"/>
      <c r="AR2525" s="14"/>
      <c r="AS2525" s="14"/>
      <c r="AT2525" s="6"/>
      <c r="AU2525" s="3"/>
      <c r="AV2525" s="3"/>
    </row>
    <row r="2526" spans="40:48" ht="12.75" customHeight="1" x14ac:dyDescent="0.25">
      <c r="AN2526" s="18"/>
      <c r="AO2526" s="19"/>
      <c r="AQ2526" s="1"/>
      <c r="AR2526" s="14"/>
      <c r="AS2526" s="14"/>
      <c r="AT2526" s="6"/>
      <c r="AU2526" s="3"/>
      <c r="AV2526" s="3"/>
    </row>
    <row r="2527" spans="40:48" ht="12.75" customHeight="1" x14ac:dyDescent="0.25">
      <c r="AN2527" s="18"/>
      <c r="AO2527" s="19"/>
      <c r="AQ2527" s="1"/>
      <c r="AR2527" s="14"/>
      <c r="AS2527" s="14"/>
      <c r="AT2527" s="6"/>
      <c r="AU2527" s="3"/>
      <c r="AV2527" s="3"/>
    </row>
    <row r="2528" spans="40:48" ht="12.75" customHeight="1" x14ac:dyDescent="0.25">
      <c r="AN2528" s="18"/>
      <c r="AO2528" s="19"/>
      <c r="AQ2528" s="1"/>
      <c r="AR2528" s="14"/>
      <c r="AS2528" s="14"/>
      <c r="AT2528" s="6"/>
      <c r="AU2528" s="3"/>
      <c r="AV2528" s="3"/>
    </row>
    <row r="2529" spans="40:48" ht="12.75" customHeight="1" x14ac:dyDescent="0.25">
      <c r="AN2529" s="18"/>
      <c r="AO2529" s="19"/>
      <c r="AQ2529" s="1"/>
      <c r="AR2529" s="14"/>
      <c r="AS2529" s="14"/>
      <c r="AT2529" s="6"/>
      <c r="AU2529" s="3"/>
      <c r="AV2529" s="3"/>
    </row>
    <row r="2530" spans="40:48" ht="12.75" customHeight="1" x14ac:dyDescent="0.25">
      <c r="AN2530" s="18"/>
      <c r="AO2530" s="19"/>
      <c r="AQ2530" s="1"/>
      <c r="AR2530" s="14"/>
      <c r="AS2530" s="14"/>
      <c r="AT2530" s="6"/>
      <c r="AU2530" s="3"/>
      <c r="AV2530" s="3"/>
    </row>
    <row r="2531" spans="40:48" ht="12.75" customHeight="1" x14ac:dyDescent="0.25">
      <c r="AN2531" s="18"/>
      <c r="AO2531" s="19"/>
      <c r="AQ2531" s="1"/>
      <c r="AR2531" s="14"/>
      <c r="AS2531" s="14"/>
      <c r="AT2531" s="6"/>
      <c r="AU2531" s="3"/>
      <c r="AV2531" s="3"/>
    </row>
    <row r="2532" spans="40:48" ht="12.75" customHeight="1" x14ac:dyDescent="0.25">
      <c r="AN2532" s="18"/>
      <c r="AO2532" s="19"/>
      <c r="AQ2532" s="1"/>
      <c r="AR2532" s="14"/>
      <c r="AS2532" s="14"/>
      <c r="AT2532" s="6"/>
      <c r="AU2532" s="3"/>
      <c r="AV2532" s="3"/>
    </row>
    <row r="2533" spans="40:48" ht="12.75" customHeight="1" x14ac:dyDescent="0.25">
      <c r="AN2533" s="18"/>
      <c r="AO2533" s="19"/>
      <c r="AQ2533" s="1"/>
      <c r="AR2533" s="14"/>
      <c r="AS2533" s="14"/>
      <c r="AT2533" s="6"/>
      <c r="AU2533" s="3"/>
      <c r="AV2533" s="3"/>
    </row>
    <row r="2534" spans="40:48" ht="12.75" customHeight="1" x14ac:dyDescent="0.25">
      <c r="AN2534" s="18"/>
      <c r="AO2534" s="19"/>
      <c r="AQ2534" s="1"/>
      <c r="AR2534" s="14"/>
      <c r="AS2534" s="14"/>
      <c r="AT2534" s="6"/>
      <c r="AU2534" s="3"/>
      <c r="AV2534" s="3"/>
    </row>
    <row r="2535" spans="40:48" ht="12.75" customHeight="1" x14ac:dyDescent="0.25">
      <c r="AN2535" s="18"/>
      <c r="AO2535" s="19"/>
      <c r="AQ2535" s="1"/>
      <c r="AR2535" s="14"/>
      <c r="AS2535" s="14"/>
      <c r="AT2535" s="6"/>
      <c r="AU2535" s="3"/>
      <c r="AV2535" s="3"/>
    </row>
    <row r="2536" spans="40:48" ht="12.75" customHeight="1" x14ac:dyDescent="0.25">
      <c r="AN2536" s="18"/>
      <c r="AO2536" s="19"/>
      <c r="AQ2536" s="1"/>
      <c r="AR2536" s="14"/>
      <c r="AS2536" s="14"/>
      <c r="AT2536" s="6"/>
      <c r="AU2536" s="3"/>
      <c r="AV2536" s="3"/>
    </row>
    <row r="2537" spans="40:48" ht="12.75" customHeight="1" x14ac:dyDescent="0.25">
      <c r="AN2537" s="18"/>
      <c r="AO2537" s="19"/>
      <c r="AQ2537" s="1"/>
      <c r="AR2537" s="14"/>
      <c r="AS2537" s="14"/>
      <c r="AT2537" s="6"/>
      <c r="AU2537" s="3"/>
      <c r="AV2537" s="3"/>
    </row>
    <row r="2538" spans="40:48" ht="12.75" customHeight="1" x14ac:dyDescent="0.25">
      <c r="AN2538" s="18"/>
      <c r="AO2538" s="19"/>
      <c r="AQ2538" s="1"/>
      <c r="AR2538" s="14"/>
      <c r="AS2538" s="14"/>
      <c r="AT2538" s="6"/>
      <c r="AU2538" s="3"/>
      <c r="AV2538" s="3"/>
    </row>
    <row r="2539" spans="40:48" ht="12.75" customHeight="1" x14ac:dyDescent="0.25">
      <c r="AN2539" s="18"/>
      <c r="AO2539" s="19"/>
      <c r="AQ2539" s="1"/>
      <c r="AR2539" s="14"/>
      <c r="AS2539" s="14"/>
      <c r="AT2539" s="6"/>
      <c r="AU2539" s="3"/>
      <c r="AV2539" s="3"/>
    </row>
    <row r="2540" spans="40:48" ht="12.75" customHeight="1" x14ac:dyDescent="0.25">
      <c r="AN2540" s="18"/>
      <c r="AO2540" s="19"/>
      <c r="AQ2540" s="1"/>
      <c r="AR2540" s="14"/>
      <c r="AS2540" s="14"/>
      <c r="AT2540" s="6"/>
      <c r="AU2540" s="3"/>
      <c r="AV2540" s="3"/>
    </row>
    <row r="2541" spans="40:48" ht="12.75" customHeight="1" x14ac:dyDescent="0.25">
      <c r="AN2541" s="18"/>
      <c r="AO2541" s="19"/>
      <c r="AQ2541" s="1"/>
      <c r="AR2541" s="14"/>
      <c r="AS2541" s="14"/>
      <c r="AT2541" s="6"/>
      <c r="AU2541" s="3"/>
      <c r="AV2541" s="3"/>
    </row>
    <row r="2542" spans="40:48" ht="12.75" customHeight="1" x14ac:dyDescent="0.25">
      <c r="AN2542" s="18"/>
      <c r="AO2542" s="19"/>
      <c r="AQ2542" s="1"/>
      <c r="AR2542" s="14"/>
      <c r="AS2542" s="14"/>
      <c r="AT2542" s="6"/>
      <c r="AU2542" s="3"/>
      <c r="AV2542" s="3"/>
    </row>
    <row r="2543" spans="40:48" ht="12.75" customHeight="1" x14ac:dyDescent="0.25">
      <c r="AN2543" s="18"/>
      <c r="AO2543" s="19"/>
      <c r="AQ2543" s="1"/>
      <c r="AR2543" s="14"/>
      <c r="AS2543" s="14"/>
      <c r="AT2543" s="6"/>
      <c r="AU2543" s="3"/>
      <c r="AV2543" s="3"/>
    </row>
    <row r="2544" spans="40:48" ht="12.75" customHeight="1" x14ac:dyDescent="0.25">
      <c r="AN2544" s="18"/>
      <c r="AO2544" s="19"/>
      <c r="AQ2544" s="1"/>
      <c r="AR2544" s="14"/>
      <c r="AS2544" s="14"/>
      <c r="AT2544" s="6"/>
      <c r="AU2544" s="3"/>
      <c r="AV2544" s="3"/>
    </row>
    <row r="2545" spans="40:48" ht="12.75" customHeight="1" x14ac:dyDescent="0.25">
      <c r="AN2545" s="18"/>
      <c r="AO2545" s="19"/>
      <c r="AQ2545" s="1"/>
      <c r="AR2545" s="14"/>
      <c r="AS2545" s="14"/>
      <c r="AT2545" s="6"/>
      <c r="AU2545" s="3"/>
      <c r="AV2545" s="3"/>
    </row>
    <row r="2546" spans="40:48" ht="12.75" customHeight="1" x14ac:dyDescent="0.25">
      <c r="AN2546" s="18"/>
      <c r="AO2546" s="19"/>
      <c r="AQ2546" s="1"/>
      <c r="AR2546" s="14"/>
      <c r="AS2546" s="14"/>
      <c r="AT2546" s="6"/>
      <c r="AU2546" s="3"/>
      <c r="AV2546" s="3"/>
    </row>
    <row r="2547" spans="40:48" ht="12.75" customHeight="1" x14ac:dyDescent="0.25">
      <c r="AN2547" s="18"/>
      <c r="AO2547" s="19"/>
      <c r="AQ2547" s="1"/>
      <c r="AR2547" s="14"/>
      <c r="AS2547" s="14"/>
      <c r="AT2547" s="6"/>
      <c r="AU2547" s="3"/>
      <c r="AV2547" s="3"/>
    </row>
    <row r="2548" spans="40:48" ht="12.75" customHeight="1" x14ac:dyDescent="0.25">
      <c r="AN2548" s="18"/>
      <c r="AO2548" s="19"/>
      <c r="AQ2548" s="1"/>
      <c r="AR2548" s="14"/>
      <c r="AS2548" s="14"/>
      <c r="AT2548" s="6"/>
      <c r="AU2548" s="3"/>
      <c r="AV2548" s="3"/>
    </row>
    <row r="2549" spans="40:48" ht="12.75" customHeight="1" x14ac:dyDescent="0.25">
      <c r="AN2549" s="18"/>
      <c r="AO2549" s="19"/>
      <c r="AQ2549" s="1"/>
      <c r="AR2549" s="14"/>
      <c r="AS2549" s="14"/>
      <c r="AT2549" s="6"/>
      <c r="AU2549" s="3"/>
      <c r="AV2549" s="3"/>
    </row>
    <row r="2550" spans="40:48" ht="12.75" customHeight="1" x14ac:dyDescent="0.25">
      <c r="AN2550" s="18"/>
      <c r="AO2550" s="19"/>
      <c r="AQ2550" s="1"/>
      <c r="AR2550" s="14"/>
      <c r="AS2550" s="14"/>
      <c r="AT2550" s="6"/>
      <c r="AU2550" s="3"/>
      <c r="AV2550" s="3"/>
    </row>
    <row r="2551" spans="40:48" ht="12.75" customHeight="1" x14ac:dyDescent="0.25">
      <c r="AN2551" s="18"/>
      <c r="AO2551" s="19"/>
      <c r="AQ2551" s="1"/>
      <c r="AR2551" s="14"/>
      <c r="AS2551" s="14"/>
      <c r="AT2551" s="6"/>
      <c r="AU2551" s="3"/>
      <c r="AV2551" s="3"/>
    </row>
    <row r="2552" spans="40:48" ht="12.75" customHeight="1" x14ac:dyDescent="0.25">
      <c r="AN2552" s="18"/>
      <c r="AO2552" s="19"/>
      <c r="AQ2552" s="1"/>
      <c r="AR2552" s="14"/>
      <c r="AS2552" s="14"/>
      <c r="AT2552" s="6"/>
      <c r="AU2552" s="3"/>
      <c r="AV2552" s="3"/>
    </row>
    <row r="2553" spans="40:48" ht="12.75" customHeight="1" x14ac:dyDescent="0.25">
      <c r="AN2553" s="18"/>
      <c r="AO2553" s="19"/>
      <c r="AQ2553" s="1"/>
      <c r="AR2553" s="14"/>
      <c r="AS2553" s="14"/>
      <c r="AT2553" s="6"/>
      <c r="AU2553" s="3"/>
      <c r="AV2553" s="3"/>
    </row>
    <row r="2554" spans="40:48" ht="12.75" customHeight="1" x14ac:dyDescent="0.25">
      <c r="AN2554" s="18"/>
      <c r="AO2554" s="19"/>
      <c r="AQ2554" s="1"/>
      <c r="AR2554" s="14"/>
      <c r="AS2554" s="14"/>
      <c r="AT2554" s="6"/>
      <c r="AU2554" s="3"/>
      <c r="AV2554" s="3"/>
    </row>
    <row r="2555" spans="40:48" ht="12.75" customHeight="1" x14ac:dyDescent="0.25">
      <c r="AN2555" s="18"/>
      <c r="AO2555" s="19"/>
      <c r="AQ2555" s="1"/>
      <c r="AR2555" s="14"/>
      <c r="AS2555" s="14"/>
      <c r="AT2555" s="6"/>
      <c r="AU2555" s="3"/>
      <c r="AV2555" s="3"/>
    </row>
    <row r="2556" spans="40:48" ht="12.75" customHeight="1" x14ac:dyDescent="0.25">
      <c r="AN2556" s="18"/>
      <c r="AO2556" s="19"/>
      <c r="AQ2556" s="1"/>
      <c r="AR2556" s="14"/>
      <c r="AS2556" s="14"/>
      <c r="AT2556" s="6"/>
      <c r="AU2556" s="3"/>
      <c r="AV2556" s="3"/>
    </row>
    <row r="2557" spans="40:48" ht="12.75" customHeight="1" x14ac:dyDescent="0.25">
      <c r="AN2557" s="18"/>
      <c r="AO2557" s="19"/>
      <c r="AQ2557" s="1"/>
      <c r="AR2557" s="14"/>
      <c r="AS2557" s="14"/>
      <c r="AT2557" s="6"/>
      <c r="AU2557" s="3"/>
      <c r="AV2557" s="3"/>
    </row>
    <row r="2558" spans="40:48" ht="12.75" customHeight="1" x14ac:dyDescent="0.25">
      <c r="AN2558" s="18"/>
      <c r="AO2558" s="19"/>
      <c r="AQ2558" s="1"/>
      <c r="AR2558" s="14"/>
      <c r="AS2558" s="14"/>
      <c r="AT2558" s="6"/>
      <c r="AU2558" s="3"/>
      <c r="AV2558" s="3"/>
    </row>
    <row r="2559" spans="40:48" ht="12.75" customHeight="1" x14ac:dyDescent="0.25">
      <c r="AN2559" s="18"/>
      <c r="AO2559" s="19"/>
      <c r="AQ2559" s="1"/>
      <c r="AR2559" s="14"/>
      <c r="AS2559" s="14"/>
      <c r="AT2559" s="6"/>
      <c r="AU2559" s="3"/>
      <c r="AV2559" s="3"/>
    </row>
    <row r="2560" spans="40:48" ht="12.75" customHeight="1" x14ac:dyDescent="0.25">
      <c r="AN2560" s="18"/>
      <c r="AO2560" s="19"/>
      <c r="AQ2560" s="1"/>
      <c r="AR2560" s="14"/>
      <c r="AS2560" s="14"/>
      <c r="AT2560" s="6"/>
      <c r="AU2560" s="3"/>
      <c r="AV2560" s="3"/>
    </row>
    <row r="2561" spans="40:48" ht="12.75" customHeight="1" x14ac:dyDescent="0.25">
      <c r="AN2561" s="18"/>
      <c r="AO2561" s="19"/>
      <c r="AQ2561" s="1"/>
      <c r="AR2561" s="14"/>
      <c r="AS2561" s="14"/>
      <c r="AT2561" s="6"/>
      <c r="AU2561" s="3"/>
      <c r="AV2561" s="3"/>
    </row>
    <row r="2562" spans="40:48" ht="12.75" customHeight="1" x14ac:dyDescent="0.25">
      <c r="AN2562" s="18"/>
      <c r="AO2562" s="19"/>
      <c r="AQ2562" s="1"/>
      <c r="AR2562" s="14"/>
      <c r="AS2562" s="14"/>
      <c r="AT2562" s="6"/>
      <c r="AU2562" s="3"/>
      <c r="AV2562" s="3"/>
    </row>
    <row r="2563" spans="40:48" ht="12.75" customHeight="1" x14ac:dyDescent="0.25">
      <c r="AN2563" s="18"/>
      <c r="AO2563" s="19"/>
      <c r="AQ2563" s="1"/>
      <c r="AR2563" s="14"/>
      <c r="AS2563" s="14"/>
      <c r="AT2563" s="6"/>
      <c r="AU2563" s="3"/>
      <c r="AV2563" s="3"/>
    </row>
    <row r="2564" spans="40:48" ht="12.75" customHeight="1" x14ac:dyDescent="0.25">
      <c r="AN2564" s="18"/>
      <c r="AO2564" s="19"/>
      <c r="AQ2564" s="1"/>
      <c r="AR2564" s="14"/>
      <c r="AS2564" s="14"/>
      <c r="AT2564" s="6"/>
      <c r="AU2564" s="3"/>
      <c r="AV2564" s="3"/>
    </row>
    <row r="2565" spans="40:48" ht="12.75" customHeight="1" x14ac:dyDescent="0.25">
      <c r="AN2565" s="18"/>
      <c r="AO2565" s="19"/>
      <c r="AQ2565" s="1"/>
      <c r="AR2565" s="14"/>
      <c r="AS2565" s="14"/>
      <c r="AT2565" s="6"/>
      <c r="AU2565" s="3"/>
      <c r="AV2565" s="3"/>
    </row>
    <row r="2566" spans="40:48" ht="12.75" customHeight="1" x14ac:dyDescent="0.25">
      <c r="AN2566" s="18"/>
      <c r="AO2566" s="19"/>
      <c r="AQ2566" s="1"/>
      <c r="AR2566" s="14"/>
      <c r="AS2566" s="14"/>
      <c r="AT2566" s="6"/>
      <c r="AU2566" s="3"/>
      <c r="AV2566" s="3"/>
    </row>
    <row r="2567" spans="40:48" ht="12.75" customHeight="1" x14ac:dyDescent="0.25">
      <c r="AN2567" s="18"/>
      <c r="AO2567" s="19"/>
      <c r="AQ2567" s="1"/>
      <c r="AR2567" s="14"/>
      <c r="AS2567" s="14"/>
      <c r="AT2567" s="6"/>
      <c r="AU2567" s="3"/>
      <c r="AV2567" s="3"/>
    </row>
    <row r="2568" spans="40:48" ht="12.75" customHeight="1" x14ac:dyDescent="0.25">
      <c r="AN2568" s="18"/>
      <c r="AO2568" s="19"/>
      <c r="AQ2568" s="1"/>
      <c r="AR2568" s="14"/>
      <c r="AS2568" s="14"/>
      <c r="AT2568" s="6"/>
      <c r="AU2568" s="3"/>
      <c r="AV2568" s="3"/>
    </row>
    <row r="2569" spans="40:48" ht="12.75" customHeight="1" x14ac:dyDescent="0.25">
      <c r="AN2569" s="18"/>
      <c r="AO2569" s="19"/>
      <c r="AQ2569" s="1"/>
      <c r="AR2569" s="14"/>
      <c r="AS2569" s="14"/>
      <c r="AT2569" s="6"/>
      <c r="AU2569" s="3"/>
      <c r="AV2569" s="3"/>
    </row>
    <row r="2570" spans="40:48" ht="12.75" customHeight="1" x14ac:dyDescent="0.25">
      <c r="AN2570" s="18"/>
      <c r="AO2570" s="19"/>
      <c r="AQ2570" s="1"/>
      <c r="AR2570" s="14"/>
      <c r="AS2570" s="14"/>
      <c r="AT2570" s="6"/>
      <c r="AU2570" s="3"/>
      <c r="AV2570" s="3"/>
    </row>
    <row r="2571" spans="40:48" ht="12.75" customHeight="1" x14ac:dyDescent="0.25">
      <c r="AN2571" s="18"/>
      <c r="AO2571" s="19"/>
      <c r="AQ2571" s="1"/>
      <c r="AR2571" s="14"/>
      <c r="AS2571" s="14"/>
      <c r="AT2571" s="6"/>
      <c r="AU2571" s="3"/>
      <c r="AV2571" s="3"/>
    </row>
    <row r="2572" spans="40:48" ht="12.75" customHeight="1" x14ac:dyDescent="0.25">
      <c r="AN2572" s="18"/>
      <c r="AO2572" s="19"/>
      <c r="AQ2572" s="1"/>
      <c r="AR2572" s="14"/>
      <c r="AS2572" s="14"/>
      <c r="AT2572" s="6"/>
      <c r="AU2572" s="3"/>
      <c r="AV2572" s="3"/>
    </row>
    <row r="2573" spans="40:48" ht="12.75" customHeight="1" x14ac:dyDescent="0.25">
      <c r="AN2573" s="18"/>
      <c r="AO2573" s="19"/>
      <c r="AQ2573" s="1"/>
      <c r="AR2573" s="14"/>
      <c r="AS2573" s="14"/>
      <c r="AT2573" s="6"/>
      <c r="AU2573" s="3"/>
      <c r="AV2573" s="3"/>
    </row>
    <row r="2574" spans="40:48" ht="12.75" customHeight="1" x14ac:dyDescent="0.25">
      <c r="AN2574" s="18"/>
      <c r="AO2574" s="19"/>
      <c r="AQ2574" s="1"/>
      <c r="AR2574" s="14"/>
      <c r="AS2574" s="14"/>
      <c r="AT2574" s="6"/>
      <c r="AU2574" s="3"/>
      <c r="AV2574" s="3"/>
    </row>
    <row r="2575" spans="40:48" ht="12.75" customHeight="1" x14ac:dyDescent="0.25">
      <c r="AN2575" s="18"/>
      <c r="AO2575" s="19"/>
      <c r="AQ2575" s="1"/>
      <c r="AR2575" s="14"/>
      <c r="AS2575" s="14"/>
      <c r="AT2575" s="6"/>
      <c r="AU2575" s="3"/>
      <c r="AV2575" s="3"/>
    </row>
    <row r="2576" spans="40:48" ht="12.75" customHeight="1" x14ac:dyDescent="0.25">
      <c r="AN2576" s="18"/>
      <c r="AO2576" s="19"/>
      <c r="AQ2576" s="1"/>
      <c r="AR2576" s="14"/>
      <c r="AS2576" s="14"/>
      <c r="AT2576" s="6"/>
      <c r="AU2576" s="3"/>
      <c r="AV2576" s="3"/>
    </row>
    <row r="2577" spans="40:48" ht="12.75" customHeight="1" x14ac:dyDescent="0.25">
      <c r="AN2577" s="18"/>
      <c r="AO2577" s="19"/>
      <c r="AQ2577" s="1"/>
      <c r="AR2577" s="14"/>
      <c r="AS2577" s="14"/>
      <c r="AT2577" s="6"/>
      <c r="AU2577" s="3"/>
      <c r="AV2577" s="3"/>
    </row>
    <row r="2578" spans="40:48" ht="12.75" customHeight="1" x14ac:dyDescent="0.25">
      <c r="AN2578" s="18"/>
      <c r="AO2578" s="19"/>
      <c r="AQ2578" s="1"/>
      <c r="AR2578" s="14"/>
      <c r="AS2578" s="14"/>
      <c r="AT2578" s="6"/>
      <c r="AU2578" s="3"/>
      <c r="AV2578" s="3"/>
    </row>
    <row r="2579" spans="40:48" ht="12.75" customHeight="1" x14ac:dyDescent="0.25">
      <c r="AN2579" s="18"/>
      <c r="AO2579" s="19"/>
      <c r="AQ2579" s="1"/>
      <c r="AR2579" s="14"/>
      <c r="AS2579" s="14"/>
      <c r="AT2579" s="6"/>
      <c r="AU2579" s="3"/>
      <c r="AV2579" s="3"/>
    </row>
    <row r="2580" spans="40:48" ht="12.75" customHeight="1" x14ac:dyDescent="0.25">
      <c r="AN2580" s="18"/>
      <c r="AO2580" s="19"/>
      <c r="AQ2580" s="1"/>
      <c r="AR2580" s="14"/>
      <c r="AS2580" s="14"/>
      <c r="AT2580" s="6"/>
      <c r="AU2580" s="3"/>
      <c r="AV2580" s="3"/>
    </row>
    <row r="2581" spans="40:48" ht="12.75" customHeight="1" x14ac:dyDescent="0.25">
      <c r="AN2581" s="18"/>
      <c r="AO2581" s="19"/>
      <c r="AQ2581" s="1"/>
      <c r="AR2581" s="14"/>
      <c r="AS2581" s="14"/>
      <c r="AT2581" s="6"/>
      <c r="AU2581" s="3"/>
      <c r="AV2581" s="3"/>
    </row>
    <row r="2582" spans="40:48" ht="12.75" customHeight="1" x14ac:dyDescent="0.25">
      <c r="AN2582" s="18"/>
      <c r="AO2582" s="19"/>
      <c r="AQ2582" s="1"/>
      <c r="AR2582" s="14"/>
      <c r="AS2582" s="14"/>
      <c r="AT2582" s="6"/>
      <c r="AU2582" s="3"/>
      <c r="AV2582" s="3"/>
    </row>
    <row r="2583" spans="40:48" ht="12.75" customHeight="1" x14ac:dyDescent="0.25">
      <c r="AN2583" s="18"/>
      <c r="AO2583" s="19"/>
      <c r="AQ2583" s="1"/>
      <c r="AR2583" s="14"/>
      <c r="AS2583" s="14"/>
      <c r="AT2583" s="6"/>
      <c r="AU2583" s="3"/>
      <c r="AV2583" s="3"/>
    </row>
    <row r="2584" spans="40:48" ht="12.75" customHeight="1" x14ac:dyDescent="0.25">
      <c r="AN2584" s="18"/>
      <c r="AO2584" s="19"/>
      <c r="AQ2584" s="1"/>
      <c r="AR2584" s="14"/>
      <c r="AS2584" s="14"/>
      <c r="AT2584" s="6"/>
      <c r="AU2584" s="3"/>
      <c r="AV2584" s="3"/>
    </row>
    <row r="2585" spans="40:48" ht="12.75" customHeight="1" x14ac:dyDescent="0.25">
      <c r="AN2585" s="18"/>
      <c r="AO2585" s="19"/>
      <c r="AQ2585" s="1"/>
      <c r="AR2585" s="14"/>
      <c r="AS2585" s="14"/>
      <c r="AT2585" s="6"/>
      <c r="AU2585" s="3"/>
      <c r="AV2585" s="3"/>
    </row>
    <row r="2586" spans="40:48" ht="12.75" customHeight="1" x14ac:dyDescent="0.25">
      <c r="AN2586" s="18"/>
      <c r="AO2586" s="19"/>
      <c r="AQ2586" s="1"/>
      <c r="AR2586" s="14"/>
      <c r="AS2586" s="14"/>
      <c r="AT2586" s="6"/>
      <c r="AU2586" s="3"/>
      <c r="AV2586" s="3"/>
    </row>
    <row r="2587" spans="40:48" ht="12.75" customHeight="1" x14ac:dyDescent="0.25">
      <c r="AN2587" s="18"/>
      <c r="AO2587" s="19"/>
      <c r="AQ2587" s="1"/>
      <c r="AR2587" s="14"/>
      <c r="AS2587" s="14"/>
      <c r="AT2587" s="6"/>
      <c r="AU2587" s="3"/>
      <c r="AV2587" s="3"/>
    </row>
    <row r="2588" spans="40:48" ht="12.75" customHeight="1" x14ac:dyDescent="0.25">
      <c r="AN2588" s="18"/>
      <c r="AO2588" s="19"/>
      <c r="AQ2588" s="1"/>
      <c r="AR2588" s="14"/>
      <c r="AS2588" s="14"/>
      <c r="AT2588" s="6"/>
      <c r="AU2588" s="3"/>
      <c r="AV2588" s="3"/>
    </row>
    <row r="2589" spans="40:48" ht="12.75" customHeight="1" x14ac:dyDescent="0.25">
      <c r="AN2589" s="18"/>
      <c r="AO2589" s="19"/>
      <c r="AQ2589" s="1"/>
      <c r="AR2589" s="14"/>
      <c r="AS2589" s="14"/>
      <c r="AT2589" s="6"/>
      <c r="AU2589" s="3"/>
      <c r="AV2589" s="3"/>
    </row>
    <row r="2590" spans="40:48" ht="12.75" customHeight="1" x14ac:dyDescent="0.25">
      <c r="AN2590" s="18"/>
      <c r="AO2590" s="19"/>
      <c r="AQ2590" s="1"/>
      <c r="AR2590" s="14"/>
      <c r="AS2590" s="14"/>
      <c r="AT2590" s="6"/>
      <c r="AU2590" s="3"/>
      <c r="AV2590" s="3"/>
    </row>
    <row r="2591" spans="40:48" ht="12.75" customHeight="1" x14ac:dyDescent="0.25">
      <c r="AN2591" s="18"/>
      <c r="AO2591" s="19"/>
      <c r="AQ2591" s="1"/>
      <c r="AR2591" s="14"/>
      <c r="AS2591" s="14"/>
      <c r="AT2591" s="6"/>
      <c r="AU2591" s="3"/>
      <c r="AV2591" s="3"/>
    </row>
    <row r="2592" spans="40:48" ht="12.75" customHeight="1" x14ac:dyDescent="0.25">
      <c r="AN2592" s="18"/>
      <c r="AO2592" s="19"/>
      <c r="AQ2592" s="1"/>
      <c r="AR2592" s="14"/>
      <c r="AS2592" s="14"/>
      <c r="AT2592" s="6"/>
      <c r="AU2592" s="3"/>
      <c r="AV2592" s="3"/>
    </row>
    <row r="2593" spans="40:48" ht="12.75" customHeight="1" x14ac:dyDescent="0.25">
      <c r="AN2593" s="18"/>
      <c r="AO2593" s="19"/>
      <c r="AQ2593" s="1"/>
      <c r="AR2593" s="14"/>
      <c r="AS2593" s="14"/>
      <c r="AT2593" s="6"/>
      <c r="AU2593" s="3"/>
      <c r="AV2593" s="3"/>
    </row>
    <row r="2594" spans="40:48" ht="12.75" customHeight="1" x14ac:dyDescent="0.25">
      <c r="AN2594" s="18"/>
      <c r="AO2594" s="19"/>
      <c r="AQ2594" s="1"/>
      <c r="AR2594" s="14"/>
      <c r="AS2594" s="14"/>
      <c r="AT2594" s="6"/>
      <c r="AU2594" s="3"/>
      <c r="AV2594" s="3"/>
    </row>
    <row r="2595" spans="40:48" ht="12.75" customHeight="1" x14ac:dyDescent="0.25">
      <c r="AN2595" s="18"/>
      <c r="AO2595" s="19"/>
      <c r="AQ2595" s="1"/>
      <c r="AR2595" s="14"/>
      <c r="AS2595" s="14"/>
      <c r="AT2595" s="6"/>
      <c r="AU2595" s="3"/>
      <c r="AV2595" s="3"/>
    </row>
    <row r="2596" spans="40:48" ht="12.75" customHeight="1" x14ac:dyDescent="0.25">
      <c r="AN2596" s="18"/>
      <c r="AO2596" s="19"/>
      <c r="AQ2596" s="1"/>
      <c r="AR2596" s="14"/>
      <c r="AS2596" s="14"/>
      <c r="AT2596" s="6"/>
      <c r="AU2596" s="3"/>
      <c r="AV2596" s="3"/>
    </row>
    <row r="2597" spans="40:48" ht="12.75" customHeight="1" x14ac:dyDescent="0.25">
      <c r="AN2597" s="18"/>
      <c r="AO2597" s="19"/>
      <c r="AQ2597" s="1"/>
      <c r="AR2597" s="14"/>
      <c r="AS2597" s="14"/>
      <c r="AT2597" s="6"/>
      <c r="AU2597" s="3"/>
      <c r="AV2597" s="3"/>
    </row>
    <row r="2598" spans="40:48" ht="12.75" customHeight="1" x14ac:dyDescent="0.25">
      <c r="AN2598" s="18"/>
      <c r="AO2598" s="19"/>
      <c r="AQ2598" s="1"/>
      <c r="AR2598" s="14"/>
      <c r="AS2598" s="14"/>
      <c r="AT2598" s="6"/>
      <c r="AU2598" s="3"/>
      <c r="AV2598" s="3"/>
    </row>
    <row r="2599" spans="40:48" ht="12.75" customHeight="1" x14ac:dyDescent="0.25">
      <c r="AN2599" s="18"/>
      <c r="AO2599" s="19"/>
      <c r="AQ2599" s="1"/>
      <c r="AR2599" s="14"/>
      <c r="AS2599" s="14"/>
      <c r="AT2599" s="6"/>
      <c r="AU2599" s="3"/>
      <c r="AV2599" s="3"/>
    </row>
    <row r="2600" spans="40:48" ht="12.75" customHeight="1" x14ac:dyDescent="0.25">
      <c r="AN2600" s="18"/>
      <c r="AO2600" s="19"/>
      <c r="AQ2600" s="1"/>
      <c r="AR2600" s="14"/>
      <c r="AS2600" s="14"/>
      <c r="AT2600" s="6"/>
      <c r="AU2600" s="3"/>
      <c r="AV2600" s="3"/>
    </row>
    <row r="2601" spans="40:48" ht="12.75" customHeight="1" x14ac:dyDescent="0.25">
      <c r="AN2601" s="18"/>
      <c r="AO2601" s="19"/>
      <c r="AQ2601" s="1"/>
      <c r="AR2601" s="14"/>
      <c r="AS2601" s="14"/>
      <c r="AT2601" s="6"/>
      <c r="AU2601" s="3"/>
      <c r="AV2601" s="3"/>
    </row>
    <row r="2602" spans="40:48" ht="12.75" customHeight="1" x14ac:dyDescent="0.25">
      <c r="AN2602" s="18"/>
      <c r="AO2602" s="19"/>
      <c r="AQ2602" s="1"/>
      <c r="AR2602" s="14"/>
      <c r="AS2602" s="14"/>
      <c r="AT2602" s="6"/>
      <c r="AU2602" s="3"/>
      <c r="AV2602" s="3"/>
    </row>
    <row r="2603" spans="40:48" ht="12.75" customHeight="1" x14ac:dyDescent="0.25">
      <c r="AN2603" s="18"/>
      <c r="AO2603" s="19"/>
      <c r="AQ2603" s="1"/>
      <c r="AR2603" s="14"/>
      <c r="AS2603" s="14"/>
      <c r="AT2603" s="6"/>
      <c r="AU2603" s="3"/>
      <c r="AV2603" s="3"/>
    </row>
    <row r="2604" spans="40:48" ht="12.75" customHeight="1" x14ac:dyDescent="0.25">
      <c r="AN2604" s="18"/>
      <c r="AO2604" s="19"/>
      <c r="AQ2604" s="1"/>
      <c r="AR2604" s="14"/>
      <c r="AS2604" s="14"/>
      <c r="AT2604" s="6"/>
      <c r="AU2604" s="3"/>
      <c r="AV2604" s="3"/>
    </row>
    <row r="2605" spans="40:48" ht="12.75" customHeight="1" x14ac:dyDescent="0.25">
      <c r="AN2605" s="18"/>
      <c r="AO2605" s="19"/>
      <c r="AQ2605" s="1"/>
      <c r="AR2605" s="14"/>
      <c r="AS2605" s="14"/>
      <c r="AT2605" s="6"/>
      <c r="AU2605" s="3"/>
      <c r="AV2605" s="3"/>
    </row>
    <row r="2606" spans="40:48" ht="12.75" customHeight="1" x14ac:dyDescent="0.25">
      <c r="AN2606" s="18"/>
      <c r="AO2606" s="19"/>
      <c r="AQ2606" s="1"/>
      <c r="AR2606" s="14"/>
      <c r="AS2606" s="14"/>
      <c r="AT2606" s="6"/>
      <c r="AU2606" s="3"/>
      <c r="AV2606" s="3"/>
    </row>
    <row r="2607" spans="40:48" ht="12.75" customHeight="1" x14ac:dyDescent="0.25">
      <c r="AN2607" s="18"/>
      <c r="AO2607" s="19"/>
      <c r="AQ2607" s="1"/>
      <c r="AR2607" s="14"/>
      <c r="AS2607" s="14"/>
      <c r="AT2607" s="6"/>
      <c r="AU2607" s="3"/>
      <c r="AV2607" s="3"/>
    </row>
    <row r="2608" spans="40:48" ht="12.75" customHeight="1" x14ac:dyDescent="0.25">
      <c r="AN2608" s="18"/>
      <c r="AO2608" s="19"/>
      <c r="AQ2608" s="1"/>
      <c r="AR2608" s="14"/>
      <c r="AS2608" s="14"/>
      <c r="AT2608" s="6"/>
      <c r="AU2608" s="3"/>
      <c r="AV2608" s="3"/>
    </row>
    <row r="2609" spans="40:48" ht="12.75" customHeight="1" x14ac:dyDescent="0.25">
      <c r="AN2609" s="18"/>
      <c r="AO2609" s="19"/>
      <c r="AQ2609" s="1"/>
      <c r="AR2609" s="14"/>
      <c r="AS2609" s="14"/>
      <c r="AT2609" s="6"/>
      <c r="AU2609" s="3"/>
      <c r="AV2609" s="3"/>
    </row>
    <row r="2610" spans="40:48" ht="12.75" customHeight="1" x14ac:dyDescent="0.25">
      <c r="AN2610" s="18"/>
      <c r="AO2610" s="19"/>
      <c r="AQ2610" s="1"/>
      <c r="AR2610" s="14"/>
      <c r="AS2610" s="14"/>
      <c r="AT2610" s="6"/>
      <c r="AU2610" s="3"/>
      <c r="AV2610" s="3"/>
    </row>
    <row r="2611" spans="40:48" ht="12.75" customHeight="1" x14ac:dyDescent="0.25">
      <c r="AN2611" s="18"/>
      <c r="AO2611" s="19"/>
      <c r="AQ2611" s="1"/>
      <c r="AR2611" s="14"/>
      <c r="AS2611" s="14"/>
      <c r="AT2611" s="6"/>
      <c r="AU2611" s="3"/>
      <c r="AV2611" s="3"/>
    </row>
    <row r="2612" spans="40:48" ht="12.75" customHeight="1" x14ac:dyDescent="0.25">
      <c r="AN2612" s="18"/>
      <c r="AO2612" s="19"/>
      <c r="AQ2612" s="1"/>
      <c r="AR2612" s="14"/>
      <c r="AS2612" s="14"/>
      <c r="AT2612" s="6"/>
      <c r="AU2612" s="3"/>
      <c r="AV2612" s="3"/>
    </row>
    <row r="2613" spans="40:48" ht="12.75" customHeight="1" x14ac:dyDescent="0.25">
      <c r="AN2613" s="18"/>
      <c r="AO2613" s="19"/>
      <c r="AQ2613" s="1"/>
      <c r="AR2613" s="14"/>
      <c r="AS2613" s="14"/>
      <c r="AT2613" s="6"/>
      <c r="AU2613" s="3"/>
      <c r="AV2613" s="3"/>
    </row>
    <row r="2614" spans="40:48" ht="12.75" customHeight="1" x14ac:dyDescent="0.25">
      <c r="AN2614" s="18"/>
      <c r="AO2614" s="19"/>
      <c r="AQ2614" s="1"/>
      <c r="AR2614" s="14"/>
      <c r="AS2614" s="14"/>
      <c r="AT2614" s="6"/>
      <c r="AU2614" s="3"/>
      <c r="AV2614" s="3"/>
    </row>
    <row r="2615" spans="40:48" ht="12.75" customHeight="1" x14ac:dyDescent="0.25">
      <c r="AN2615" s="18"/>
      <c r="AO2615" s="19"/>
      <c r="AQ2615" s="1"/>
      <c r="AR2615" s="14"/>
      <c r="AS2615" s="14"/>
      <c r="AT2615" s="6"/>
      <c r="AU2615" s="3"/>
      <c r="AV2615" s="3"/>
    </row>
    <row r="2616" spans="40:48" ht="12.75" customHeight="1" x14ac:dyDescent="0.25">
      <c r="AN2616" s="18"/>
      <c r="AO2616" s="19"/>
      <c r="AQ2616" s="1"/>
      <c r="AR2616" s="14"/>
      <c r="AS2616" s="14"/>
      <c r="AT2616" s="6"/>
      <c r="AU2616" s="3"/>
      <c r="AV2616" s="3"/>
    </row>
    <row r="2617" spans="40:48" ht="12.75" customHeight="1" x14ac:dyDescent="0.25">
      <c r="AN2617" s="18"/>
      <c r="AO2617" s="19"/>
      <c r="AQ2617" s="1"/>
      <c r="AR2617" s="14"/>
      <c r="AS2617" s="14"/>
      <c r="AT2617" s="6"/>
      <c r="AU2617" s="3"/>
      <c r="AV2617" s="3"/>
    </row>
    <row r="2618" spans="40:48" ht="12.75" customHeight="1" x14ac:dyDescent="0.25">
      <c r="AN2618" s="18"/>
      <c r="AO2618" s="19"/>
      <c r="AQ2618" s="1"/>
      <c r="AR2618" s="14"/>
      <c r="AS2618" s="14"/>
      <c r="AT2618" s="6"/>
      <c r="AU2618" s="3"/>
      <c r="AV2618" s="3"/>
    </row>
    <row r="2619" spans="40:48" ht="12.75" customHeight="1" x14ac:dyDescent="0.25">
      <c r="AN2619" s="18"/>
      <c r="AO2619" s="19"/>
      <c r="AQ2619" s="1"/>
      <c r="AR2619" s="14"/>
      <c r="AS2619" s="14"/>
      <c r="AT2619" s="6"/>
      <c r="AU2619" s="3"/>
      <c r="AV2619" s="3"/>
    </row>
    <row r="2620" spans="40:48" ht="12.75" customHeight="1" x14ac:dyDescent="0.25">
      <c r="AN2620" s="18"/>
      <c r="AO2620" s="19"/>
      <c r="AQ2620" s="1"/>
      <c r="AR2620" s="14"/>
      <c r="AS2620" s="14"/>
      <c r="AT2620" s="6"/>
      <c r="AU2620" s="3"/>
      <c r="AV2620" s="3"/>
    </row>
    <row r="2621" spans="40:48" ht="12.75" customHeight="1" x14ac:dyDescent="0.25">
      <c r="AN2621" s="18"/>
      <c r="AO2621" s="19"/>
      <c r="AQ2621" s="1"/>
      <c r="AR2621" s="14"/>
      <c r="AS2621" s="14"/>
      <c r="AT2621" s="6"/>
      <c r="AU2621" s="3"/>
      <c r="AV2621" s="3"/>
    </row>
    <row r="2622" spans="40:48" ht="12.75" customHeight="1" x14ac:dyDescent="0.25">
      <c r="AN2622" s="18"/>
      <c r="AO2622" s="19"/>
      <c r="AQ2622" s="1"/>
      <c r="AR2622" s="14"/>
      <c r="AS2622" s="14"/>
      <c r="AT2622" s="6"/>
      <c r="AU2622" s="3"/>
      <c r="AV2622" s="3"/>
    </row>
    <row r="2623" spans="40:48" ht="12.75" customHeight="1" x14ac:dyDescent="0.25">
      <c r="AN2623" s="18"/>
      <c r="AO2623" s="19"/>
      <c r="AQ2623" s="1"/>
      <c r="AR2623" s="14"/>
      <c r="AS2623" s="14"/>
      <c r="AT2623" s="6"/>
      <c r="AU2623" s="3"/>
      <c r="AV2623" s="3"/>
    </row>
    <row r="2624" spans="40:48" ht="12.75" customHeight="1" x14ac:dyDescent="0.25">
      <c r="AN2624" s="18"/>
      <c r="AO2624" s="19"/>
      <c r="AQ2624" s="1"/>
      <c r="AR2624" s="14"/>
      <c r="AS2624" s="14"/>
      <c r="AT2624" s="6"/>
      <c r="AU2624" s="3"/>
      <c r="AV2624" s="3"/>
    </row>
    <row r="2625" spans="40:48" ht="12.75" customHeight="1" x14ac:dyDescent="0.25">
      <c r="AN2625" s="18"/>
      <c r="AO2625" s="19"/>
      <c r="AQ2625" s="1"/>
      <c r="AR2625" s="14"/>
      <c r="AS2625" s="14"/>
      <c r="AT2625" s="6"/>
      <c r="AU2625" s="3"/>
      <c r="AV2625" s="3"/>
    </row>
    <row r="2626" spans="40:48" ht="12.75" customHeight="1" x14ac:dyDescent="0.25">
      <c r="AN2626" s="18"/>
      <c r="AO2626" s="19"/>
      <c r="AQ2626" s="1"/>
      <c r="AR2626" s="14"/>
      <c r="AS2626" s="14"/>
      <c r="AT2626" s="6"/>
      <c r="AU2626" s="3"/>
      <c r="AV2626" s="3"/>
    </row>
    <row r="2627" spans="40:48" ht="12.75" customHeight="1" x14ac:dyDescent="0.25">
      <c r="AN2627" s="18"/>
      <c r="AO2627" s="19"/>
      <c r="AQ2627" s="1"/>
      <c r="AR2627" s="14"/>
      <c r="AS2627" s="14"/>
      <c r="AT2627" s="6"/>
      <c r="AU2627" s="3"/>
      <c r="AV2627" s="3"/>
    </row>
    <row r="2628" spans="40:48" ht="12.75" customHeight="1" x14ac:dyDescent="0.25">
      <c r="AN2628" s="18"/>
      <c r="AO2628" s="19"/>
      <c r="AQ2628" s="1"/>
      <c r="AR2628" s="14"/>
      <c r="AS2628" s="14"/>
      <c r="AT2628" s="6"/>
      <c r="AU2628" s="3"/>
      <c r="AV2628" s="3"/>
    </row>
    <row r="2629" spans="40:48" ht="12.75" customHeight="1" x14ac:dyDescent="0.25">
      <c r="AN2629" s="18"/>
      <c r="AO2629" s="19"/>
      <c r="AQ2629" s="1"/>
      <c r="AR2629" s="14"/>
      <c r="AS2629" s="14"/>
      <c r="AT2629" s="6"/>
      <c r="AU2629" s="3"/>
      <c r="AV2629" s="3"/>
    </row>
    <row r="2630" spans="40:48" ht="12.75" customHeight="1" x14ac:dyDescent="0.25">
      <c r="AN2630" s="18"/>
      <c r="AO2630" s="19"/>
      <c r="AQ2630" s="1"/>
      <c r="AR2630" s="14"/>
      <c r="AS2630" s="14"/>
      <c r="AT2630" s="6"/>
      <c r="AU2630" s="3"/>
      <c r="AV2630" s="3"/>
    </row>
    <row r="2631" spans="40:48" ht="12.75" customHeight="1" x14ac:dyDescent="0.25">
      <c r="AN2631" s="18"/>
      <c r="AO2631" s="19"/>
      <c r="AQ2631" s="1"/>
      <c r="AR2631" s="14"/>
      <c r="AS2631" s="14"/>
      <c r="AT2631" s="6"/>
      <c r="AU2631" s="3"/>
      <c r="AV2631" s="3"/>
    </row>
    <row r="2632" spans="40:48" ht="12.75" customHeight="1" x14ac:dyDescent="0.25">
      <c r="AN2632" s="18"/>
      <c r="AO2632" s="19"/>
      <c r="AQ2632" s="1"/>
      <c r="AR2632" s="14"/>
      <c r="AS2632" s="14"/>
      <c r="AT2632" s="6"/>
      <c r="AU2632" s="3"/>
      <c r="AV2632" s="3"/>
    </row>
    <row r="2633" spans="40:48" ht="12.75" customHeight="1" x14ac:dyDescent="0.25">
      <c r="AN2633" s="18"/>
      <c r="AO2633" s="19"/>
      <c r="AQ2633" s="1"/>
      <c r="AR2633" s="14"/>
      <c r="AS2633" s="14"/>
      <c r="AT2633" s="6"/>
      <c r="AU2633" s="3"/>
      <c r="AV2633" s="3"/>
    </row>
    <row r="2634" spans="40:48" ht="12.75" customHeight="1" x14ac:dyDescent="0.25">
      <c r="AN2634" s="18"/>
      <c r="AO2634" s="19"/>
      <c r="AQ2634" s="1"/>
      <c r="AR2634" s="14"/>
      <c r="AS2634" s="14"/>
      <c r="AT2634" s="6"/>
      <c r="AU2634" s="3"/>
      <c r="AV2634" s="3"/>
    </row>
    <row r="2635" spans="40:48" ht="12.75" customHeight="1" x14ac:dyDescent="0.25">
      <c r="AN2635" s="18"/>
      <c r="AO2635" s="19"/>
      <c r="AQ2635" s="1"/>
      <c r="AR2635" s="14"/>
      <c r="AS2635" s="14"/>
      <c r="AT2635" s="6"/>
      <c r="AU2635" s="3"/>
      <c r="AV2635" s="3"/>
    </row>
    <row r="2636" spans="40:48" ht="12.75" customHeight="1" x14ac:dyDescent="0.25">
      <c r="AN2636" s="18"/>
      <c r="AO2636" s="19"/>
      <c r="AQ2636" s="1"/>
      <c r="AR2636" s="14"/>
      <c r="AS2636" s="14"/>
      <c r="AT2636" s="6"/>
      <c r="AU2636" s="3"/>
      <c r="AV2636" s="3"/>
    </row>
    <row r="2637" spans="40:48" ht="12.75" customHeight="1" x14ac:dyDescent="0.25">
      <c r="AN2637" s="18"/>
      <c r="AO2637" s="19"/>
      <c r="AQ2637" s="1"/>
      <c r="AR2637" s="14"/>
      <c r="AS2637" s="14"/>
      <c r="AT2637" s="6"/>
      <c r="AU2637" s="3"/>
      <c r="AV2637" s="3"/>
    </row>
    <row r="2638" spans="40:48" ht="12.75" customHeight="1" x14ac:dyDescent="0.25">
      <c r="AN2638" s="18"/>
      <c r="AO2638" s="19"/>
      <c r="AQ2638" s="1"/>
      <c r="AR2638" s="14"/>
      <c r="AS2638" s="14"/>
      <c r="AT2638" s="6"/>
      <c r="AU2638" s="3"/>
      <c r="AV2638" s="3"/>
    </row>
    <row r="2639" spans="40:48" ht="12.75" customHeight="1" x14ac:dyDescent="0.25">
      <c r="AN2639" s="18"/>
      <c r="AO2639" s="19"/>
      <c r="AQ2639" s="1"/>
      <c r="AR2639" s="14"/>
      <c r="AS2639" s="14"/>
      <c r="AT2639" s="6"/>
      <c r="AU2639" s="3"/>
      <c r="AV2639" s="3"/>
    </row>
    <row r="2640" spans="40:48" ht="12.75" customHeight="1" x14ac:dyDescent="0.25">
      <c r="AN2640" s="18"/>
      <c r="AO2640" s="19"/>
      <c r="AQ2640" s="1"/>
      <c r="AR2640" s="14"/>
      <c r="AS2640" s="14"/>
      <c r="AT2640" s="6"/>
      <c r="AU2640" s="3"/>
      <c r="AV2640" s="3"/>
    </row>
    <row r="2641" spans="40:48" ht="12.75" customHeight="1" x14ac:dyDescent="0.25">
      <c r="AN2641" s="18"/>
      <c r="AO2641" s="19"/>
      <c r="AQ2641" s="1"/>
      <c r="AR2641" s="14"/>
      <c r="AS2641" s="14"/>
      <c r="AT2641" s="6"/>
      <c r="AU2641" s="3"/>
      <c r="AV2641" s="3"/>
    </row>
    <row r="2642" spans="40:48" ht="12.75" customHeight="1" x14ac:dyDescent="0.25">
      <c r="AN2642" s="18"/>
      <c r="AO2642" s="19"/>
      <c r="AQ2642" s="1"/>
      <c r="AR2642" s="14"/>
      <c r="AS2642" s="14"/>
      <c r="AT2642" s="6"/>
      <c r="AU2642" s="3"/>
      <c r="AV2642" s="3"/>
    </row>
    <row r="2643" spans="40:48" ht="12.75" customHeight="1" x14ac:dyDescent="0.25">
      <c r="AN2643" s="18"/>
      <c r="AO2643" s="19"/>
      <c r="AQ2643" s="1"/>
      <c r="AR2643" s="14"/>
      <c r="AS2643" s="14"/>
      <c r="AT2643" s="6"/>
      <c r="AU2643" s="3"/>
      <c r="AV2643" s="3"/>
    </row>
    <row r="2644" spans="40:48" ht="12.75" customHeight="1" x14ac:dyDescent="0.25">
      <c r="AN2644" s="18"/>
      <c r="AO2644" s="19"/>
      <c r="AQ2644" s="1"/>
      <c r="AR2644" s="14"/>
      <c r="AS2644" s="14"/>
      <c r="AT2644" s="6"/>
      <c r="AU2644" s="3"/>
      <c r="AV2644" s="3"/>
    </row>
    <row r="2645" spans="40:48" ht="12.75" customHeight="1" x14ac:dyDescent="0.25">
      <c r="AN2645" s="18"/>
      <c r="AO2645" s="19"/>
      <c r="AQ2645" s="1"/>
      <c r="AR2645" s="14"/>
      <c r="AS2645" s="14"/>
      <c r="AT2645" s="6"/>
      <c r="AU2645" s="3"/>
      <c r="AV2645" s="3"/>
    </row>
    <row r="2646" spans="40:48" ht="12.75" customHeight="1" x14ac:dyDescent="0.25">
      <c r="AN2646" s="18"/>
      <c r="AO2646" s="19"/>
      <c r="AQ2646" s="1"/>
      <c r="AR2646" s="14"/>
      <c r="AS2646" s="14"/>
      <c r="AT2646" s="6"/>
      <c r="AU2646" s="3"/>
      <c r="AV2646" s="3"/>
    </row>
    <row r="2647" spans="40:48" ht="12.75" customHeight="1" x14ac:dyDescent="0.25">
      <c r="AN2647" s="18"/>
      <c r="AO2647" s="19"/>
      <c r="AQ2647" s="1"/>
      <c r="AR2647" s="14"/>
      <c r="AS2647" s="14"/>
      <c r="AT2647" s="6"/>
      <c r="AU2647" s="3"/>
      <c r="AV2647" s="3"/>
    </row>
    <row r="2648" spans="40:48" ht="12.75" customHeight="1" x14ac:dyDescent="0.25">
      <c r="AN2648" s="18"/>
      <c r="AO2648" s="19"/>
      <c r="AQ2648" s="1"/>
      <c r="AR2648" s="14"/>
      <c r="AS2648" s="14"/>
      <c r="AT2648" s="6"/>
      <c r="AU2648" s="3"/>
      <c r="AV2648" s="3"/>
    </row>
    <row r="2649" spans="40:48" ht="12.75" customHeight="1" x14ac:dyDescent="0.25">
      <c r="AN2649" s="18"/>
      <c r="AO2649" s="19"/>
      <c r="AQ2649" s="1"/>
      <c r="AR2649" s="14"/>
      <c r="AS2649" s="14"/>
      <c r="AT2649" s="6"/>
      <c r="AU2649" s="3"/>
      <c r="AV2649" s="3"/>
    </row>
    <row r="2650" spans="40:48" ht="12.75" customHeight="1" x14ac:dyDescent="0.25">
      <c r="AN2650" s="18"/>
      <c r="AO2650" s="19"/>
      <c r="AQ2650" s="1"/>
      <c r="AR2650" s="14"/>
      <c r="AS2650" s="14"/>
      <c r="AT2650" s="6"/>
      <c r="AU2650" s="3"/>
      <c r="AV2650" s="3"/>
    </row>
    <row r="2651" spans="40:48" ht="12.75" customHeight="1" x14ac:dyDescent="0.25">
      <c r="AN2651" s="18"/>
      <c r="AO2651" s="19"/>
      <c r="AQ2651" s="1"/>
      <c r="AR2651" s="14"/>
      <c r="AS2651" s="14"/>
      <c r="AT2651" s="6"/>
      <c r="AU2651" s="3"/>
      <c r="AV2651" s="3"/>
    </row>
    <row r="2652" spans="40:48" ht="12.75" customHeight="1" x14ac:dyDescent="0.25">
      <c r="AN2652" s="18"/>
      <c r="AO2652" s="19"/>
      <c r="AQ2652" s="1"/>
      <c r="AR2652" s="14"/>
      <c r="AS2652" s="14"/>
      <c r="AT2652" s="6"/>
      <c r="AU2652" s="3"/>
      <c r="AV2652" s="3"/>
    </row>
    <row r="2653" spans="40:48" ht="12.75" customHeight="1" x14ac:dyDescent="0.25">
      <c r="AN2653" s="18"/>
      <c r="AO2653" s="19"/>
      <c r="AQ2653" s="1"/>
      <c r="AR2653" s="14"/>
      <c r="AS2653" s="14"/>
      <c r="AT2653" s="6"/>
      <c r="AU2653" s="3"/>
      <c r="AV2653" s="3"/>
    </row>
    <row r="2654" spans="40:48" ht="12.75" customHeight="1" x14ac:dyDescent="0.25">
      <c r="AN2654" s="18"/>
      <c r="AO2654" s="19"/>
      <c r="AQ2654" s="1"/>
      <c r="AR2654" s="14"/>
      <c r="AS2654" s="14"/>
      <c r="AT2654" s="6"/>
      <c r="AU2654" s="3"/>
      <c r="AV2654" s="3"/>
    </row>
    <row r="2655" spans="40:48" ht="12.75" customHeight="1" x14ac:dyDescent="0.25">
      <c r="AN2655" s="18"/>
      <c r="AO2655" s="19"/>
      <c r="AQ2655" s="1"/>
      <c r="AR2655" s="14"/>
      <c r="AS2655" s="14"/>
      <c r="AT2655" s="6"/>
      <c r="AU2655" s="3"/>
      <c r="AV2655" s="3"/>
    </row>
    <row r="2656" spans="40:48" ht="12.75" customHeight="1" x14ac:dyDescent="0.25">
      <c r="AN2656" s="18"/>
      <c r="AO2656" s="19"/>
      <c r="AQ2656" s="1"/>
      <c r="AR2656" s="14"/>
      <c r="AS2656" s="14"/>
      <c r="AT2656" s="6"/>
      <c r="AU2656" s="3"/>
      <c r="AV2656" s="3"/>
    </row>
    <row r="2657" spans="40:48" ht="12.75" customHeight="1" x14ac:dyDescent="0.25">
      <c r="AN2657" s="18"/>
      <c r="AO2657" s="19"/>
      <c r="AQ2657" s="1"/>
      <c r="AR2657" s="14"/>
      <c r="AS2657" s="14"/>
      <c r="AT2657" s="6"/>
      <c r="AU2657" s="3"/>
      <c r="AV2657" s="3"/>
    </row>
    <row r="2658" spans="40:48" ht="12.75" customHeight="1" x14ac:dyDescent="0.25">
      <c r="AN2658" s="18"/>
      <c r="AO2658" s="19"/>
      <c r="AQ2658" s="1"/>
      <c r="AR2658" s="14"/>
      <c r="AS2658" s="14"/>
      <c r="AT2658" s="6"/>
      <c r="AU2658" s="3"/>
      <c r="AV2658" s="3"/>
    </row>
    <row r="2659" spans="40:48" ht="12.75" customHeight="1" x14ac:dyDescent="0.25">
      <c r="AN2659" s="18"/>
      <c r="AO2659" s="19"/>
      <c r="AQ2659" s="1"/>
      <c r="AR2659" s="14"/>
      <c r="AS2659" s="14"/>
      <c r="AT2659" s="6"/>
      <c r="AU2659" s="3"/>
      <c r="AV2659" s="3"/>
    </row>
    <row r="2660" spans="40:48" ht="12.75" customHeight="1" x14ac:dyDescent="0.25">
      <c r="AN2660" s="18"/>
      <c r="AO2660" s="19"/>
      <c r="AQ2660" s="1"/>
      <c r="AR2660" s="14"/>
      <c r="AS2660" s="14"/>
      <c r="AT2660" s="6"/>
      <c r="AU2660" s="3"/>
      <c r="AV2660" s="3"/>
    </row>
    <row r="2661" spans="40:48" ht="12.75" customHeight="1" x14ac:dyDescent="0.25">
      <c r="AN2661" s="18"/>
      <c r="AO2661" s="19"/>
      <c r="AQ2661" s="1"/>
      <c r="AR2661" s="14"/>
      <c r="AS2661" s="14"/>
      <c r="AT2661" s="6"/>
      <c r="AU2661" s="3"/>
      <c r="AV2661" s="3"/>
    </row>
    <row r="2662" spans="40:48" ht="12.75" customHeight="1" x14ac:dyDescent="0.25">
      <c r="AN2662" s="18"/>
      <c r="AO2662" s="19"/>
      <c r="AQ2662" s="1"/>
      <c r="AR2662" s="14"/>
      <c r="AS2662" s="14"/>
      <c r="AT2662" s="6"/>
      <c r="AU2662" s="3"/>
      <c r="AV2662" s="3"/>
    </row>
    <row r="2663" spans="40:48" ht="12.75" customHeight="1" x14ac:dyDescent="0.25">
      <c r="AN2663" s="18"/>
      <c r="AO2663" s="19"/>
      <c r="AQ2663" s="1"/>
      <c r="AR2663" s="14"/>
      <c r="AS2663" s="14"/>
      <c r="AT2663" s="6"/>
      <c r="AU2663" s="3"/>
      <c r="AV2663" s="3"/>
    </row>
    <row r="2664" spans="40:48" ht="12.75" customHeight="1" x14ac:dyDescent="0.25">
      <c r="AN2664" s="18"/>
      <c r="AO2664" s="19"/>
      <c r="AQ2664" s="1"/>
      <c r="AR2664" s="14"/>
      <c r="AS2664" s="14"/>
      <c r="AT2664" s="6"/>
      <c r="AU2664" s="3"/>
      <c r="AV2664" s="3"/>
    </row>
    <row r="2665" spans="40:48" ht="12.75" customHeight="1" x14ac:dyDescent="0.25">
      <c r="AN2665" s="18"/>
      <c r="AO2665" s="19"/>
      <c r="AQ2665" s="1"/>
      <c r="AR2665" s="14"/>
      <c r="AS2665" s="14"/>
      <c r="AT2665" s="6"/>
      <c r="AU2665" s="3"/>
      <c r="AV2665" s="3"/>
    </row>
    <row r="2666" spans="40:48" ht="12.75" customHeight="1" x14ac:dyDescent="0.25">
      <c r="AN2666" s="18"/>
      <c r="AO2666" s="19"/>
      <c r="AQ2666" s="1"/>
      <c r="AR2666" s="14"/>
      <c r="AS2666" s="14"/>
      <c r="AT2666" s="6"/>
      <c r="AU2666" s="3"/>
      <c r="AV2666" s="3"/>
    </row>
    <row r="2667" spans="40:48" ht="12.75" customHeight="1" x14ac:dyDescent="0.25">
      <c r="AN2667" s="18"/>
      <c r="AO2667" s="19"/>
      <c r="AQ2667" s="1"/>
      <c r="AR2667" s="14"/>
      <c r="AS2667" s="14"/>
      <c r="AT2667" s="6"/>
      <c r="AU2667" s="3"/>
      <c r="AV2667" s="3"/>
    </row>
    <row r="2668" spans="40:48" ht="12.75" customHeight="1" x14ac:dyDescent="0.25">
      <c r="AN2668" s="18"/>
      <c r="AO2668" s="19"/>
      <c r="AQ2668" s="1"/>
      <c r="AR2668" s="14"/>
      <c r="AS2668" s="14"/>
      <c r="AT2668" s="6"/>
      <c r="AU2668" s="3"/>
      <c r="AV2668" s="3"/>
    </row>
    <row r="2669" spans="40:48" ht="12.75" customHeight="1" x14ac:dyDescent="0.25">
      <c r="AN2669" s="18"/>
      <c r="AO2669" s="19"/>
      <c r="AQ2669" s="1"/>
      <c r="AR2669" s="14"/>
      <c r="AS2669" s="14"/>
      <c r="AT2669" s="6"/>
      <c r="AU2669" s="3"/>
      <c r="AV2669" s="3"/>
    </row>
    <row r="2670" spans="40:48" ht="12.75" customHeight="1" x14ac:dyDescent="0.25">
      <c r="AN2670" s="18"/>
      <c r="AO2670" s="19"/>
      <c r="AQ2670" s="1"/>
      <c r="AR2670" s="14"/>
      <c r="AS2670" s="14"/>
      <c r="AT2670" s="6"/>
      <c r="AU2670" s="3"/>
      <c r="AV2670" s="3"/>
    </row>
    <row r="2671" spans="40:48" ht="12.75" customHeight="1" x14ac:dyDescent="0.25">
      <c r="AN2671" s="18"/>
      <c r="AO2671" s="19"/>
      <c r="AQ2671" s="1"/>
      <c r="AR2671" s="14"/>
      <c r="AS2671" s="14"/>
      <c r="AT2671" s="6"/>
      <c r="AU2671" s="3"/>
      <c r="AV2671" s="3"/>
    </row>
    <row r="2672" spans="40:48" ht="12.75" customHeight="1" x14ac:dyDescent="0.25">
      <c r="AN2672" s="18"/>
      <c r="AO2672" s="19"/>
      <c r="AQ2672" s="1"/>
      <c r="AR2672" s="14"/>
      <c r="AS2672" s="14"/>
      <c r="AT2672" s="6"/>
      <c r="AU2672" s="3"/>
      <c r="AV2672" s="3"/>
    </row>
    <row r="2673" spans="40:48" ht="12.75" customHeight="1" x14ac:dyDescent="0.25">
      <c r="AN2673" s="18"/>
      <c r="AO2673" s="19"/>
      <c r="AQ2673" s="1"/>
      <c r="AR2673" s="14"/>
      <c r="AS2673" s="14"/>
      <c r="AT2673" s="6"/>
      <c r="AU2673" s="3"/>
      <c r="AV2673" s="3"/>
    </row>
    <row r="2674" spans="40:48" ht="12.75" customHeight="1" x14ac:dyDescent="0.25">
      <c r="AN2674" s="18"/>
      <c r="AO2674" s="19"/>
      <c r="AQ2674" s="1"/>
      <c r="AR2674" s="14"/>
      <c r="AS2674" s="14"/>
      <c r="AT2674" s="6"/>
      <c r="AU2674" s="3"/>
      <c r="AV2674" s="3"/>
    </row>
    <row r="2675" spans="40:48" ht="12.75" customHeight="1" x14ac:dyDescent="0.25">
      <c r="AN2675" s="18"/>
      <c r="AO2675" s="19"/>
      <c r="AQ2675" s="1"/>
      <c r="AR2675" s="14"/>
      <c r="AS2675" s="14"/>
      <c r="AT2675" s="6"/>
      <c r="AU2675" s="3"/>
      <c r="AV2675" s="3"/>
    </row>
    <row r="2676" spans="40:48" ht="12.75" customHeight="1" x14ac:dyDescent="0.25">
      <c r="AN2676" s="18"/>
      <c r="AO2676" s="19"/>
      <c r="AQ2676" s="1"/>
      <c r="AR2676" s="14"/>
      <c r="AS2676" s="14"/>
      <c r="AT2676" s="6"/>
      <c r="AU2676" s="3"/>
      <c r="AV2676" s="3"/>
    </row>
    <row r="2677" spans="40:48" ht="12.75" customHeight="1" x14ac:dyDescent="0.25">
      <c r="AN2677" s="18"/>
      <c r="AO2677" s="19"/>
      <c r="AQ2677" s="1"/>
      <c r="AR2677" s="14"/>
      <c r="AS2677" s="14"/>
      <c r="AT2677" s="6"/>
      <c r="AU2677" s="3"/>
      <c r="AV2677" s="3"/>
    </row>
    <row r="2678" spans="40:48" ht="12.75" customHeight="1" x14ac:dyDescent="0.25">
      <c r="AN2678" s="18"/>
      <c r="AO2678" s="19"/>
      <c r="AQ2678" s="1"/>
      <c r="AR2678" s="14"/>
      <c r="AS2678" s="14"/>
      <c r="AT2678" s="6"/>
      <c r="AU2678" s="3"/>
      <c r="AV2678" s="3"/>
    </row>
    <row r="2679" spans="40:48" ht="12.75" customHeight="1" x14ac:dyDescent="0.25">
      <c r="AN2679" s="18"/>
      <c r="AO2679" s="19"/>
      <c r="AQ2679" s="1"/>
      <c r="AR2679" s="14"/>
      <c r="AS2679" s="14"/>
      <c r="AT2679" s="6"/>
      <c r="AU2679" s="3"/>
      <c r="AV2679" s="3"/>
    </row>
    <row r="2680" spans="40:48" ht="12.75" customHeight="1" x14ac:dyDescent="0.25">
      <c r="AN2680" s="18"/>
      <c r="AO2680" s="19"/>
      <c r="AQ2680" s="1"/>
      <c r="AR2680" s="14"/>
      <c r="AS2680" s="14"/>
      <c r="AT2680" s="6"/>
      <c r="AU2680" s="3"/>
      <c r="AV2680" s="3"/>
    </row>
    <row r="2681" spans="40:48" ht="12.75" customHeight="1" x14ac:dyDescent="0.25">
      <c r="AN2681" s="18"/>
      <c r="AO2681" s="19"/>
      <c r="AQ2681" s="1"/>
      <c r="AR2681" s="14"/>
      <c r="AS2681" s="14"/>
      <c r="AT2681" s="6"/>
      <c r="AU2681" s="3"/>
      <c r="AV2681" s="3"/>
    </row>
    <row r="2682" spans="40:48" ht="12.75" customHeight="1" x14ac:dyDescent="0.25">
      <c r="AN2682" s="18"/>
      <c r="AO2682" s="19"/>
      <c r="AQ2682" s="1"/>
      <c r="AR2682" s="14"/>
      <c r="AS2682" s="14"/>
      <c r="AT2682" s="6"/>
      <c r="AU2682" s="3"/>
      <c r="AV2682" s="3"/>
    </row>
    <row r="2683" spans="40:48" ht="12.75" customHeight="1" x14ac:dyDescent="0.25">
      <c r="AN2683" s="18"/>
      <c r="AO2683" s="19"/>
      <c r="AQ2683" s="1"/>
      <c r="AR2683" s="14"/>
      <c r="AS2683" s="14"/>
      <c r="AT2683" s="6"/>
      <c r="AU2683" s="3"/>
      <c r="AV2683" s="3"/>
    </row>
    <row r="2684" spans="40:48" ht="12.75" customHeight="1" x14ac:dyDescent="0.25">
      <c r="AN2684" s="18"/>
      <c r="AO2684" s="19"/>
      <c r="AQ2684" s="1"/>
      <c r="AR2684" s="14"/>
      <c r="AS2684" s="14"/>
      <c r="AT2684" s="6"/>
      <c r="AU2684" s="3"/>
      <c r="AV2684" s="3"/>
    </row>
    <row r="2685" spans="40:48" ht="12.75" customHeight="1" x14ac:dyDescent="0.25">
      <c r="AN2685" s="18"/>
      <c r="AO2685" s="19"/>
      <c r="AQ2685" s="1"/>
      <c r="AR2685" s="14"/>
      <c r="AS2685" s="14"/>
      <c r="AT2685" s="6"/>
      <c r="AU2685" s="3"/>
      <c r="AV2685" s="3"/>
    </row>
    <row r="2686" spans="40:48" ht="12.75" customHeight="1" x14ac:dyDescent="0.25">
      <c r="AN2686" s="18"/>
      <c r="AO2686" s="19"/>
      <c r="AQ2686" s="1"/>
      <c r="AR2686" s="14"/>
      <c r="AS2686" s="14"/>
      <c r="AT2686" s="6"/>
      <c r="AU2686" s="3"/>
      <c r="AV2686" s="3"/>
    </row>
    <row r="2687" spans="40:48" ht="12.75" customHeight="1" x14ac:dyDescent="0.25">
      <c r="AN2687" s="18"/>
      <c r="AO2687" s="19"/>
      <c r="AQ2687" s="1"/>
      <c r="AR2687" s="14"/>
      <c r="AS2687" s="14"/>
      <c r="AT2687" s="6"/>
      <c r="AU2687" s="3"/>
      <c r="AV2687" s="3"/>
    </row>
    <row r="2688" spans="40:48" ht="12.75" customHeight="1" x14ac:dyDescent="0.25">
      <c r="AN2688" s="18"/>
      <c r="AO2688" s="19"/>
      <c r="AQ2688" s="1"/>
      <c r="AR2688" s="14"/>
      <c r="AS2688" s="14"/>
      <c r="AT2688" s="6"/>
      <c r="AU2688" s="3"/>
      <c r="AV2688" s="3"/>
    </row>
    <row r="2689" spans="40:48" ht="12.75" customHeight="1" x14ac:dyDescent="0.25">
      <c r="AN2689" s="18"/>
      <c r="AO2689" s="19"/>
      <c r="AQ2689" s="1"/>
      <c r="AR2689" s="14"/>
      <c r="AS2689" s="14"/>
      <c r="AT2689" s="6"/>
      <c r="AU2689" s="3"/>
      <c r="AV2689" s="3"/>
    </row>
    <row r="2690" spans="40:48" ht="12.75" customHeight="1" x14ac:dyDescent="0.25">
      <c r="AN2690" s="18"/>
      <c r="AO2690" s="19"/>
      <c r="AQ2690" s="1"/>
      <c r="AR2690" s="14"/>
      <c r="AS2690" s="14"/>
      <c r="AT2690" s="6"/>
      <c r="AU2690" s="3"/>
      <c r="AV2690" s="3"/>
    </row>
    <row r="2691" spans="40:48" ht="12.75" customHeight="1" x14ac:dyDescent="0.25">
      <c r="AN2691" s="18"/>
      <c r="AO2691" s="19"/>
      <c r="AQ2691" s="1"/>
      <c r="AR2691" s="14"/>
      <c r="AS2691" s="14"/>
      <c r="AT2691" s="6"/>
      <c r="AU2691" s="3"/>
      <c r="AV2691" s="3"/>
    </row>
    <row r="2692" spans="40:48" ht="12.75" customHeight="1" x14ac:dyDescent="0.25">
      <c r="AN2692" s="18"/>
      <c r="AO2692" s="19"/>
      <c r="AQ2692" s="1"/>
      <c r="AR2692" s="14"/>
      <c r="AS2692" s="14"/>
      <c r="AT2692" s="6"/>
      <c r="AU2692" s="3"/>
      <c r="AV2692" s="3"/>
    </row>
    <row r="2693" spans="40:48" ht="12.75" customHeight="1" x14ac:dyDescent="0.25">
      <c r="AN2693" s="18"/>
      <c r="AO2693" s="19"/>
      <c r="AQ2693" s="1"/>
      <c r="AR2693" s="14"/>
      <c r="AS2693" s="14"/>
      <c r="AT2693" s="6"/>
      <c r="AU2693" s="3"/>
      <c r="AV2693" s="3"/>
    </row>
    <row r="2694" spans="40:48" ht="12.75" customHeight="1" x14ac:dyDescent="0.25">
      <c r="AN2694" s="18"/>
      <c r="AO2694" s="19"/>
      <c r="AQ2694" s="1"/>
      <c r="AR2694" s="14"/>
      <c r="AS2694" s="14"/>
      <c r="AT2694" s="6"/>
      <c r="AU2694" s="3"/>
      <c r="AV2694" s="3"/>
    </row>
    <row r="2695" spans="40:48" ht="12.75" customHeight="1" x14ac:dyDescent="0.25">
      <c r="AN2695" s="18"/>
      <c r="AO2695" s="19"/>
      <c r="AQ2695" s="1"/>
      <c r="AR2695" s="14"/>
      <c r="AS2695" s="14"/>
      <c r="AT2695" s="6"/>
      <c r="AU2695" s="3"/>
      <c r="AV2695" s="3"/>
    </row>
    <row r="2696" spans="40:48" ht="12.75" customHeight="1" x14ac:dyDescent="0.25">
      <c r="AN2696" s="18"/>
      <c r="AO2696" s="19"/>
      <c r="AQ2696" s="1"/>
      <c r="AR2696" s="14"/>
      <c r="AS2696" s="14"/>
      <c r="AT2696" s="6"/>
      <c r="AU2696" s="3"/>
      <c r="AV2696" s="3"/>
    </row>
    <row r="2697" spans="40:48" ht="12.75" customHeight="1" x14ac:dyDescent="0.25">
      <c r="AN2697" s="18"/>
      <c r="AO2697" s="19"/>
      <c r="AQ2697" s="1"/>
      <c r="AR2697" s="14"/>
      <c r="AS2697" s="14"/>
      <c r="AT2697" s="6"/>
      <c r="AU2697" s="3"/>
      <c r="AV2697" s="3"/>
    </row>
    <row r="2698" spans="40:48" ht="12.75" customHeight="1" x14ac:dyDescent="0.25">
      <c r="AN2698" s="18"/>
      <c r="AO2698" s="19"/>
      <c r="AQ2698" s="1"/>
      <c r="AR2698" s="14"/>
      <c r="AS2698" s="14"/>
      <c r="AT2698" s="6"/>
      <c r="AU2698" s="3"/>
      <c r="AV2698" s="3"/>
    </row>
    <row r="2699" spans="40:48" ht="12.75" customHeight="1" x14ac:dyDescent="0.25">
      <c r="AN2699" s="18"/>
      <c r="AO2699" s="19"/>
      <c r="AQ2699" s="1"/>
      <c r="AR2699" s="14"/>
      <c r="AS2699" s="14"/>
      <c r="AT2699" s="6"/>
      <c r="AU2699" s="3"/>
      <c r="AV2699" s="3"/>
    </row>
    <row r="2700" spans="40:48" ht="12.75" customHeight="1" x14ac:dyDescent="0.25">
      <c r="AN2700" s="18"/>
      <c r="AO2700" s="19"/>
      <c r="AQ2700" s="1"/>
      <c r="AR2700" s="14"/>
      <c r="AS2700" s="14"/>
      <c r="AT2700" s="6"/>
      <c r="AU2700" s="3"/>
      <c r="AV2700" s="3"/>
    </row>
    <row r="2701" spans="40:48" ht="12.75" customHeight="1" x14ac:dyDescent="0.25">
      <c r="AN2701" s="18"/>
      <c r="AO2701" s="19"/>
      <c r="AQ2701" s="1"/>
      <c r="AR2701" s="14"/>
      <c r="AS2701" s="14"/>
      <c r="AT2701" s="6"/>
      <c r="AU2701" s="3"/>
      <c r="AV2701" s="3"/>
    </row>
    <row r="2702" spans="40:48" ht="12.75" customHeight="1" x14ac:dyDescent="0.25">
      <c r="AN2702" s="18"/>
      <c r="AO2702" s="19"/>
      <c r="AQ2702" s="1"/>
      <c r="AR2702" s="14"/>
      <c r="AS2702" s="14"/>
      <c r="AT2702" s="6"/>
      <c r="AU2702" s="3"/>
      <c r="AV2702" s="3"/>
    </row>
    <row r="2703" spans="40:48" ht="12.75" customHeight="1" x14ac:dyDescent="0.25">
      <c r="AN2703" s="18"/>
      <c r="AO2703" s="19"/>
      <c r="AQ2703" s="1"/>
      <c r="AR2703" s="14"/>
      <c r="AS2703" s="14"/>
      <c r="AT2703" s="6"/>
      <c r="AU2703" s="3"/>
      <c r="AV2703" s="3"/>
    </row>
    <row r="2704" spans="40:48" ht="12.75" customHeight="1" x14ac:dyDescent="0.25">
      <c r="AN2704" s="18"/>
      <c r="AO2704" s="19"/>
      <c r="AQ2704" s="1"/>
      <c r="AR2704" s="14"/>
      <c r="AS2704" s="14"/>
      <c r="AT2704" s="6"/>
      <c r="AU2704" s="3"/>
      <c r="AV2704" s="3"/>
    </row>
    <row r="2705" spans="40:48" ht="12.75" customHeight="1" x14ac:dyDescent="0.25">
      <c r="AN2705" s="18"/>
      <c r="AO2705" s="19"/>
      <c r="AQ2705" s="1"/>
      <c r="AR2705" s="14"/>
      <c r="AS2705" s="14"/>
      <c r="AT2705" s="6"/>
      <c r="AU2705" s="3"/>
      <c r="AV2705" s="3"/>
    </row>
    <row r="2706" spans="40:48" ht="12.75" customHeight="1" x14ac:dyDescent="0.25">
      <c r="AN2706" s="18"/>
      <c r="AO2706" s="19"/>
      <c r="AQ2706" s="1"/>
      <c r="AR2706" s="14"/>
      <c r="AS2706" s="14"/>
      <c r="AT2706" s="6"/>
      <c r="AU2706" s="3"/>
      <c r="AV2706" s="3"/>
    </row>
    <row r="2707" spans="40:48" ht="12.75" customHeight="1" x14ac:dyDescent="0.25">
      <c r="AN2707" s="18"/>
      <c r="AO2707" s="19"/>
      <c r="AQ2707" s="1"/>
      <c r="AR2707" s="14"/>
      <c r="AS2707" s="14"/>
      <c r="AT2707" s="6"/>
      <c r="AU2707" s="3"/>
      <c r="AV2707" s="3"/>
    </row>
    <row r="2708" spans="40:48" ht="12.75" customHeight="1" x14ac:dyDescent="0.25">
      <c r="AN2708" s="18"/>
      <c r="AO2708" s="19"/>
      <c r="AQ2708" s="1"/>
      <c r="AR2708" s="14"/>
      <c r="AS2708" s="14"/>
      <c r="AT2708" s="6"/>
      <c r="AU2708" s="3"/>
      <c r="AV2708" s="3"/>
    </row>
    <row r="2709" spans="40:48" ht="12.75" customHeight="1" x14ac:dyDescent="0.25">
      <c r="AN2709" s="18"/>
      <c r="AO2709" s="19"/>
      <c r="AQ2709" s="1"/>
      <c r="AR2709" s="14"/>
      <c r="AS2709" s="14"/>
      <c r="AT2709" s="6"/>
      <c r="AU2709" s="3"/>
      <c r="AV2709" s="3"/>
    </row>
    <row r="2710" spans="40:48" ht="12.75" customHeight="1" x14ac:dyDescent="0.25">
      <c r="AN2710" s="18"/>
      <c r="AO2710" s="19"/>
      <c r="AQ2710" s="1"/>
      <c r="AR2710" s="14"/>
      <c r="AS2710" s="14"/>
      <c r="AT2710" s="6"/>
      <c r="AU2710" s="3"/>
      <c r="AV2710" s="3"/>
    </row>
    <row r="2711" spans="40:48" ht="12.75" customHeight="1" x14ac:dyDescent="0.25">
      <c r="AN2711" s="18"/>
      <c r="AO2711" s="19"/>
      <c r="AQ2711" s="1"/>
      <c r="AR2711" s="14"/>
      <c r="AS2711" s="14"/>
      <c r="AT2711" s="6"/>
      <c r="AU2711" s="3"/>
      <c r="AV2711" s="3"/>
    </row>
    <row r="2712" spans="40:48" ht="12.75" customHeight="1" x14ac:dyDescent="0.25">
      <c r="AN2712" s="18"/>
      <c r="AO2712" s="19"/>
      <c r="AQ2712" s="1"/>
      <c r="AR2712" s="14"/>
      <c r="AS2712" s="14"/>
      <c r="AT2712" s="6"/>
      <c r="AU2712" s="3"/>
      <c r="AV2712" s="3"/>
    </row>
    <row r="2713" spans="40:48" ht="12.75" customHeight="1" x14ac:dyDescent="0.25">
      <c r="AN2713" s="18"/>
      <c r="AO2713" s="19"/>
      <c r="AQ2713" s="1"/>
      <c r="AR2713" s="14"/>
      <c r="AS2713" s="14"/>
      <c r="AT2713" s="6"/>
      <c r="AU2713" s="3"/>
      <c r="AV2713" s="3"/>
    </row>
    <row r="2714" spans="40:48" ht="12.75" customHeight="1" x14ac:dyDescent="0.25">
      <c r="AN2714" s="18"/>
      <c r="AO2714" s="19"/>
      <c r="AQ2714" s="1"/>
      <c r="AR2714" s="14"/>
      <c r="AS2714" s="14"/>
      <c r="AT2714" s="6"/>
      <c r="AU2714" s="3"/>
      <c r="AV2714" s="3"/>
    </row>
    <row r="2715" spans="40:48" ht="12.75" customHeight="1" x14ac:dyDescent="0.25">
      <c r="AN2715" s="18"/>
      <c r="AO2715" s="19"/>
      <c r="AQ2715" s="1"/>
      <c r="AR2715" s="14"/>
      <c r="AS2715" s="14"/>
      <c r="AT2715" s="6"/>
      <c r="AU2715" s="3"/>
      <c r="AV2715" s="3"/>
    </row>
    <row r="2716" spans="40:48" ht="12.75" customHeight="1" x14ac:dyDescent="0.25">
      <c r="AN2716" s="18"/>
      <c r="AO2716" s="19"/>
      <c r="AQ2716" s="1"/>
      <c r="AR2716" s="14"/>
      <c r="AS2716" s="14"/>
      <c r="AT2716" s="6"/>
      <c r="AU2716" s="3"/>
      <c r="AV2716" s="3"/>
    </row>
    <row r="2717" spans="40:48" ht="12.75" customHeight="1" x14ac:dyDescent="0.25">
      <c r="AN2717" s="18"/>
      <c r="AO2717" s="19"/>
      <c r="AQ2717" s="1"/>
      <c r="AR2717" s="14"/>
      <c r="AS2717" s="14"/>
      <c r="AT2717" s="6"/>
      <c r="AU2717" s="3"/>
      <c r="AV2717" s="3"/>
    </row>
    <row r="2718" spans="40:48" ht="12.75" customHeight="1" x14ac:dyDescent="0.25">
      <c r="AN2718" s="18"/>
      <c r="AO2718" s="19"/>
      <c r="AQ2718" s="1"/>
      <c r="AR2718" s="14"/>
      <c r="AS2718" s="14"/>
      <c r="AT2718" s="6"/>
      <c r="AU2718" s="3"/>
      <c r="AV2718" s="3"/>
    </row>
    <row r="2719" spans="40:48" ht="12.75" customHeight="1" x14ac:dyDescent="0.25">
      <c r="AN2719" s="18"/>
      <c r="AO2719" s="19"/>
      <c r="AQ2719" s="1"/>
      <c r="AR2719" s="14"/>
      <c r="AS2719" s="14"/>
      <c r="AT2719" s="6"/>
      <c r="AU2719" s="3"/>
      <c r="AV2719" s="3"/>
    </row>
    <row r="2720" spans="40:48" ht="12.75" customHeight="1" x14ac:dyDescent="0.25">
      <c r="AN2720" s="18"/>
      <c r="AO2720" s="19"/>
      <c r="AQ2720" s="1"/>
      <c r="AR2720" s="14"/>
      <c r="AS2720" s="14"/>
      <c r="AT2720" s="6"/>
      <c r="AU2720" s="3"/>
      <c r="AV2720" s="3"/>
    </row>
    <row r="2721" spans="40:48" ht="12.75" customHeight="1" x14ac:dyDescent="0.25">
      <c r="AN2721" s="18"/>
      <c r="AO2721" s="19"/>
      <c r="AQ2721" s="1"/>
      <c r="AR2721" s="14"/>
      <c r="AS2721" s="14"/>
      <c r="AT2721" s="6"/>
      <c r="AU2721" s="3"/>
      <c r="AV2721" s="3"/>
    </row>
    <row r="2722" spans="40:48" ht="12.75" customHeight="1" x14ac:dyDescent="0.25">
      <c r="AN2722" s="18"/>
      <c r="AO2722" s="19"/>
      <c r="AQ2722" s="1"/>
      <c r="AR2722" s="14"/>
      <c r="AS2722" s="14"/>
      <c r="AT2722" s="6"/>
      <c r="AU2722" s="3"/>
      <c r="AV2722" s="3"/>
    </row>
    <row r="2723" spans="40:48" ht="12.75" customHeight="1" x14ac:dyDescent="0.25">
      <c r="AN2723" s="18"/>
      <c r="AO2723" s="19"/>
      <c r="AQ2723" s="1"/>
      <c r="AR2723" s="14"/>
      <c r="AS2723" s="14"/>
      <c r="AT2723" s="6"/>
      <c r="AU2723" s="3"/>
      <c r="AV2723" s="3"/>
    </row>
    <row r="2724" spans="40:48" ht="12.75" customHeight="1" x14ac:dyDescent="0.25">
      <c r="AN2724" s="18"/>
      <c r="AO2724" s="19"/>
      <c r="AQ2724" s="1"/>
      <c r="AR2724" s="14"/>
      <c r="AS2724" s="14"/>
      <c r="AT2724" s="6"/>
      <c r="AU2724" s="3"/>
      <c r="AV2724" s="3"/>
    </row>
    <row r="2725" spans="40:48" ht="12.75" customHeight="1" x14ac:dyDescent="0.25">
      <c r="AN2725" s="18"/>
      <c r="AO2725" s="19"/>
      <c r="AQ2725" s="1"/>
      <c r="AR2725" s="14"/>
      <c r="AS2725" s="14"/>
      <c r="AT2725" s="6"/>
      <c r="AU2725" s="3"/>
      <c r="AV2725" s="3"/>
    </row>
    <row r="2726" spans="40:48" ht="12.75" customHeight="1" x14ac:dyDescent="0.25">
      <c r="AN2726" s="18"/>
      <c r="AO2726" s="19"/>
      <c r="AQ2726" s="1"/>
      <c r="AR2726" s="14"/>
      <c r="AS2726" s="14"/>
      <c r="AT2726" s="6"/>
      <c r="AU2726" s="3"/>
      <c r="AV2726" s="3"/>
    </row>
    <row r="2727" spans="40:48" ht="12.75" customHeight="1" x14ac:dyDescent="0.25">
      <c r="AN2727" s="18"/>
      <c r="AO2727" s="19"/>
      <c r="AQ2727" s="1"/>
      <c r="AR2727" s="14"/>
      <c r="AS2727" s="14"/>
      <c r="AT2727" s="6"/>
      <c r="AU2727" s="3"/>
      <c r="AV2727" s="3"/>
    </row>
    <row r="2728" spans="40:48" ht="12.75" customHeight="1" x14ac:dyDescent="0.25">
      <c r="AN2728" s="18"/>
      <c r="AO2728" s="19"/>
      <c r="AQ2728" s="1"/>
      <c r="AR2728" s="14"/>
      <c r="AS2728" s="14"/>
      <c r="AT2728" s="6"/>
      <c r="AU2728" s="3"/>
      <c r="AV2728" s="3"/>
    </row>
    <row r="2729" spans="40:48" ht="12.75" customHeight="1" x14ac:dyDescent="0.25">
      <c r="AN2729" s="18"/>
      <c r="AO2729" s="19"/>
      <c r="AQ2729" s="1"/>
      <c r="AR2729" s="14"/>
      <c r="AS2729" s="14"/>
      <c r="AT2729" s="6"/>
      <c r="AU2729" s="3"/>
      <c r="AV2729" s="3"/>
    </row>
    <row r="2730" spans="40:48" ht="12.75" customHeight="1" x14ac:dyDescent="0.25">
      <c r="AN2730" s="18"/>
      <c r="AO2730" s="19"/>
      <c r="AQ2730" s="1"/>
      <c r="AR2730" s="14"/>
      <c r="AS2730" s="14"/>
      <c r="AT2730" s="6"/>
      <c r="AU2730" s="3"/>
      <c r="AV2730" s="3"/>
    </row>
    <row r="2731" spans="40:48" ht="12.75" customHeight="1" x14ac:dyDescent="0.25">
      <c r="AN2731" s="18"/>
      <c r="AO2731" s="19"/>
      <c r="AQ2731" s="1"/>
      <c r="AR2731" s="14"/>
      <c r="AS2731" s="14"/>
      <c r="AT2731" s="6"/>
      <c r="AU2731" s="3"/>
      <c r="AV2731" s="3"/>
    </row>
    <row r="2732" spans="40:48" ht="12.75" customHeight="1" x14ac:dyDescent="0.25">
      <c r="AN2732" s="18"/>
      <c r="AO2732" s="19"/>
      <c r="AQ2732" s="1"/>
      <c r="AR2732" s="14"/>
      <c r="AS2732" s="14"/>
      <c r="AT2732" s="6"/>
      <c r="AU2732" s="3"/>
      <c r="AV2732" s="3"/>
    </row>
    <row r="2733" spans="40:48" ht="12.75" customHeight="1" x14ac:dyDescent="0.25">
      <c r="AN2733" s="18"/>
      <c r="AO2733" s="19"/>
      <c r="AQ2733" s="1"/>
      <c r="AR2733" s="14"/>
      <c r="AS2733" s="14"/>
      <c r="AT2733" s="6"/>
      <c r="AU2733" s="3"/>
      <c r="AV2733" s="3"/>
    </row>
    <row r="2734" spans="40:48" ht="12.75" customHeight="1" x14ac:dyDescent="0.25">
      <c r="AN2734" s="18"/>
      <c r="AO2734" s="19"/>
      <c r="AQ2734" s="1"/>
      <c r="AR2734" s="14"/>
      <c r="AS2734" s="14"/>
      <c r="AT2734" s="6"/>
      <c r="AU2734" s="3"/>
      <c r="AV2734" s="3"/>
    </row>
    <row r="2735" spans="40:48" ht="12.75" customHeight="1" x14ac:dyDescent="0.25">
      <c r="AN2735" s="18"/>
      <c r="AO2735" s="19"/>
      <c r="AQ2735" s="1"/>
      <c r="AR2735" s="14"/>
      <c r="AS2735" s="14"/>
      <c r="AT2735" s="6"/>
      <c r="AU2735" s="3"/>
      <c r="AV2735" s="3"/>
    </row>
    <row r="2736" spans="40:48" ht="12.75" customHeight="1" x14ac:dyDescent="0.25">
      <c r="AN2736" s="18"/>
      <c r="AO2736" s="19"/>
      <c r="AQ2736" s="1"/>
      <c r="AR2736" s="14"/>
      <c r="AS2736" s="14"/>
      <c r="AT2736" s="6"/>
      <c r="AU2736" s="3"/>
      <c r="AV2736" s="3"/>
    </row>
    <row r="2737" spans="40:48" ht="12.75" customHeight="1" x14ac:dyDescent="0.25">
      <c r="AN2737" s="18"/>
      <c r="AO2737" s="19"/>
      <c r="AQ2737" s="1"/>
      <c r="AR2737" s="14"/>
      <c r="AS2737" s="14"/>
      <c r="AT2737" s="6"/>
      <c r="AU2737" s="3"/>
      <c r="AV2737" s="3"/>
    </row>
    <row r="2738" spans="40:48" ht="12.75" customHeight="1" x14ac:dyDescent="0.25">
      <c r="AN2738" s="18"/>
      <c r="AO2738" s="19"/>
      <c r="AQ2738" s="1"/>
      <c r="AR2738" s="14"/>
      <c r="AS2738" s="14"/>
      <c r="AT2738" s="6"/>
      <c r="AU2738" s="3"/>
      <c r="AV2738" s="3"/>
    </row>
    <row r="2739" spans="40:48" ht="12.75" customHeight="1" x14ac:dyDescent="0.25">
      <c r="AN2739" s="18"/>
      <c r="AO2739" s="19"/>
      <c r="AQ2739" s="1"/>
      <c r="AR2739" s="14"/>
      <c r="AS2739" s="14"/>
      <c r="AT2739" s="6"/>
      <c r="AU2739" s="3"/>
      <c r="AV2739" s="3"/>
    </row>
    <row r="2740" spans="40:48" ht="12.75" customHeight="1" x14ac:dyDescent="0.25">
      <c r="AN2740" s="18"/>
      <c r="AO2740" s="19"/>
      <c r="AQ2740" s="1"/>
      <c r="AR2740" s="14"/>
      <c r="AS2740" s="14"/>
      <c r="AT2740" s="6"/>
      <c r="AU2740" s="3"/>
      <c r="AV2740" s="3"/>
    </row>
    <row r="2741" spans="40:48" ht="12.75" customHeight="1" x14ac:dyDescent="0.25">
      <c r="AN2741" s="18"/>
      <c r="AO2741" s="19"/>
      <c r="AQ2741" s="1"/>
      <c r="AR2741" s="14"/>
      <c r="AS2741" s="14"/>
      <c r="AT2741" s="6"/>
      <c r="AU2741" s="3"/>
      <c r="AV2741" s="3"/>
    </row>
    <row r="2742" spans="40:48" ht="12.75" customHeight="1" x14ac:dyDescent="0.25">
      <c r="AN2742" s="18"/>
      <c r="AO2742" s="19"/>
      <c r="AQ2742" s="1"/>
      <c r="AR2742" s="14"/>
      <c r="AS2742" s="14"/>
      <c r="AT2742" s="6"/>
      <c r="AU2742" s="3"/>
      <c r="AV2742" s="3"/>
    </row>
    <row r="2743" spans="40:48" ht="12.75" customHeight="1" x14ac:dyDescent="0.25">
      <c r="AN2743" s="18"/>
      <c r="AO2743" s="19"/>
      <c r="AQ2743" s="1"/>
      <c r="AR2743" s="14"/>
      <c r="AS2743" s="14"/>
      <c r="AT2743" s="6"/>
      <c r="AU2743" s="3"/>
      <c r="AV2743" s="3"/>
    </row>
    <row r="2744" spans="40:48" ht="12.75" customHeight="1" x14ac:dyDescent="0.25">
      <c r="AN2744" s="18"/>
      <c r="AO2744" s="19"/>
      <c r="AQ2744" s="1"/>
      <c r="AR2744" s="14"/>
      <c r="AS2744" s="14"/>
      <c r="AT2744" s="6"/>
      <c r="AU2744" s="3"/>
      <c r="AV2744" s="3"/>
    </row>
    <row r="2745" spans="40:48" ht="12.75" customHeight="1" x14ac:dyDescent="0.25">
      <c r="AN2745" s="18"/>
      <c r="AO2745" s="19"/>
      <c r="AQ2745" s="1"/>
      <c r="AR2745" s="14"/>
      <c r="AS2745" s="14"/>
      <c r="AT2745" s="6"/>
      <c r="AU2745" s="3"/>
      <c r="AV2745" s="3"/>
    </row>
    <row r="2746" spans="40:48" ht="12.75" customHeight="1" x14ac:dyDescent="0.25">
      <c r="AN2746" s="18"/>
      <c r="AO2746" s="19"/>
      <c r="AQ2746" s="1"/>
      <c r="AR2746" s="14"/>
      <c r="AS2746" s="14"/>
      <c r="AT2746" s="6"/>
      <c r="AU2746" s="3"/>
      <c r="AV2746" s="3"/>
    </row>
    <row r="2747" spans="40:48" ht="12.75" customHeight="1" x14ac:dyDescent="0.25">
      <c r="AN2747" s="18"/>
      <c r="AO2747" s="19"/>
      <c r="AQ2747" s="1"/>
      <c r="AR2747" s="14"/>
      <c r="AS2747" s="14"/>
      <c r="AT2747" s="6"/>
      <c r="AU2747" s="3"/>
      <c r="AV2747" s="3"/>
    </row>
    <row r="2748" spans="40:48" ht="12.75" customHeight="1" x14ac:dyDescent="0.25">
      <c r="AN2748" s="18"/>
      <c r="AO2748" s="19"/>
      <c r="AQ2748" s="1"/>
      <c r="AR2748" s="14"/>
      <c r="AS2748" s="14"/>
      <c r="AT2748" s="6"/>
      <c r="AU2748" s="3"/>
      <c r="AV2748" s="3"/>
    </row>
    <row r="2749" spans="40:48" ht="12.75" customHeight="1" x14ac:dyDescent="0.25">
      <c r="AN2749" s="18"/>
      <c r="AO2749" s="19"/>
      <c r="AQ2749" s="1"/>
      <c r="AR2749" s="14"/>
      <c r="AS2749" s="14"/>
      <c r="AT2749" s="6"/>
      <c r="AU2749" s="3"/>
      <c r="AV2749" s="3"/>
    </row>
    <row r="2750" spans="40:48" ht="12.75" customHeight="1" x14ac:dyDescent="0.25">
      <c r="AN2750" s="18"/>
      <c r="AO2750" s="19"/>
      <c r="AQ2750" s="1"/>
      <c r="AR2750" s="14"/>
      <c r="AS2750" s="14"/>
      <c r="AT2750" s="6"/>
      <c r="AU2750" s="3"/>
      <c r="AV2750" s="3"/>
    </row>
    <row r="2751" spans="40:48" ht="12.75" customHeight="1" x14ac:dyDescent="0.25">
      <c r="AN2751" s="18"/>
      <c r="AO2751" s="19"/>
      <c r="AQ2751" s="1"/>
      <c r="AR2751" s="14"/>
      <c r="AS2751" s="14"/>
      <c r="AT2751" s="6"/>
      <c r="AU2751" s="3"/>
      <c r="AV2751" s="3"/>
    </row>
    <row r="2752" spans="40:48" ht="12.75" customHeight="1" x14ac:dyDescent="0.25">
      <c r="AN2752" s="18"/>
      <c r="AO2752" s="19"/>
      <c r="AQ2752" s="1"/>
      <c r="AR2752" s="14"/>
      <c r="AS2752" s="14"/>
      <c r="AT2752" s="6"/>
      <c r="AU2752" s="3"/>
      <c r="AV2752" s="3"/>
    </row>
    <row r="2753" spans="40:48" ht="12.75" customHeight="1" x14ac:dyDescent="0.25">
      <c r="AN2753" s="18"/>
      <c r="AO2753" s="19"/>
      <c r="AQ2753" s="1"/>
      <c r="AR2753" s="14"/>
      <c r="AS2753" s="14"/>
      <c r="AT2753" s="6"/>
      <c r="AU2753" s="3"/>
      <c r="AV2753" s="3"/>
    </row>
    <row r="2754" spans="40:48" ht="12.75" customHeight="1" x14ac:dyDescent="0.25">
      <c r="AN2754" s="18"/>
      <c r="AO2754" s="19"/>
      <c r="AQ2754" s="1"/>
      <c r="AR2754" s="14"/>
      <c r="AS2754" s="14"/>
      <c r="AT2754" s="6"/>
      <c r="AU2754" s="3"/>
      <c r="AV2754" s="3"/>
    </row>
    <row r="2755" spans="40:48" ht="12.75" customHeight="1" x14ac:dyDescent="0.25">
      <c r="AN2755" s="18"/>
      <c r="AO2755" s="19"/>
      <c r="AQ2755" s="1"/>
      <c r="AR2755" s="14"/>
      <c r="AS2755" s="14"/>
      <c r="AT2755" s="6"/>
      <c r="AU2755" s="3"/>
      <c r="AV2755" s="3"/>
    </row>
    <row r="2756" spans="40:48" ht="12.75" customHeight="1" x14ac:dyDescent="0.25">
      <c r="AN2756" s="18"/>
      <c r="AO2756" s="19"/>
      <c r="AQ2756" s="1"/>
      <c r="AR2756" s="14"/>
      <c r="AS2756" s="14"/>
      <c r="AT2756" s="6"/>
      <c r="AU2756" s="3"/>
      <c r="AV2756" s="3"/>
    </row>
    <row r="2757" spans="40:48" ht="12.75" customHeight="1" x14ac:dyDescent="0.25">
      <c r="AN2757" s="18"/>
      <c r="AO2757" s="19"/>
      <c r="AQ2757" s="1"/>
      <c r="AR2757" s="14"/>
      <c r="AS2757" s="14"/>
      <c r="AT2757" s="6"/>
      <c r="AU2757" s="3"/>
      <c r="AV2757" s="3"/>
    </row>
    <row r="2758" spans="40:48" ht="12.75" customHeight="1" x14ac:dyDescent="0.25">
      <c r="AN2758" s="18"/>
      <c r="AO2758" s="19"/>
      <c r="AQ2758" s="1"/>
      <c r="AR2758" s="14"/>
      <c r="AS2758" s="14"/>
      <c r="AT2758" s="6"/>
      <c r="AU2758" s="3"/>
      <c r="AV2758" s="3"/>
    </row>
    <row r="2759" spans="40:48" ht="12.75" customHeight="1" x14ac:dyDescent="0.25">
      <c r="AN2759" s="18"/>
      <c r="AO2759" s="19"/>
      <c r="AQ2759" s="1"/>
      <c r="AR2759" s="14"/>
      <c r="AS2759" s="14"/>
      <c r="AT2759" s="6"/>
      <c r="AU2759" s="3"/>
      <c r="AV2759" s="3"/>
    </row>
    <row r="2760" spans="40:48" ht="12.75" customHeight="1" x14ac:dyDescent="0.25">
      <c r="AN2760" s="18"/>
      <c r="AO2760" s="19"/>
      <c r="AQ2760" s="1"/>
      <c r="AR2760" s="14"/>
      <c r="AS2760" s="14"/>
      <c r="AT2760" s="6"/>
      <c r="AU2760" s="3"/>
      <c r="AV2760" s="3"/>
    </row>
    <row r="2761" spans="40:48" ht="12.75" customHeight="1" x14ac:dyDescent="0.25">
      <c r="AN2761" s="18"/>
      <c r="AO2761" s="19"/>
      <c r="AQ2761" s="1"/>
      <c r="AR2761" s="14"/>
      <c r="AS2761" s="14"/>
      <c r="AT2761" s="6"/>
      <c r="AU2761" s="3"/>
      <c r="AV2761" s="3"/>
    </row>
    <row r="2762" spans="40:48" ht="12.75" customHeight="1" x14ac:dyDescent="0.25">
      <c r="AN2762" s="18"/>
      <c r="AO2762" s="19"/>
      <c r="AQ2762" s="1"/>
      <c r="AR2762" s="14"/>
      <c r="AS2762" s="14"/>
      <c r="AT2762" s="6"/>
      <c r="AU2762" s="3"/>
      <c r="AV2762" s="3"/>
    </row>
    <row r="2763" spans="40:48" ht="12.75" customHeight="1" x14ac:dyDescent="0.25">
      <c r="AN2763" s="18"/>
      <c r="AO2763" s="19"/>
      <c r="AQ2763" s="1"/>
      <c r="AR2763" s="14"/>
      <c r="AS2763" s="14"/>
      <c r="AT2763" s="6"/>
      <c r="AU2763" s="3"/>
      <c r="AV2763" s="3"/>
    </row>
    <row r="2764" spans="40:48" ht="12.75" customHeight="1" x14ac:dyDescent="0.25">
      <c r="AN2764" s="18"/>
      <c r="AO2764" s="19"/>
      <c r="AQ2764" s="1"/>
      <c r="AR2764" s="14"/>
      <c r="AS2764" s="14"/>
      <c r="AT2764" s="6"/>
      <c r="AU2764" s="3"/>
      <c r="AV2764" s="3"/>
    </row>
    <row r="2765" spans="40:48" ht="12.75" customHeight="1" x14ac:dyDescent="0.25">
      <c r="AN2765" s="18"/>
      <c r="AO2765" s="19"/>
      <c r="AQ2765" s="1"/>
      <c r="AR2765" s="14"/>
      <c r="AS2765" s="14"/>
      <c r="AT2765" s="6"/>
      <c r="AU2765" s="3"/>
      <c r="AV2765" s="3"/>
    </row>
    <row r="2766" spans="40:48" ht="12.75" customHeight="1" x14ac:dyDescent="0.25">
      <c r="AN2766" s="18"/>
      <c r="AO2766" s="19"/>
      <c r="AQ2766" s="1"/>
      <c r="AR2766" s="14"/>
      <c r="AS2766" s="14"/>
      <c r="AT2766" s="6"/>
      <c r="AU2766" s="3"/>
      <c r="AV2766" s="3"/>
    </row>
    <row r="2767" spans="40:48" ht="12.75" customHeight="1" x14ac:dyDescent="0.25">
      <c r="AN2767" s="18"/>
      <c r="AO2767" s="19"/>
      <c r="AQ2767" s="1"/>
      <c r="AR2767" s="14"/>
      <c r="AS2767" s="14"/>
      <c r="AT2767" s="6"/>
      <c r="AU2767" s="3"/>
      <c r="AV2767" s="3"/>
    </row>
    <row r="2768" spans="40:48" ht="12.75" customHeight="1" x14ac:dyDescent="0.25">
      <c r="AN2768" s="18"/>
      <c r="AO2768" s="19"/>
      <c r="AQ2768" s="1"/>
      <c r="AR2768" s="14"/>
      <c r="AS2768" s="14"/>
      <c r="AT2768" s="6"/>
      <c r="AU2768" s="3"/>
      <c r="AV2768" s="3"/>
    </row>
    <row r="2769" spans="40:48" ht="12.75" customHeight="1" x14ac:dyDescent="0.25">
      <c r="AN2769" s="18"/>
      <c r="AO2769" s="19"/>
      <c r="AQ2769" s="1"/>
      <c r="AR2769" s="14"/>
      <c r="AS2769" s="14"/>
      <c r="AT2769" s="6"/>
      <c r="AU2769" s="3"/>
      <c r="AV2769" s="3"/>
    </row>
    <row r="2770" spans="40:48" ht="12.75" customHeight="1" x14ac:dyDescent="0.25">
      <c r="AN2770" s="18"/>
      <c r="AO2770" s="19"/>
      <c r="AQ2770" s="1"/>
      <c r="AR2770" s="14"/>
      <c r="AS2770" s="14"/>
      <c r="AT2770" s="6"/>
      <c r="AU2770" s="3"/>
      <c r="AV2770" s="3"/>
    </row>
    <row r="2771" spans="40:48" ht="12.75" customHeight="1" x14ac:dyDescent="0.25">
      <c r="AN2771" s="18"/>
      <c r="AO2771" s="19"/>
      <c r="AQ2771" s="1"/>
      <c r="AR2771" s="14"/>
      <c r="AS2771" s="14"/>
      <c r="AT2771" s="6"/>
      <c r="AU2771" s="3"/>
      <c r="AV2771" s="3"/>
    </row>
    <row r="2772" spans="40:48" ht="12.75" customHeight="1" x14ac:dyDescent="0.25">
      <c r="AN2772" s="18"/>
      <c r="AO2772" s="19"/>
      <c r="AQ2772" s="1"/>
      <c r="AR2772" s="14"/>
      <c r="AS2772" s="14"/>
      <c r="AT2772" s="6"/>
      <c r="AU2772" s="3"/>
      <c r="AV2772" s="3"/>
    </row>
    <row r="2773" spans="40:48" ht="12.75" customHeight="1" x14ac:dyDescent="0.25">
      <c r="AN2773" s="18"/>
      <c r="AO2773" s="19"/>
      <c r="AQ2773" s="1"/>
      <c r="AR2773" s="14"/>
      <c r="AS2773" s="14"/>
      <c r="AT2773" s="6"/>
      <c r="AU2773" s="3"/>
      <c r="AV2773" s="3"/>
    </row>
    <row r="2774" spans="40:48" ht="12.75" customHeight="1" x14ac:dyDescent="0.25">
      <c r="AN2774" s="18"/>
      <c r="AO2774" s="19"/>
      <c r="AQ2774" s="1"/>
      <c r="AR2774" s="14"/>
      <c r="AS2774" s="14"/>
      <c r="AT2774" s="6"/>
      <c r="AU2774" s="3"/>
      <c r="AV2774" s="3"/>
    </row>
    <row r="2775" spans="40:48" ht="12.75" customHeight="1" x14ac:dyDescent="0.25">
      <c r="AN2775" s="18"/>
      <c r="AO2775" s="19"/>
      <c r="AQ2775" s="1"/>
      <c r="AR2775" s="14"/>
      <c r="AS2775" s="14"/>
      <c r="AT2775" s="6"/>
      <c r="AU2775" s="3"/>
      <c r="AV2775" s="3"/>
    </row>
    <row r="2776" spans="40:48" ht="12.75" customHeight="1" x14ac:dyDescent="0.25">
      <c r="AN2776" s="18"/>
      <c r="AO2776" s="19"/>
      <c r="AQ2776" s="1"/>
      <c r="AR2776" s="14"/>
      <c r="AS2776" s="14"/>
      <c r="AT2776" s="6"/>
      <c r="AU2776" s="3"/>
      <c r="AV2776" s="3"/>
    </row>
    <row r="2777" spans="40:48" ht="12.75" customHeight="1" x14ac:dyDescent="0.25">
      <c r="AN2777" s="18"/>
      <c r="AO2777" s="19"/>
      <c r="AQ2777" s="1"/>
      <c r="AR2777" s="14"/>
      <c r="AS2777" s="14"/>
      <c r="AT2777" s="6"/>
      <c r="AU2777" s="3"/>
      <c r="AV2777" s="3"/>
    </row>
    <row r="2778" spans="40:48" ht="12.75" customHeight="1" x14ac:dyDescent="0.25">
      <c r="AN2778" s="18"/>
      <c r="AO2778" s="19"/>
      <c r="AQ2778" s="1"/>
      <c r="AR2778" s="14"/>
      <c r="AS2778" s="14"/>
      <c r="AT2778" s="6"/>
      <c r="AU2778" s="3"/>
      <c r="AV2778" s="3"/>
    </row>
    <row r="2779" spans="40:48" ht="12.75" customHeight="1" x14ac:dyDescent="0.25">
      <c r="AN2779" s="18"/>
      <c r="AO2779" s="19"/>
      <c r="AQ2779" s="1"/>
      <c r="AR2779" s="14"/>
      <c r="AS2779" s="14"/>
      <c r="AT2779" s="6"/>
      <c r="AU2779" s="3"/>
      <c r="AV2779" s="3"/>
    </row>
    <row r="2780" spans="40:48" ht="12.75" customHeight="1" x14ac:dyDescent="0.25">
      <c r="AN2780" s="18"/>
      <c r="AO2780" s="19"/>
      <c r="AQ2780" s="1"/>
      <c r="AR2780" s="14"/>
      <c r="AS2780" s="14"/>
      <c r="AT2780" s="6"/>
      <c r="AU2780" s="3"/>
      <c r="AV2780" s="3"/>
    </row>
    <row r="2781" spans="40:48" ht="12.75" customHeight="1" x14ac:dyDescent="0.25">
      <c r="AN2781" s="18"/>
      <c r="AO2781" s="19"/>
      <c r="AQ2781" s="1"/>
      <c r="AR2781" s="14"/>
      <c r="AS2781" s="14"/>
      <c r="AT2781" s="6"/>
      <c r="AU2781" s="3"/>
      <c r="AV2781" s="3"/>
    </row>
    <row r="2782" spans="40:48" ht="12.75" customHeight="1" x14ac:dyDescent="0.25">
      <c r="AN2782" s="18"/>
      <c r="AO2782" s="19"/>
      <c r="AQ2782" s="1"/>
      <c r="AR2782" s="14"/>
      <c r="AS2782" s="14"/>
      <c r="AT2782" s="6"/>
      <c r="AU2782" s="3"/>
      <c r="AV2782" s="3"/>
    </row>
    <row r="2783" spans="40:48" ht="12.75" customHeight="1" x14ac:dyDescent="0.25">
      <c r="AN2783" s="18"/>
      <c r="AO2783" s="19"/>
      <c r="AQ2783" s="1"/>
      <c r="AR2783" s="14"/>
      <c r="AS2783" s="14"/>
      <c r="AT2783" s="6"/>
      <c r="AU2783" s="3"/>
      <c r="AV2783" s="3"/>
    </row>
    <row r="2784" spans="40:48" ht="12.75" customHeight="1" x14ac:dyDescent="0.25">
      <c r="AN2784" s="18"/>
      <c r="AO2784" s="19"/>
      <c r="AQ2784" s="1"/>
      <c r="AR2784" s="14"/>
      <c r="AS2784" s="14"/>
      <c r="AT2784" s="6"/>
      <c r="AU2784" s="3"/>
      <c r="AV2784" s="3"/>
    </row>
    <row r="2785" spans="40:48" ht="12.75" customHeight="1" x14ac:dyDescent="0.25">
      <c r="AN2785" s="18"/>
      <c r="AO2785" s="19"/>
      <c r="AQ2785" s="1"/>
      <c r="AR2785" s="14"/>
      <c r="AS2785" s="14"/>
      <c r="AT2785" s="6"/>
      <c r="AU2785" s="3"/>
      <c r="AV2785" s="3"/>
    </row>
    <row r="2786" spans="40:48" ht="12.75" customHeight="1" x14ac:dyDescent="0.25">
      <c r="AN2786" s="18"/>
      <c r="AO2786" s="19"/>
      <c r="AQ2786" s="1"/>
      <c r="AR2786" s="14"/>
      <c r="AS2786" s="14"/>
      <c r="AT2786" s="6"/>
      <c r="AU2786" s="3"/>
      <c r="AV2786" s="3"/>
    </row>
    <row r="2787" spans="40:48" ht="12.75" customHeight="1" x14ac:dyDescent="0.25">
      <c r="AN2787" s="18"/>
      <c r="AO2787" s="19"/>
      <c r="AQ2787" s="1"/>
      <c r="AR2787" s="14"/>
      <c r="AS2787" s="14"/>
      <c r="AT2787" s="6"/>
      <c r="AU2787" s="3"/>
      <c r="AV2787" s="3"/>
    </row>
    <row r="2788" spans="40:48" ht="12.75" customHeight="1" x14ac:dyDescent="0.25">
      <c r="AN2788" s="18"/>
      <c r="AO2788" s="19"/>
      <c r="AQ2788" s="1"/>
      <c r="AR2788" s="14"/>
      <c r="AS2788" s="14"/>
      <c r="AT2788" s="6"/>
      <c r="AU2788" s="3"/>
      <c r="AV2788" s="3"/>
    </row>
    <row r="2789" spans="40:48" ht="12.75" customHeight="1" x14ac:dyDescent="0.25">
      <c r="AN2789" s="18"/>
      <c r="AO2789" s="19"/>
      <c r="AQ2789" s="1"/>
      <c r="AR2789" s="14"/>
      <c r="AS2789" s="14"/>
      <c r="AT2789" s="6"/>
      <c r="AU2789" s="3"/>
      <c r="AV2789" s="3"/>
    </row>
    <row r="2790" spans="40:48" ht="12.75" customHeight="1" x14ac:dyDescent="0.25">
      <c r="AN2790" s="18"/>
      <c r="AO2790" s="19"/>
      <c r="AQ2790" s="1"/>
      <c r="AR2790" s="14"/>
      <c r="AS2790" s="14"/>
      <c r="AT2790" s="6"/>
      <c r="AU2790" s="3"/>
      <c r="AV2790" s="3"/>
    </row>
    <row r="2791" spans="40:48" ht="12.75" customHeight="1" x14ac:dyDescent="0.25">
      <c r="AN2791" s="18"/>
      <c r="AO2791" s="19"/>
      <c r="AQ2791" s="1"/>
      <c r="AR2791" s="14"/>
      <c r="AS2791" s="14"/>
      <c r="AT2791" s="6"/>
      <c r="AU2791" s="3"/>
      <c r="AV2791" s="3"/>
    </row>
    <row r="2792" spans="40:48" ht="12.75" customHeight="1" x14ac:dyDescent="0.25">
      <c r="AN2792" s="18"/>
      <c r="AO2792" s="19"/>
      <c r="AQ2792" s="1"/>
      <c r="AR2792" s="14"/>
      <c r="AS2792" s="14"/>
      <c r="AT2792" s="6"/>
      <c r="AU2792" s="3"/>
      <c r="AV2792" s="3"/>
    </row>
    <row r="2793" spans="40:48" ht="12.75" customHeight="1" x14ac:dyDescent="0.25">
      <c r="AN2793" s="18"/>
      <c r="AO2793" s="19"/>
      <c r="AQ2793" s="1"/>
      <c r="AR2793" s="14"/>
      <c r="AS2793" s="14"/>
      <c r="AT2793" s="6"/>
      <c r="AU2793" s="3"/>
      <c r="AV2793" s="3"/>
    </row>
    <row r="2794" spans="40:48" ht="12.75" customHeight="1" x14ac:dyDescent="0.25">
      <c r="AN2794" s="18"/>
      <c r="AO2794" s="19"/>
      <c r="AQ2794" s="1"/>
      <c r="AR2794" s="14"/>
      <c r="AS2794" s="14"/>
      <c r="AT2794" s="6"/>
      <c r="AU2794" s="3"/>
      <c r="AV2794" s="3"/>
    </row>
    <row r="2795" spans="40:48" ht="12.75" customHeight="1" x14ac:dyDescent="0.25">
      <c r="AN2795" s="18"/>
      <c r="AO2795" s="19"/>
      <c r="AQ2795" s="1"/>
      <c r="AR2795" s="14"/>
      <c r="AS2795" s="14"/>
      <c r="AT2795" s="6"/>
      <c r="AU2795" s="3"/>
      <c r="AV2795" s="3"/>
    </row>
    <row r="2796" spans="40:48" ht="12.75" customHeight="1" x14ac:dyDescent="0.25">
      <c r="AN2796" s="18"/>
      <c r="AO2796" s="19"/>
      <c r="AQ2796" s="1"/>
      <c r="AR2796" s="14"/>
      <c r="AS2796" s="14"/>
      <c r="AT2796" s="6"/>
      <c r="AU2796" s="3"/>
      <c r="AV2796" s="3"/>
    </row>
    <row r="2797" spans="40:48" ht="12.75" customHeight="1" x14ac:dyDescent="0.25">
      <c r="AN2797" s="18"/>
      <c r="AO2797" s="19"/>
      <c r="AQ2797" s="1"/>
      <c r="AR2797" s="14"/>
      <c r="AS2797" s="14"/>
      <c r="AT2797" s="6"/>
      <c r="AU2797" s="3"/>
      <c r="AV2797" s="3"/>
    </row>
    <row r="2798" spans="40:48" ht="12.75" customHeight="1" x14ac:dyDescent="0.25">
      <c r="AN2798" s="18"/>
      <c r="AO2798" s="19"/>
      <c r="AQ2798" s="1"/>
      <c r="AR2798" s="14"/>
      <c r="AS2798" s="14"/>
      <c r="AT2798" s="6"/>
      <c r="AU2798" s="3"/>
      <c r="AV2798" s="3"/>
    </row>
    <row r="2799" spans="40:48" ht="12.75" customHeight="1" x14ac:dyDescent="0.25">
      <c r="AN2799" s="18"/>
      <c r="AO2799" s="19"/>
      <c r="AQ2799" s="1"/>
      <c r="AR2799" s="14"/>
      <c r="AS2799" s="14"/>
      <c r="AT2799" s="6"/>
      <c r="AU2799" s="3"/>
      <c r="AV2799" s="3"/>
    </row>
    <row r="2800" spans="40:48" ht="12.75" customHeight="1" x14ac:dyDescent="0.25">
      <c r="AN2800" s="18"/>
      <c r="AO2800" s="19"/>
      <c r="AQ2800" s="1"/>
      <c r="AR2800" s="14"/>
      <c r="AS2800" s="14"/>
      <c r="AT2800" s="6"/>
      <c r="AU2800" s="3"/>
      <c r="AV2800" s="3"/>
    </row>
    <row r="2801" spans="40:48" ht="12.75" customHeight="1" x14ac:dyDescent="0.25">
      <c r="AN2801" s="18"/>
      <c r="AO2801" s="19"/>
      <c r="AQ2801" s="1"/>
      <c r="AR2801" s="14"/>
      <c r="AS2801" s="14"/>
      <c r="AT2801" s="6"/>
      <c r="AU2801" s="3"/>
      <c r="AV2801" s="3"/>
    </row>
    <row r="2802" spans="40:48" ht="12.75" customHeight="1" x14ac:dyDescent="0.25">
      <c r="AN2802" s="18"/>
      <c r="AO2802" s="19"/>
      <c r="AQ2802" s="1"/>
      <c r="AR2802" s="14"/>
      <c r="AS2802" s="14"/>
      <c r="AT2802" s="6"/>
      <c r="AU2802" s="3"/>
      <c r="AV2802" s="3"/>
    </row>
    <row r="2803" spans="40:48" ht="12.75" customHeight="1" x14ac:dyDescent="0.25">
      <c r="AN2803" s="18"/>
      <c r="AO2803" s="19"/>
      <c r="AQ2803" s="1"/>
      <c r="AR2803" s="14"/>
      <c r="AS2803" s="14"/>
      <c r="AT2803" s="6"/>
      <c r="AU2803" s="3"/>
      <c r="AV2803" s="3"/>
    </row>
    <row r="2804" spans="40:48" ht="12.75" customHeight="1" x14ac:dyDescent="0.25">
      <c r="AN2804" s="18"/>
      <c r="AO2804" s="19"/>
      <c r="AQ2804" s="1"/>
      <c r="AR2804" s="14"/>
      <c r="AS2804" s="14"/>
      <c r="AT2804" s="6"/>
      <c r="AU2804" s="3"/>
      <c r="AV2804" s="3"/>
    </row>
    <row r="2805" spans="40:48" ht="12.75" customHeight="1" x14ac:dyDescent="0.25">
      <c r="AN2805" s="18"/>
      <c r="AO2805" s="19"/>
      <c r="AQ2805" s="1"/>
      <c r="AR2805" s="14"/>
      <c r="AS2805" s="14"/>
      <c r="AT2805" s="6"/>
      <c r="AU2805" s="3"/>
      <c r="AV2805" s="3"/>
    </row>
    <row r="2806" spans="40:48" ht="12.75" customHeight="1" x14ac:dyDescent="0.25">
      <c r="AN2806" s="18"/>
      <c r="AO2806" s="19"/>
      <c r="AQ2806" s="1"/>
      <c r="AR2806" s="14"/>
      <c r="AS2806" s="14"/>
      <c r="AT2806" s="6"/>
      <c r="AU2806" s="3"/>
      <c r="AV2806" s="3"/>
    </row>
    <row r="2807" spans="40:48" ht="12.75" customHeight="1" x14ac:dyDescent="0.25">
      <c r="AN2807" s="18"/>
      <c r="AO2807" s="19"/>
      <c r="AQ2807" s="1"/>
      <c r="AR2807" s="14"/>
      <c r="AS2807" s="14"/>
      <c r="AT2807" s="6"/>
      <c r="AU2807" s="3"/>
      <c r="AV2807" s="3"/>
    </row>
    <row r="2808" spans="40:48" ht="12.75" customHeight="1" x14ac:dyDescent="0.25">
      <c r="AN2808" s="18"/>
      <c r="AO2808" s="19"/>
      <c r="AQ2808" s="1"/>
      <c r="AR2808" s="14"/>
      <c r="AS2808" s="14"/>
      <c r="AT2808" s="6"/>
      <c r="AU2808" s="3"/>
      <c r="AV2808" s="3"/>
    </row>
    <row r="2809" spans="40:48" ht="12.75" customHeight="1" x14ac:dyDescent="0.25">
      <c r="AN2809" s="18"/>
      <c r="AO2809" s="19"/>
      <c r="AQ2809" s="1"/>
      <c r="AR2809" s="14"/>
      <c r="AS2809" s="14"/>
      <c r="AT2809" s="6"/>
      <c r="AU2809" s="3"/>
      <c r="AV2809" s="3"/>
    </row>
    <row r="2810" spans="40:48" ht="12.75" customHeight="1" x14ac:dyDescent="0.25">
      <c r="AN2810" s="18"/>
      <c r="AO2810" s="19"/>
      <c r="AQ2810" s="1"/>
      <c r="AR2810" s="14"/>
      <c r="AS2810" s="14"/>
      <c r="AT2810" s="6"/>
      <c r="AU2810" s="3"/>
      <c r="AV2810" s="3"/>
    </row>
    <row r="2811" spans="40:48" ht="12.75" customHeight="1" x14ac:dyDescent="0.25">
      <c r="AN2811" s="18"/>
      <c r="AO2811" s="19"/>
      <c r="AQ2811" s="1"/>
      <c r="AR2811" s="14"/>
      <c r="AS2811" s="14"/>
      <c r="AT2811" s="6"/>
      <c r="AU2811" s="3"/>
      <c r="AV2811" s="3"/>
    </row>
    <row r="2812" spans="40:48" ht="12.75" customHeight="1" x14ac:dyDescent="0.25">
      <c r="AN2812" s="18"/>
      <c r="AO2812" s="19"/>
      <c r="AQ2812" s="1"/>
      <c r="AR2812" s="14"/>
      <c r="AS2812" s="14"/>
      <c r="AT2812" s="6"/>
      <c r="AU2812" s="3"/>
      <c r="AV2812" s="3"/>
    </row>
    <row r="2813" spans="40:48" ht="12.75" customHeight="1" x14ac:dyDescent="0.25">
      <c r="AN2813" s="18"/>
      <c r="AO2813" s="19"/>
      <c r="AQ2813" s="1"/>
      <c r="AR2813" s="14"/>
      <c r="AS2813" s="14"/>
      <c r="AT2813" s="6"/>
      <c r="AU2813" s="3"/>
      <c r="AV2813" s="3"/>
    </row>
    <row r="2814" spans="40:48" ht="12.75" customHeight="1" x14ac:dyDescent="0.25">
      <c r="AN2814" s="18"/>
      <c r="AO2814" s="19"/>
      <c r="AQ2814" s="1"/>
      <c r="AR2814" s="14"/>
      <c r="AS2814" s="14"/>
      <c r="AT2814" s="6"/>
      <c r="AU2814" s="3"/>
      <c r="AV2814" s="3"/>
    </row>
    <row r="2815" spans="40:48" ht="12.75" customHeight="1" x14ac:dyDescent="0.25">
      <c r="AN2815" s="18"/>
      <c r="AO2815" s="19"/>
      <c r="AQ2815" s="1"/>
      <c r="AR2815" s="14"/>
      <c r="AS2815" s="14"/>
      <c r="AT2815" s="6"/>
      <c r="AU2815" s="3"/>
      <c r="AV2815" s="3"/>
    </row>
    <row r="2816" spans="40:48" ht="12.75" customHeight="1" x14ac:dyDescent="0.25">
      <c r="AN2816" s="18"/>
      <c r="AO2816" s="19"/>
      <c r="AQ2816" s="1"/>
      <c r="AR2816" s="14"/>
      <c r="AS2816" s="14"/>
      <c r="AT2816" s="6"/>
      <c r="AU2816" s="3"/>
      <c r="AV2816" s="3"/>
    </row>
    <row r="2817" spans="40:48" ht="12.75" customHeight="1" x14ac:dyDescent="0.25">
      <c r="AN2817" s="18"/>
      <c r="AO2817" s="19"/>
      <c r="AQ2817" s="1"/>
      <c r="AR2817" s="14"/>
      <c r="AS2817" s="14"/>
      <c r="AT2817" s="6"/>
      <c r="AU2817" s="3"/>
      <c r="AV2817" s="3"/>
    </row>
    <row r="2818" spans="40:48" ht="12.75" customHeight="1" x14ac:dyDescent="0.25">
      <c r="AN2818" s="18"/>
      <c r="AO2818" s="19"/>
      <c r="AQ2818" s="1"/>
      <c r="AR2818" s="14"/>
      <c r="AS2818" s="14"/>
      <c r="AT2818" s="6"/>
      <c r="AU2818" s="3"/>
      <c r="AV2818" s="3"/>
    </row>
    <row r="2819" spans="40:48" ht="12.75" customHeight="1" x14ac:dyDescent="0.25">
      <c r="AN2819" s="18"/>
      <c r="AO2819" s="19"/>
      <c r="AQ2819" s="1"/>
      <c r="AR2819" s="14"/>
      <c r="AS2819" s="14"/>
      <c r="AT2819" s="6"/>
      <c r="AU2819" s="3"/>
      <c r="AV2819" s="3"/>
    </row>
    <row r="2820" spans="40:48" ht="12.75" customHeight="1" x14ac:dyDescent="0.25">
      <c r="AN2820" s="18"/>
      <c r="AO2820" s="19"/>
      <c r="AQ2820" s="1"/>
      <c r="AR2820" s="14"/>
      <c r="AS2820" s="14"/>
      <c r="AT2820" s="6"/>
      <c r="AU2820" s="3"/>
      <c r="AV2820" s="3"/>
    </row>
    <row r="2821" spans="40:48" ht="12.75" customHeight="1" x14ac:dyDescent="0.25">
      <c r="AN2821" s="18"/>
      <c r="AO2821" s="19"/>
      <c r="AQ2821" s="1"/>
      <c r="AR2821" s="14"/>
      <c r="AS2821" s="14"/>
      <c r="AT2821" s="6"/>
      <c r="AU2821" s="3"/>
      <c r="AV2821" s="3"/>
    </row>
    <row r="2822" spans="40:48" ht="12.75" customHeight="1" x14ac:dyDescent="0.25">
      <c r="AN2822" s="18"/>
      <c r="AO2822" s="19"/>
      <c r="AQ2822" s="1"/>
      <c r="AR2822" s="14"/>
      <c r="AS2822" s="14"/>
      <c r="AT2822" s="6"/>
      <c r="AU2822" s="3"/>
      <c r="AV2822" s="3"/>
    </row>
    <row r="2823" spans="40:48" ht="12.75" customHeight="1" x14ac:dyDescent="0.25">
      <c r="AN2823" s="18"/>
      <c r="AO2823" s="19"/>
      <c r="AQ2823" s="1"/>
      <c r="AR2823" s="14"/>
      <c r="AS2823" s="14"/>
      <c r="AT2823" s="6"/>
      <c r="AU2823" s="3"/>
      <c r="AV2823" s="3"/>
    </row>
    <row r="2824" spans="40:48" ht="12.75" customHeight="1" x14ac:dyDescent="0.25">
      <c r="AN2824" s="18"/>
      <c r="AO2824" s="19"/>
      <c r="AQ2824" s="1"/>
      <c r="AR2824" s="14"/>
      <c r="AS2824" s="14"/>
      <c r="AT2824" s="6"/>
      <c r="AU2824" s="3"/>
      <c r="AV2824" s="3"/>
    </row>
    <row r="2825" spans="40:48" ht="12.75" customHeight="1" x14ac:dyDescent="0.25">
      <c r="AN2825" s="18"/>
      <c r="AO2825" s="19"/>
      <c r="AQ2825" s="1"/>
      <c r="AR2825" s="14"/>
      <c r="AS2825" s="14"/>
      <c r="AT2825" s="6"/>
      <c r="AU2825" s="3"/>
      <c r="AV2825" s="3"/>
    </row>
    <row r="2826" spans="40:48" ht="12.75" customHeight="1" x14ac:dyDescent="0.25">
      <c r="AN2826" s="18"/>
      <c r="AO2826" s="19"/>
      <c r="AQ2826" s="1"/>
      <c r="AR2826" s="14"/>
      <c r="AS2826" s="14"/>
      <c r="AT2826" s="6"/>
      <c r="AU2826" s="3"/>
      <c r="AV2826" s="3"/>
    </row>
    <row r="2827" spans="40:48" ht="12.75" customHeight="1" x14ac:dyDescent="0.25">
      <c r="AN2827" s="18"/>
      <c r="AO2827" s="19"/>
      <c r="AQ2827" s="1"/>
      <c r="AR2827" s="14"/>
      <c r="AS2827" s="14"/>
      <c r="AT2827" s="6"/>
      <c r="AU2827" s="3"/>
      <c r="AV2827" s="3"/>
    </row>
    <row r="2828" spans="40:48" ht="12.75" customHeight="1" x14ac:dyDescent="0.25">
      <c r="AN2828" s="18"/>
      <c r="AO2828" s="19"/>
      <c r="AQ2828" s="1"/>
      <c r="AR2828" s="14"/>
      <c r="AS2828" s="14"/>
      <c r="AT2828" s="6"/>
      <c r="AU2828" s="3"/>
      <c r="AV2828" s="3"/>
    </row>
    <row r="2829" spans="40:48" ht="12.75" customHeight="1" x14ac:dyDescent="0.25">
      <c r="AN2829" s="18"/>
      <c r="AO2829" s="19"/>
      <c r="AQ2829" s="1"/>
      <c r="AR2829" s="14"/>
      <c r="AS2829" s="14"/>
      <c r="AT2829" s="6"/>
      <c r="AU2829" s="3"/>
      <c r="AV2829" s="3"/>
    </row>
    <row r="2830" spans="40:48" ht="12.75" customHeight="1" x14ac:dyDescent="0.25">
      <c r="AN2830" s="18"/>
      <c r="AO2830" s="19"/>
      <c r="AQ2830" s="1"/>
      <c r="AR2830" s="14"/>
      <c r="AS2830" s="14"/>
      <c r="AT2830" s="6"/>
      <c r="AU2830" s="3"/>
      <c r="AV2830" s="3"/>
    </row>
    <row r="2831" spans="40:48" ht="12.75" customHeight="1" x14ac:dyDescent="0.25">
      <c r="AN2831" s="18"/>
      <c r="AO2831" s="19"/>
      <c r="AQ2831" s="1"/>
      <c r="AR2831" s="14"/>
      <c r="AS2831" s="14"/>
      <c r="AT2831" s="6"/>
      <c r="AU2831" s="3"/>
      <c r="AV2831" s="3"/>
    </row>
    <row r="2832" spans="40:48" ht="12.75" customHeight="1" x14ac:dyDescent="0.25">
      <c r="AN2832" s="18"/>
      <c r="AO2832" s="19"/>
      <c r="AQ2832" s="1"/>
      <c r="AR2832" s="14"/>
      <c r="AS2832" s="14"/>
      <c r="AT2832" s="6"/>
      <c r="AU2832" s="3"/>
      <c r="AV2832" s="3"/>
    </row>
    <row r="2833" spans="40:48" ht="12.75" customHeight="1" x14ac:dyDescent="0.25">
      <c r="AN2833" s="18"/>
      <c r="AO2833" s="19"/>
      <c r="AQ2833" s="1"/>
      <c r="AR2833" s="14"/>
      <c r="AS2833" s="14"/>
      <c r="AT2833" s="6"/>
      <c r="AU2833" s="3"/>
      <c r="AV2833" s="3"/>
    </row>
    <row r="2834" spans="40:48" ht="12.75" customHeight="1" x14ac:dyDescent="0.25">
      <c r="AN2834" s="18"/>
      <c r="AO2834" s="19"/>
      <c r="AQ2834" s="1"/>
      <c r="AR2834" s="14"/>
      <c r="AS2834" s="14"/>
      <c r="AT2834" s="6"/>
      <c r="AU2834" s="3"/>
      <c r="AV2834" s="3"/>
    </row>
    <row r="2835" spans="40:48" ht="12.75" customHeight="1" x14ac:dyDescent="0.25">
      <c r="AN2835" s="18"/>
      <c r="AO2835" s="19"/>
      <c r="AQ2835" s="1"/>
      <c r="AR2835" s="14"/>
      <c r="AS2835" s="14"/>
      <c r="AT2835" s="6"/>
      <c r="AU2835" s="3"/>
      <c r="AV2835" s="3"/>
    </row>
    <row r="2836" spans="40:48" ht="12.75" customHeight="1" x14ac:dyDescent="0.25">
      <c r="AN2836" s="18"/>
      <c r="AO2836" s="19"/>
      <c r="AQ2836" s="1"/>
      <c r="AR2836" s="14"/>
      <c r="AS2836" s="14"/>
      <c r="AT2836" s="6"/>
      <c r="AU2836" s="3"/>
      <c r="AV2836" s="3"/>
    </row>
    <row r="2837" spans="40:48" ht="12.75" customHeight="1" x14ac:dyDescent="0.25">
      <c r="AN2837" s="18"/>
      <c r="AO2837" s="19"/>
      <c r="AQ2837" s="1"/>
      <c r="AR2837" s="14"/>
      <c r="AS2837" s="14"/>
      <c r="AT2837" s="6"/>
      <c r="AU2837" s="3"/>
      <c r="AV2837" s="3"/>
    </row>
    <row r="2838" spans="40:48" ht="12.75" customHeight="1" x14ac:dyDescent="0.25">
      <c r="AN2838" s="18"/>
      <c r="AO2838" s="19"/>
      <c r="AQ2838" s="1"/>
      <c r="AR2838" s="14"/>
      <c r="AS2838" s="14"/>
      <c r="AT2838" s="6"/>
      <c r="AU2838" s="3"/>
      <c r="AV2838" s="3"/>
    </row>
    <row r="2839" spans="40:48" ht="12.75" customHeight="1" x14ac:dyDescent="0.25">
      <c r="AN2839" s="18"/>
      <c r="AO2839" s="19"/>
      <c r="AQ2839" s="1"/>
      <c r="AR2839" s="14"/>
      <c r="AS2839" s="14"/>
      <c r="AT2839" s="6"/>
      <c r="AU2839" s="3"/>
      <c r="AV2839" s="3"/>
    </row>
    <row r="2840" spans="40:48" ht="12.75" customHeight="1" x14ac:dyDescent="0.25">
      <c r="AN2840" s="18"/>
      <c r="AO2840" s="19"/>
      <c r="AQ2840" s="1"/>
      <c r="AR2840" s="14"/>
      <c r="AS2840" s="14"/>
      <c r="AT2840" s="6"/>
      <c r="AU2840" s="3"/>
      <c r="AV2840" s="3"/>
    </row>
    <row r="2841" spans="40:48" ht="12.75" customHeight="1" x14ac:dyDescent="0.25">
      <c r="AN2841" s="18"/>
      <c r="AO2841" s="19"/>
      <c r="AQ2841" s="1"/>
      <c r="AR2841" s="14"/>
      <c r="AS2841" s="14"/>
      <c r="AT2841" s="6"/>
      <c r="AU2841" s="3"/>
      <c r="AV2841" s="3"/>
    </row>
    <row r="2842" spans="40:48" ht="12.75" customHeight="1" x14ac:dyDescent="0.25">
      <c r="AN2842" s="18"/>
      <c r="AO2842" s="19"/>
      <c r="AQ2842" s="1"/>
      <c r="AR2842" s="14"/>
      <c r="AS2842" s="14"/>
      <c r="AT2842" s="6"/>
      <c r="AU2842" s="3"/>
      <c r="AV2842" s="3"/>
    </row>
    <row r="2843" spans="40:48" ht="12.75" customHeight="1" x14ac:dyDescent="0.25">
      <c r="AN2843" s="18"/>
      <c r="AO2843" s="19"/>
      <c r="AQ2843" s="1"/>
      <c r="AR2843" s="14"/>
      <c r="AS2843" s="14"/>
      <c r="AT2843" s="6"/>
      <c r="AU2843" s="3"/>
      <c r="AV2843" s="3"/>
    </row>
    <row r="2844" spans="40:48" ht="12.75" customHeight="1" x14ac:dyDescent="0.25">
      <c r="AN2844" s="18"/>
      <c r="AO2844" s="19"/>
      <c r="AQ2844" s="1"/>
      <c r="AR2844" s="14"/>
      <c r="AS2844" s="14"/>
      <c r="AT2844" s="6"/>
      <c r="AU2844" s="3"/>
      <c r="AV2844" s="3"/>
    </row>
    <row r="2845" spans="40:48" ht="12.75" customHeight="1" x14ac:dyDescent="0.25">
      <c r="AN2845" s="18"/>
      <c r="AO2845" s="19"/>
      <c r="AQ2845" s="1"/>
      <c r="AR2845" s="14"/>
      <c r="AS2845" s="14"/>
      <c r="AT2845" s="6"/>
      <c r="AU2845" s="3"/>
      <c r="AV2845" s="3"/>
    </row>
    <row r="2846" spans="40:48" ht="12.75" customHeight="1" x14ac:dyDescent="0.25">
      <c r="AN2846" s="18"/>
      <c r="AO2846" s="19"/>
      <c r="AQ2846" s="1"/>
      <c r="AR2846" s="14"/>
      <c r="AS2846" s="14"/>
      <c r="AT2846" s="6"/>
      <c r="AU2846" s="3"/>
      <c r="AV2846" s="3"/>
    </row>
    <row r="2847" spans="40:48" ht="12.75" customHeight="1" x14ac:dyDescent="0.25">
      <c r="AN2847" s="18"/>
      <c r="AO2847" s="19"/>
      <c r="AQ2847" s="1"/>
      <c r="AR2847" s="14"/>
      <c r="AS2847" s="14"/>
      <c r="AT2847" s="6"/>
      <c r="AU2847" s="3"/>
      <c r="AV2847" s="3"/>
    </row>
    <row r="2848" spans="40:48" ht="12.75" customHeight="1" x14ac:dyDescent="0.25">
      <c r="AN2848" s="18"/>
      <c r="AO2848" s="19"/>
      <c r="AQ2848" s="1"/>
      <c r="AR2848" s="14"/>
      <c r="AS2848" s="14"/>
      <c r="AT2848" s="6"/>
      <c r="AU2848" s="3"/>
      <c r="AV2848" s="3"/>
    </row>
    <row r="2849" spans="40:48" ht="12.75" customHeight="1" x14ac:dyDescent="0.25">
      <c r="AN2849" s="18"/>
      <c r="AO2849" s="19"/>
      <c r="AQ2849" s="1"/>
      <c r="AR2849" s="14"/>
      <c r="AS2849" s="14"/>
      <c r="AT2849" s="6"/>
      <c r="AU2849" s="3"/>
      <c r="AV2849" s="3"/>
    </row>
    <row r="2850" spans="40:48" ht="12.75" customHeight="1" x14ac:dyDescent="0.25">
      <c r="AN2850" s="18"/>
      <c r="AO2850" s="19"/>
      <c r="AQ2850" s="1"/>
      <c r="AR2850" s="14"/>
      <c r="AS2850" s="14"/>
      <c r="AT2850" s="6"/>
      <c r="AU2850" s="3"/>
      <c r="AV2850" s="3"/>
    </row>
    <row r="2851" spans="40:48" ht="12.75" customHeight="1" x14ac:dyDescent="0.25">
      <c r="AN2851" s="18"/>
      <c r="AO2851" s="19"/>
      <c r="AQ2851" s="1"/>
      <c r="AR2851" s="14"/>
      <c r="AS2851" s="14"/>
      <c r="AT2851" s="6"/>
      <c r="AU2851" s="3"/>
      <c r="AV2851" s="3"/>
    </row>
    <row r="2852" spans="40:48" ht="12.75" customHeight="1" x14ac:dyDescent="0.25">
      <c r="AN2852" s="18"/>
      <c r="AO2852" s="19"/>
      <c r="AQ2852" s="1"/>
      <c r="AR2852" s="14"/>
      <c r="AS2852" s="14"/>
      <c r="AT2852" s="6"/>
      <c r="AU2852" s="3"/>
      <c r="AV2852" s="3"/>
    </row>
    <row r="2853" spans="40:48" ht="12.75" customHeight="1" x14ac:dyDescent="0.25">
      <c r="AN2853" s="18"/>
      <c r="AO2853" s="19"/>
      <c r="AQ2853" s="1"/>
      <c r="AR2853" s="14"/>
      <c r="AS2853" s="14"/>
      <c r="AT2853" s="6"/>
      <c r="AU2853" s="3"/>
      <c r="AV2853" s="3"/>
    </row>
    <row r="2854" spans="40:48" ht="12.75" customHeight="1" x14ac:dyDescent="0.25">
      <c r="AN2854" s="18"/>
      <c r="AO2854" s="19"/>
      <c r="AQ2854" s="1"/>
      <c r="AR2854" s="14"/>
      <c r="AS2854" s="14"/>
      <c r="AT2854" s="6"/>
      <c r="AU2854" s="3"/>
      <c r="AV2854" s="3"/>
    </row>
    <row r="2855" spans="40:48" ht="12.75" customHeight="1" x14ac:dyDescent="0.25">
      <c r="AN2855" s="18"/>
      <c r="AO2855" s="19"/>
      <c r="AQ2855" s="1"/>
      <c r="AR2855" s="14"/>
      <c r="AS2855" s="14"/>
      <c r="AT2855" s="6"/>
      <c r="AU2855" s="3"/>
      <c r="AV2855" s="3"/>
    </row>
    <row r="2856" spans="40:48" ht="12.75" customHeight="1" x14ac:dyDescent="0.25">
      <c r="AN2856" s="18"/>
      <c r="AO2856" s="19"/>
      <c r="AQ2856" s="1"/>
      <c r="AR2856" s="14"/>
      <c r="AS2856" s="14"/>
      <c r="AT2856" s="6"/>
      <c r="AU2856" s="3"/>
      <c r="AV2856" s="3"/>
    </row>
    <row r="2857" spans="40:48" ht="12.75" customHeight="1" x14ac:dyDescent="0.25">
      <c r="AN2857" s="18"/>
      <c r="AO2857" s="19"/>
      <c r="AQ2857" s="1"/>
      <c r="AR2857" s="14"/>
      <c r="AS2857" s="14"/>
      <c r="AT2857" s="6"/>
      <c r="AU2857" s="3"/>
      <c r="AV2857" s="3"/>
    </row>
    <row r="2858" spans="40:48" ht="12.75" customHeight="1" x14ac:dyDescent="0.25">
      <c r="AN2858" s="18"/>
      <c r="AO2858" s="19"/>
      <c r="AQ2858" s="1"/>
      <c r="AR2858" s="14"/>
      <c r="AS2858" s="14"/>
      <c r="AT2858" s="6"/>
      <c r="AU2858" s="3"/>
      <c r="AV2858" s="3"/>
    </row>
    <row r="2859" spans="40:48" ht="12.75" customHeight="1" x14ac:dyDescent="0.25">
      <c r="AN2859" s="18"/>
      <c r="AO2859" s="19"/>
      <c r="AQ2859" s="1"/>
      <c r="AR2859" s="14"/>
      <c r="AS2859" s="14"/>
      <c r="AT2859" s="6"/>
      <c r="AU2859" s="3"/>
      <c r="AV2859" s="3"/>
    </row>
    <row r="2860" spans="40:48" ht="12.75" customHeight="1" x14ac:dyDescent="0.25">
      <c r="AN2860" s="18"/>
      <c r="AO2860" s="19"/>
      <c r="AQ2860" s="1"/>
      <c r="AR2860" s="14"/>
      <c r="AS2860" s="14"/>
      <c r="AT2860" s="6"/>
      <c r="AU2860" s="3"/>
      <c r="AV2860" s="3"/>
    </row>
    <row r="2861" spans="40:48" ht="12.75" customHeight="1" x14ac:dyDescent="0.25">
      <c r="AN2861" s="18"/>
      <c r="AO2861" s="19"/>
      <c r="AQ2861" s="1"/>
      <c r="AR2861" s="14"/>
      <c r="AS2861" s="14"/>
      <c r="AT2861" s="6"/>
      <c r="AU2861" s="3"/>
      <c r="AV2861" s="3"/>
    </row>
    <row r="2862" spans="40:48" ht="12.75" customHeight="1" x14ac:dyDescent="0.25">
      <c r="AN2862" s="18"/>
      <c r="AO2862" s="19"/>
      <c r="AQ2862" s="1"/>
      <c r="AR2862" s="14"/>
      <c r="AS2862" s="14"/>
      <c r="AT2862" s="6"/>
      <c r="AU2862" s="3"/>
      <c r="AV2862" s="3"/>
    </row>
    <row r="2863" spans="40:48" ht="12.75" customHeight="1" x14ac:dyDescent="0.25">
      <c r="AN2863" s="18"/>
      <c r="AO2863" s="19"/>
      <c r="AQ2863" s="1"/>
      <c r="AR2863" s="14"/>
      <c r="AS2863" s="14"/>
      <c r="AT2863" s="6"/>
      <c r="AU2863" s="3"/>
      <c r="AV2863" s="3"/>
    </row>
    <row r="2864" spans="40:48" ht="12.75" customHeight="1" x14ac:dyDescent="0.25">
      <c r="AN2864" s="18"/>
      <c r="AO2864" s="19"/>
      <c r="AQ2864" s="1"/>
      <c r="AR2864" s="14"/>
      <c r="AS2864" s="14"/>
      <c r="AT2864" s="6"/>
      <c r="AU2864" s="3"/>
      <c r="AV2864" s="3"/>
    </row>
    <row r="2865" spans="40:48" ht="12.75" customHeight="1" x14ac:dyDescent="0.25">
      <c r="AN2865" s="18"/>
      <c r="AO2865" s="19"/>
      <c r="AQ2865" s="1"/>
      <c r="AR2865" s="14"/>
      <c r="AS2865" s="14"/>
      <c r="AT2865" s="6"/>
      <c r="AU2865" s="3"/>
      <c r="AV2865" s="3"/>
    </row>
    <row r="2866" spans="40:48" ht="12.75" customHeight="1" x14ac:dyDescent="0.25">
      <c r="AN2866" s="18"/>
      <c r="AO2866" s="19"/>
      <c r="AQ2866" s="1"/>
      <c r="AR2866" s="14"/>
      <c r="AS2866" s="14"/>
      <c r="AT2866" s="6"/>
      <c r="AU2866" s="3"/>
      <c r="AV2866" s="3"/>
    </row>
    <row r="2867" spans="40:48" ht="12.75" customHeight="1" x14ac:dyDescent="0.25">
      <c r="AN2867" s="18"/>
      <c r="AO2867" s="19"/>
      <c r="AQ2867" s="1"/>
      <c r="AR2867" s="14"/>
      <c r="AS2867" s="14"/>
      <c r="AT2867" s="6"/>
      <c r="AU2867" s="3"/>
      <c r="AV2867" s="3"/>
    </row>
    <row r="2868" spans="40:48" ht="12.75" customHeight="1" x14ac:dyDescent="0.25">
      <c r="AN2868" s="18"/>
      <c r="AO2868" s="19"/>
      <c r="AQ2868" s="1"/>
      <c r="AR2868" s="14"/>
      <c r="AS2868" s="14"/>
      <c r="AT2868" s="6"/>
      <c r="AU2868" s="3"/>
      <c r="AV2868" s="3"/>
    </row>
    <row r="2869" spans="40:48" ht="12.75" customHeight="1" x14ac:dyDescent="0.25">
      <c r="AN2869" s="18"/>
      <c r="AO2869" s="19"/>
      <c r="AQ2869" s="1"/>
      <c r="AR2869" s="14"/>
      <c r="AS2869" s="14"/>
      <c r="AT2869" s="6"/>
      <c r="AU2869" s="3"/>
      <c r="AV2869" s="3"/>
    </row>
    <row r="2870" spans="40:48" ht="12.75" customHeight="1" x14ac:dyDescent="0.25">
      <c r="AN2870" s="18"/>
      <c r="AO2870" s="19"/>
      <c r="AQ2870" s="1"/>
      <c r="AR2870" s="14"/>
      <c r="AS2870" s="14"/>
      <c r="AT2870" s="6"/>
      <c r="AU2870" s="3"/>
      <c r="AV2870" s="3"/>
    </row>
    <row r="2871" spans="40:48" ht="12.75" customHeight="1" x14ac:dyDescent="0.25">
      <c r="AN2871" s="18"/>
      <c r="AO2871" s="19"/>
      <c r="AQ2871" s="1"/>
      <c r="AR2871" s="14"/>
      <c r="AS2871" s="14"/>
      <c r="AT2871" s="6"/>
      <c r="AU2871" s="3"/>
      <c r="AV2871" s="3"/>
    </row>
    <row r="2872" spans="40:48" ht="12.75" customHeight="1" x14ac:dyDescent="0.25">
      <c r="AN2872" s="18"/>
      <c r="AO2872" s="19"/>
      <c r="AQ2872" s="1"/>
      <c r="AR2872" s="14"/>
      <c r="AS2872" s="14"/>
      <c r="AT2872" s="6"/>
      <c r="AU2872" s="3"/>
      <c r="AV2872" s="3"/>
    </row>
    <row r="2873" spans="40:48" ht="12.75" customHeight="1" x14ac:dyDescent="0.25">
      <c r="AN2873" s="18"/>
      <c r="AO2873" s="19"/>
      <c r="AQ2873" s="1"/>
      <c r="AR2873" s="14"/>
      <c r="AS2873" s="14"/>
      <c r="AT2873" s="6"/>
      <c r="AU2873" s="3"/>
      <c r="AV2873" s="3"/>
    </row>
    <row r="2874" spans="40:48" ht="12.75" customHeight="1" x14ac:dyDescent="0.25">
      <c r="AN2874" s="18"/>
      <c r="AO2874" s="19"/>
      <c r="AQ2874" s="1"/>
      <c r="AR2874" s="14"/>
      <c r="AS2874" s="14"/>
      <c r="AT2874" s="6"/>
      <c r="AU2874" s="3"/>
      <c r="AV2874" s="3"/>
    </row>
    <row r="2875" spans="40:48" ht="12.75" customHeight="1" x14ac:dyDescent="0.25">
      <c r="AN2875" s="18"/>
      <c r="AO2875" s="19"/>
      <c r="AQ2875" s="1"/>
      <c r="AR2875" s="14"/>
      <c r="AS2875" s="14"/>
      <c r="AT2875" s="6"/>
      <c r="AU2875" s="3"/>
      <c r="AV2875" s="3"/>
    </row>
    <row r="2876" spans="40:48" ht="12.75" customHeight="1" x14ac:dyDescent="0.25">
      <c r="AN2876" s="18"/>
      <c r="AO2876" s="19"/>
      <c r="AQ2876" s="1"/>
      <c r="AR2876" s="14"/>
      <c r="AS2876" s="14"/>
      <c r="AT2876" s="6"/>
      <c r="AU2876" s="3"/>
      <c r="AV2876" s="3"/>
    </row>
    <row r="2877" spans="40:48" ht="12.75" customHeight="1" x14ac:dyDescent="0.25">
      <c r="AN2877" s="18"/>
      <c r="AO2877" s="19"/>
      <c r="AQ2877" s="1"/>
      <c r="AR2877" s="14"/>
      <c r="AS2877" s="14"/>
      <c r="AT2877" s="6"/>
      <c r="AU2877" s="3"/>
      <c r="AV2877" s="3"/>
    </row>
    <row r="2878" spans="40:48" ht="12.75" customHeight="1" x14ac:dyDescent="0.25">
      <c r="AN2878" s="18"/>
      <c r="AO2878" s="19"/>
      <c r="AQ2878" s="1"/>
      <c r="AR2878" s="14"/>
      <c r="AS2878" s="14"/>
      <c r="AT2878" s="6"/>
      <c r="AU2878" s="3"/>
      <c r="AV2878" s="3"/>
    </row>
    <row r="2879" spans="40:48" ht="12.75" customHeight="1" x14ac:dyDescent="0.25">
      <c r="AN2879" s="18"/>
      <c r="AO2879" s="19"/>
      <c r="AQ2879" s="1"/>
      <c r="AR2879" s="14"/>
      <c r="AS2879" s="14"/>
      <c r="AT2879" s="6"/>
      <c r="AU2879" s="3"/>
      <c r="AV2879" s="3"/>
    </row>
    <row r="2880" spans="40:48" ht="12.75" customHeight="1" x14ac:dyDescent="0.25">
      <c r="AN2880" s="18"/>
      <c r="AO2880" s="19"/>
      <c r="AQ2880" s="1"/>
      <c r="AR2880" s="14"/>
      <c r="AS2880" s="14"/>
      <c r="AT2880" s="6"/>
      <c r="AU2880" s="3"/>
      <c r="AV2880" s="3"/>
    </row>
    <row r="2881" spans="40:48" ht="12.75" customHeight="1" x14ac:dyDescent="0.25">
      <c r="AN2881" s="18"/>
      <c r="AO2881" s="19"/>
      <c r="AQ2881" s="1"/>
      <c r="AR2881" s="14"/>
      <c r="AS2881" s="14"/>
      <c r="AT2881" s="6"/>
      <c r="AU2881" s="3"/>
      <c r="AV2881" s="3"/>
    </row>
    <row r="2882" spans="40:48" ht="12.75" customHeight="1" x14ac:dyDescent="0.25">
      <c r="AN2882" s="18"/>
      <c r="AO2882" s="19"/>
      <c r="AQ2882" s="1"/>
      <c r="AR2882" s="14"/>
      <c r="AS2882" s="14"/>
      <c r="AT2882" s="6"/>
      <c r="AU2882" s="3"/>
      <c r="AV2882" s="3"/>
    </row>
    <row r="2883" spans="40:48" ht="12.75" customHeight="1" x14ac:dyDescent="0.25">
      <c r="AN2883" s="18"/>
      <c r="AO2883" s="19"/>
      <c r="AQ2883" s="1"/>
      <c r="AR2883" s="14"/>
      <c r="AS2883" s="14"/>
      <c r="AT2883" s="6"/>
      <c r="AU2883" s="3"/>
      <c r="AV2883" s="3"/>
    </row>
    <row r="2884" spans="40:48" ht="12.75" customHeight="1" x14ac:dyDescent="0.25">
      <c r="AN2884" s="18"/>
      <c r="AO2884" s="19"/>
      <c r="AQ2884" s="1"/>
      <c r="AR2884" s="14"/>
      <c r="AS2884" s="14"/>
      <c r="AT2884" s="6"/>
      <c r="AU2884" s="3"/>
      <c r="AV2884" s="3"/>
    </row>
    <row r="2885" spans="40:48" ht="12.75" customHeight="1" x14ac:dyDescent="0.25">
      <c r="AN2885" s="18"/>
      <c r="AO2885" s="19"/>
      <c r="AQ2885" s="1"/>
      <c r="AR2885" s="14"/>
      <c r="AS2885" s="14"/>
      <c r="AT2885" s="6"/>
      <c r="AU2885" s="3"/>
      <c r="AV2885" s="3"/>
    </row>
    <row r="2886" spans="40:48" ht="12.75" customHeight="1" x14ac:dyDescent="0.25">
      <c r="AN2886" s="18"/>
      <c r="AO2886" s="19"/>
      <c r="AQ2886" s="1"/>
      <c r="AR2886" s="14"/>
      <c r="AS2886" s="14"/>
      <c r="AT2886" s="6"/>
      <c r="AU2886" s="3"/>
      <c r="AV2886" s="3"/>
    </row>
    <row r="2887" spans="40:48" ht="12.75" customHeight="1" x14ac:dyDescent="0.25">
      <c r="AN2887" s="18"/>
      <c r="AO2887" s="19"/>
      <c r="AQ2887" s="1"/>
      <c r="AR2887" s="14"/>
      <c r="AS2887" s="14"/>
      <c r="AT2887" s="6"/>
      <c r="AU2887" s="3"/>
      <c r="AV2887" s="3"/>
    </row>
    <row r="2888" spans="40:48" ht="12.75" customHeight="1" x14ac:dyDescent="0.25">
      <c r="AN2888" s="18"/>
      <c r="AO2888" s="19"/>
      <c r="AQ2888" s="1"/>
      <c r="AR2888" s="14"/>
      <c r="AS2888" s="14"/>
      <c r="AT2888" s="6"/>
      <c r="AU2888" s="3"/>
      <c r="AV2888" s="3"/>
    </row>
    <row r="2889" spans="40:48" ht="12.75" customHeight="1" x14ac:dyDescent="0.25">
      <c r="AN2889" s="18"/>
      <c r="AO2889" s="19"/>
      <c r="AQ2889" s="1"/>
      <c r="AR2889" s="14"/>
      <c r="AS2889" s="14"/>
      <c r="AT2889" s="6"/>
      <c r="AU2889" s="3"/>
      <c r="AV2889" s="3"/>
    </row>
    <row r="2890" spans="40:48" ht="12.75" customHeight="1" x14ac:dyDescent="0.25">
      <c r="AN2890" s="18"/>
      <c r="AO2890" s="19"/>
      <c r="AQ2890" s="1"/>
      <c r="AR2890" s="14"/>
      <c r="AS2890" s="14"/>
      <c r="AT2890" s="6"/>
      <c r="AU2890" s="3"/>
      <c r="AV2890" s="3"/>
    </row>
    <row r="2891" spans="40:48" ht="12.75" customHeight="1" x14ac:dyDescent="0.25">
      <c r="AN2891" s="18"/>
      <c r="AO2891" s="19"/>
      <c r="AQ2891" s="1"/>
      <c r="AR2891" s="14"/>
      <c r="AS2891" s="14"/>
      <c r="AT2891" s="6"/>
      <c r="AU2891" s="3"/>
      <c r="AV2891" s="3"/>
    </row>
    <row r="2892" spans="40:48" ht="12.75" customHeight="1" x14ac:dyDescent="0.25">
      <c r="AN2892" s="18"/>
      <c r="AO2892" s="19"/>
      <c r="AQ2892" s="1"/>
      <c r="AR2892" s="14"/>
      <c r="AS2892" s="14"/>
      <c r="AT2892" s="6"/>
      <c r="AU2892" s="3"/>
      <c r="AV2892" s="3"/>
    </row>
    <row r="2893" spans="40:48" ht="12.75" customHeight="1" x14ac:dyDescent="0.25">
      <c r="AN2893" s="18"/>
      <c r="AO2893" s="19"/>
      <c r="AQ2893" s="1"/>
      <c r="AR2893" s="14"/>
      <c r="AS2893" s="14"/>
      <c r="AT2893" s="6"/>
      <c r="AU2893" s="3"/>
      <c r="AV2893" s="3"/>
    </row>
    <row r="2894" spans="40:48" ht="12.75" customHeight="1" x14ac:dyDescent="0.25">
      <c r="AN2894" s="18"/>
      <c r="AO2894" s="19"/>
      <c r="AQ2894" s="1"/>
      <c r="AR2894" s="14"/>
      <c r="AS2894" s="14"/>
      <c r="AT2894" s="6"/>
      <c r="AU2894" s="3"/>
      <c r="AV2894" s="3"/>
    </row>
    <row r="2895" spans="40:48" ht="12.75" customHeight="1" x14ac:dyDescent="0.25">
      <c r="AN2895" s="18"/>
      <c r="AO2895" s="19"/>
      <c r="AQ2895" s="1"/>
      <c r="AR2895" s="14"/>
      <c r="AS2895" s="14"/>
      <c r="AT2895" s="6"/>
      <c r="AU2895" s="3"/>
      <c r="AV2895" s="3"/>
    </row>
    <row r="2896" spans="40:48" ht="12.75" customHeight="1" x14ac:dyDescent="0.25">
      <c r="AN2896" s="18"/>
      <c r="AO2896" s="19"/>
      <c r="AQ2896" s="1"/>
      <c r="AR2896" s="14"/>
      <c r="AS2896" s="14"/>
      <c r="AT2896" s="6"/>
      <c r="AU2896" s="3"/>
      <c r="AV2896" s="3"/>
    </row>
    <row r="2897" spans="40:48" ht="12.75" customHeight="1" x14ac:dyDescent="0.25">
      <c r="AN2897" s="18"/>
      <c r="AO2897" s="19"/>
      <c r="AQ2897" s="1"/>
      <c r="AR2897" s="14"/>
      <c r="AS2897" s="14"/>
      <c r="AT2897" s="6"/>
      <c r="AU2897" s="3"/>
      <c r="AV2897" s="3"/>
    </row>
    <row r="2898" spans="40:48" ht="12.75" customHeight="1" x14ac:dyDescent="0.25">
      <c r="AN2898" s="18"/>
      <c r="AO2898" s="19"/>
      <c r="AQ2898" s="1"/>
      <c r="AR2898" s="14"/>
      <c r="AS2898" s="14"/>
      <c r="AT2898" s="6"/>
      <c r="AU2898" s="3"/>
      <c r="AV2898" s="3"/>
    </row>
    <row r="2899" spans="40:48" ht="12.75" customHeight="1" x14ac:dyDescent="0.25">
      <c r="AN2899" s="18"/>
      <c r="AO2899" s="19"/>
      <c r="AQ2899" s="1"/>
      <c r="AR2899" s="14"/>
      <c r="AS2899" s="14"/>
      <c r="AT2899" s="6"/>
      <c r="AU2899" s="3"/>
      <c r="AV2899" s="3"/>
    </row>
    <row r="2900" spans="40:48" ht="12.75" customHeight="1" x14ac:dyDescent="0.25">
      <c r="AN2900" s="18"/>
      <c r="AO2900" s="19"/>
      <c r="AQ2900" s="1"/>
      <c r="AR2900" s="14"/>
      <c r="AS2900" s="14"/>
      <c r="AT2900" s="6"/>
      <c r="AU2900" s="3"/>
      <c r="AV2900" s="3"/>
    </row>
    <row r="2901" spans="40:48" ht="12.75" customHeight="1" x14ac:dyDescent="0.25">
      <c r="AN2901" s="18"/>
      <c r="AO2901" s="19"/>
      <c r="AQ2901" s="1"/>
      <c r="AR2901" s="14"/>
      <c r="AS2901" s="14"/>
      <c r="AT2901" s="6"/>
      <c r="AU2901" s="3"/>
      <c r="AV2901" s="3"/>
    </row>
    <row r="2902" spans="40:48" ht="12.75" customHeight="1" x14ac:dyDescent="0.25">
      <c r="AN2902" s="18"/>
      <c r="AO2902" s="19"/>
      <c r="AQ2902" s="1"/>
      <c r="AR2902" s="14"/>
      <c r="AS2902" s="14"/>
      <c r="AT2902" s="6"/>
      <c r="AU2902" s="3"/>
      <c r="AV2902" s="3"/>
    </row>
    <row r="2903" spans="40:48" ht="12.75" customHeight="1" x14ac:dyDescent="0.25">
      <c r="AN2903" s="18"/>
      <c r="AO2903" s="19"/>
      <c r="AQ2903" s="1"/>
      <c r="AR2903" s="14"/>
      <c r="AS2903" s="14"/>
      <c r="AT2903" s="6"/>
      <c r="AU2903" s="3"/>
      <c r="AV2903" s="3"/>
    </row>
    <row r="2904" spans="40:48" ht="12.75" customHeight="1" x14ac:dyDescent="0.25">
      <c r="AN2904" s="18"/>
      <c r="AO2904" s="19"/>
      <c r="AQ2904" s="1"/>
      <c r="AR2904" s="14"/>
      <c r="AS2904" s="14"/>
      <c r="AT2904" s="6"/>
      <c r="AU2904" s="3"/>
      <c r="AV2904" s="3"/>
    </row>
    <row r="2905" spans="40:48" ht="12.75" customHeight="1" x14ac:dyDescent="0.25">
      <c r="AN2905" s="18"/>
      <c r="AO2905" s="19"/>
      <c r="AQ2905" s="1"/>
      <c r="AR2905" s="14"/>
      <c r="AS2905" s="14"/>
      <c r="AT2905" s="6"/>
      <c r="AU2905" s="3"/>
      <c r="AV2905" s="3"/>
    </row>
    <row r="2906" spans="40:48" ht="12.75" customHeight="1" x14ac:dyDescent="0.25">
      <c r="AN2906" s="18"/>
      <c r="AO2906" s="19"/>
      <c r="AQ2906" s="1"/>
      <c r="AR2906" s="14"/>
      <c r="AS2906" s="14"/>
      <c r="AT2906" s="6"/>
      <c r="AU2906" s="3"/>
      <c r="AV2906" s="3"/>
    </row>
    <row r="2907" spans="40:48" ht="12.75" customHeight="1" x14ac:dyDescent="0.25">
      <c r="AN2907" s="18"/>
      <c r="AO2907" s="19"/>
      <c r="AQ2907" s="1"/>
      <c r="AR2907" s="14"/>
      <c r="AS2907" s="14"/>
      <c r="AT2907" s="6"/>
      <c r="AU2907" s="3"/>
      <c r="AV2907" s="3"/>
    </row>
    <row r="2908" spans="40:48" ht="12.75" customHeight="1" x14ac:dyDescent="0.25">
      <c r="AN2908" s="18"/>
      <c r="AO2908" s="19"/>
      <c r="AQ2908" s="1"/>
      <c r="AR2908" s="14"/>
      <c r="AS2908" s="14"/>
      <c r="AT2908" s="6"/>
      <c r="AU2908" s="3"/>
      <c r="AV2908" s="3"/>
    </row>
    <row r="2909" spans="40:48" ht="12.75" customHeight="1" x14ac:dyDescent="0.25">
      <c r="AN2909" s="18"/>
      <c r="AO2909" s="19"/>
      <c r="AQ2909" s="1"/>
      <c r="AR2909" s="14"/>
      <c r="AS2909" s="14"/>
      <c r="AT2909" s="6"/>
      <c r="AU2909" s="3"/>
      <c r="AV2909" s="3"/>
    </row>
    <row r="2910" spans="40:48" ht="12.75" customHeight="1" x14ac:dyDescent="0.25">
      <c r="AN2910" s="18"/>
      <c r="AO2910" s="19"/>
      <c r="AQ2910" s="1"/>
      <c r="AR2910" s="14"/>
      <c r="AS2910" s="14"/>
      <c r="AT2910" s="6"/>
      <c r="AU2910" s="3"/>
      <c r="AV2910" s="3"/>
    </row>
    <row r="2911" spans="40:48" ht="12.75" customHeight="1" x14ac:dyDescent="0.25">
      <c r="AN2911" s="18"/>
      <c r="AO2911" s="19"/>
      <c r="AQ2911" s="1"/>
      <c r="AR2911" s="14"/>
      <c r="AS2911" s="14"/>
      <c r="AT2911" s="6"/>
      <c r="AU2911" s="3"/>
      <c r="AV2911" s="3"/>
    </row>
    <row r="2912" spans="40:48" ht="12.75" customHeight="1" x14ac:dyDescent="0.25">
      <c r="AN2912" s="18"/>
      <c r="AO2912" s="19"/>
      <c r="AQ2912" s="1"/>
      <c r="AR2912" s="14"/>
      <c r="AS2912" s="14"/>
      <c r="AT2912" s="6"/>
      <c r="AU2912" s="3"/>
      <c r="AV2912" s="3"/>
    </row>
    <row r="2913" spans="40:48" ht="12.75" customHeight="1" x14ac:dyDescent="0.25">
      <c r="AN2913" s="18"/>
      <c r="AO2913" s="19"/>
      <c r="AQ2913" s="1"/>
      <c r="AR2913" s="14"/>
      <c r="AS2913" s="14"/>
      <c r="AT2913" s="6"/>
      <c r="AU2913" s="3"/>
      <c r="AV2913" s="3"/>
    </row>
    <row r="2914" spans="40:48" ht="12.75" customHeight="1" x14ac:dyDescent="0.25">
      <c r="AN2914" s="18"/>
      <c r="AO2914" s="19"/>
      <c r="AQ2914" s="1"/>
      <c r="AR2914" s="14"/>
      <c r="AS2914" s="14"/>
      <c r="AT2914" s="6"/>
      <c r="AU2914" s="3"/>
      <c r="AV2914" s="3"/>
    </row>
    <row r="2915" spans="40:48" ht="12.75" customHeight="1" x14ac:dyDescent="0.25">
      <c r="AN2915" s="18"/>
      <c r="AO2915" s="19"/>
      <c r="AQ2915" s="1"/>
      <c r="AR2915" s="14"/>
      <c r="AS2915" s="14"/>
      <c r="AT2915" s="6"/>
      <c r="AU2915" s="3"/>
      <c r="AV2915" s="3"/>
    </row>
    <row r="2916" spans="40:48" ht="12.75" customHeight="1" x14ac:dyDescent="0.25">
      <c r="AN2916" s="18"/>
      <c r="AO2916" s="19"/>
      <c r="AQ2916" s="1"/>
      <c r="AR2916" s="14"/>
      <c r="AS2916" s="14"/>
      <c r="AT2916" s="6"/>
      <c r="AU2916" s="3"/>
      <c r="AV2916" s="3"/>
    </row>
    <row r="2917" spans="40:48" ht="12.75" customHeight="1" x14ac:dyDescent="0.25">
      <c r="AN2917" s="18"/>
      <c r="AO2917" s="19"/>
      <c r="AQ2917" s="1"/>
      <c r="AR2917" s="14"/>
      <c r="AS2917" s="14"/>
      <c r="AT2917" s="6"/>
      <c r="AU2917" s="3"/>
      <c r="AV2917" s="3"/>
    </row>
    <row r="2918" spans="40:48" ht="12.75" customHeight="1" x14ac:dyDescent="0.25">
      <c r="AN2918" s="18"/>
      <c r="AO2918" s="19"/>
      <c r="AQ2918" s="1"/>
      <c r="AR2918" s="14"/>
      <c r="AS2918" s="14"/>
      <c r="AT2918" s="6"/>
      <c r="AU2918" s="3"/>
      <c r="AV2918" s="3"/>
    </row>
    <row r="2919" spans="40:48" ht="12.75" customHeight="1" x14ac:dyDescent="0.25">
      <c r="AN2919" s="18"/>
      <c r="AO2919" s="19"/>
      <c r="AQ2919" s="1"/>
      <c r="AR2919" s="14"/>
      <c r="AS2919" s="14"/>
      <c r="AT2919" s="6"/>
      <c r="AU2919" s="3"/>
      <c r="AV2919" s="3"/>
    </row>
    <row r="2920" spans="40:48" ht="12.75" customHeight="1" x14ac:dyDescent="0.25">
      <c r="AN2920" s="18"/>
      <c r="AO2920" s="19"/>
      <c r="AQ2920" s="1"/>
      <c r="AR2920" s="14"/>
      <c r="AS2920" s="14"/>
      <c r="AT2920" s="6"/>
      <c r="AU2920" s="3"/>
      <c r="AV2920" s="3"/>
    </row>
    <row r="2921" spans="40:48" ht="12.75" customHeight="1" x14ac:dyDescent="0.25">
      <c r="AN2921" s="18"/>
      <c r="AO2921" s="19"/>
      <c r="AQ2921" s="1"/>
      <c r="AR2921" s="14"/>
      <c r="AS2921" s="14"/>
      <c r="AT2921" s="6"/>
      <c r="AU2921" s="3"/>
      <c r="AV2921" s="3"/>
    </row>
    <row r="2922" spans="40:48" ht="12.75" customHeight="1" x14ac:dyDescent="0.25">
      <c r="AN2922" s="18"/>
      <c r="AO2922" s="19"/>
      <c r="AQ2922" s="1"/>
      <c r="AR2922" s="14"/>
      <c r="AS2922" s="14"/>
      <c r="AT2922" s="6"/>
      <c r="AU2922" s="3"/>
      <c r="AV2922" s="3"/>
    </row>
    <row r="2923" spans="40:48" ht="12.75" customHeight="1" x14ac:dyDescent="0.25">
      <c r="AN2923" s="18"/>
      <c r="AO2923" s="19"/>
      <c r="AQ2923" s="1"/>
      <c r="AR2923" s="14"/>
      <c r="AS2923" s="14"/>
      <c r="AT2923" s="6"/>
      <c r="AU2923" s="3"/>
      <c r="AV2923" s="3"/>
    </row>
    <row r="2924" spans="40:48" ht="12.75" customHeight="1" x14ac:dyDescent="0.25">
      <c r="AN2924" s="18"/>
      <c r="AO2924" s="19"/>
      <c r="AQ2924" s="1"/>
      <c r="AR2924" s="14"/>
      <c r="AS2924" s="14"/>
      <c r="AT2924" s="6"/>
      <c r="AU2924" s="3"/>
      <c r="AV2924" s="3"/>
    </row>
    <row r="2925" spans="40:48" ht="12.75" customHeight="1" x14ac:dyDescent="0.25">
      <c r="AN2925" s="18"/>
      <c r="AO2925" s="19"/>
      <c r="AQ2925" s="1"/>
      <c r="AR2925" s="14"/>
      <c r="AS2925" s="14"/>
      <c r="AT2925" s="6"/>
      <c r="AU2925" s="3"/>
      <c r="AV2925" s="3"/>
    </row>
    <row r="2926" spans="40:48" ht="12.75" customHeight="1" x14ac:dyDescent="0.25">
      <c r="AN2926" s="18"/>
      <c r="AO2926" s="19"/>
      <c r="AQ2926" s="1"/>
      <c r="AR2926" s="14"/>
      <c r="AS2926" s="14"/>
      <c r="AT2926" s="6"/>
      <c r="AU2926" s="3"/>
      <c r="AV2926" s="3"/>
    </row>
    <row r="2927" spans="40:48" ht="12.75" customHeight="1" x14ac:dyDescent="0.25">
      <c r="AN2927" s="18"/>
      <c r="AO2927" s="19"/>
      <c r="AQ2927" s="1"/>
      <c r="AR2927" s="14"/>
      <c r="AS2927" s="14"/>
      <c r="AT2927" s="6"/>
      <c r="AU2927" s="3"/>
      <c r="AV2927" s="3"/>
    </row>
    <row r="2928" spans="40:48" ht="12.75" customHeight="1" x14ac:dyDescent="0.25">
      <c r="AN2928" s="18"/>
      <c r="AO2928" s="19"/>
      <c r="AQ2928" s="1"/>
      <c r="AR2928" s="14"/>
      <c r="AS2928" s="14"/>
      <c r="AT2928" s="6"/>
      <c r="AU2928" s="3"/>
      <c r="AV2928" s="3"/>
    </row>
    <row r="2929" spans="40:48" ht="12.75" customHeight="1" x14ac:dyDescent="0.25">
      <c r="AN2929" s="18"/>
      <c r="AO2929" s="19"/>
      <c r="AQ2929" s="1"/>
      <c r="AR2929" s="14"/>
      <c r="AS2929" s="14"/>
      <c r="AT2929" s="6"/>
      <c r="AU2929" s="3"/>
      <c r="AV2929" s="3"/>
    </row>
    <row r="2930" spans="40:48" ht="12.75" customHeight="1" x14ac:dyDescent="0.25">
      <c r="AN2930" s="18"/>
      <c r="AO2930" s="19"/>
      <c r="AQ2930" s="1"/>
      <c r="AR2930" s="14"/>
      <c r="AS2930" s="14"/>
      <c r="AT2930" s="6"/>
      <c r="AU2930" s="3"/>
      <c r="AV2930" s="3"/>
    </row>
    <row r="2931" spans="40:48" ht="12.75" customHeight="1" x14ac:dyDescent="0.25">
      <c r="AN2931" s="18"/>
      <c r="AO2931" s="19"/>
      <c r="AQ2931" s="1"/>
      <c r="AR2931" s="14"/>
      <c r="AS2931" s="14"/>
      <c r="AT2931" s="6"/>
      <c r="AU2931" s="3"/>
      <c r="AV2931" s="3"/>
    </row>
    <row r="2932" spans="40:48" ht="12.75" customHeight="1" x14ac:dyDescent="0.25">
      <c r="AN2932" s="18"/>
      <c r="AO2932" s="19"/>
      <c r="AQ2932" s="1"/>
      <c r="AR2932" s="14"/>
      <c r="AS2932" s="14"/>
      <c r="AT2932" s="6"/>
      <c r="AU2932" s="3"/>
      <c r="AV2932" s="3"/>
    </row>
    <row r="2933" spans="40:48" ht="12.75" customHeight="1" x14ac:dyDescent="0.25">
      <c r="AN2933" s="18"/>
      <c r="AO2933" s="19"/>
      <c r="AQ2933" s="1"/>
      <c r="AR2933" s="14"/>
      <c r="AS2933" s="14"/>
      <c r="AT2933" s="6"/>
      <c r="AU2933" s="3"/>
      <c r="AV2933" s="3"/>
    </row>
    <row r="2934" spans="40:48" ht="12.75" customHeight="1" x14ac:dyDescent="0.25">
      <c r="AN2934" s="18"/>
      <c r="AO2934" s="19"/>
      <c r="AQ2934" s="1"/>
      <c r="AR2934" s="14"/>
      <c r="AS2934" s="14"/>
      <c r="AT2934" s="6"/>
      <c r="AU2934" s="3"/>
      <c r="AV2934" s="3"/>
    </row>
    <row r="2935" spans="40:48" ht="12.75" customHeight="1" x14ac:dyDescent="0.25">
      <c r="AN2935" s="18"/>
      <c r="AO2935" s="19"/>
      <c r="AQ2935" s="1"/>
      <c r="AR2935" s="14"/>
      <c r="AS2935" s="14"/>
      <c r="AT2935" s="6"/>
      <c r="AU2935" s="3"/>
      <c r="AV2935" s="3"/>
    </row>
    <row r="2936" spans="40:48" ht="12.75" customHeight="1" x14ac:dyDescent="0.25">
      <c r="AN2936" s="18"/>
      <c r="AO2936" s="19"/>
      <c r="AQ2936" s="1"/>
      <c r="AR2936" s="14"/>
      <c r="AS2936" s="14"/>
      <c r="AT2936" s="6"/>
      <c r="AU2936" s="3"/>
      <c r="AV2936" s="3"/>
    </row>
    <row r="2937" spans="40:48" ht="12.75" customHeight="1" x14ac:dyDescent="0.25">
      <c r="AN2937" s="18"/>
      <c r="AO2937" s="19"/>
      <c r="AQ2937" s="1"/>
      <c r="AR2937" s="14"/>
      <c r="AS2937" s="14"/>
      <c r="AT2937" s="6"/>
      <c r="AU2937" s="3"/>
      <c r="AV2937" s="3"/>
    </row>
    <row r="2938" spans="40:48" ht="12.75" customHeight="1" x14ac:dyDescent="0.25">
      <c r="AN2938" s="18"/>
      <c r="AO2938" s="19"/>
      <c r="AQ2938" s="1"/>
      <c r="AR2938" s="14"/>
      <c r="AS2938" s="14"/>
      <c r="AT2938" s="6"/>
      <c r="AU2938" s="3"/>
      <c r="AV2938" s="3"/>
    </row>
    <row r="2939" spans="40:48" ht="12.75" customHeight="1" x14ac:dyDescent="0.25">
      <c r="AN2939" s="18"/>
      <c r="AO2939" s="19"/>
      <c r="AQ2939" s="1"/>
      <c r="AR2939" s="14"/>
      <c r="AS2939" s="14"/>
      <c r="AT2939" s="6"/>
      <c r="AU2939" s="3"/>
      <c r="AV2939" s="3"/>
    </row>
    <row r="2940" spans="40:48" ht="12.75" customHeight="1" x14ac:dyDescent="0.25">
      <c r="AN2940" s="18"/>
      <c r="AO2940" s="19"/>
      <c r="AQ2940" s="1"/>
      <c r="AR2940" s="14"/>
      <c r="AS2940" s="14"/>
      <c r="AT2940" s="6"/>
      <c r="AU2940" s="3"/>
      <c r="AV2940" s="3"/>
    </row>
    <row r="2941" spans="40:48" ht="12.75" customHeight="1" x14ac:dyDescent="0.25">
      <c r="AN2941" s="18"/>
      <c r="AO2941" s="19"/>
      <c r="AQ2941" s="1"/>
      <c r="AR2941" s="14"/>
      <c r="AS2941" s="14"/>
      <c r="AT2941" s="6"/>
      <c r="AU2941" s="3"/>
      <c r="AV2941" s="3"/>
    </row>
    <row r="2942" spans="40:48" ht="12.75" customHeight="1" x14ac:dyDescent="0.25">
      <c r="AN2942" s="18"/>
      <c r="AO2942" s="19"/>
      <c r="AQ2942" s="1"/>
      <c r="AR2942" s="14"/>
      <c r="AS2942" s="14"/>
      <c r="AT2942" s="6"/>
      <c r="AU2942" s="3"/>
      <c r="AV2942" s="3"/>
    </row>
    <row r="2943" spans="40:48" ht="12.75" customHeight="1" x14ac:dyDescent="0.25">
      <c r="AN2943" s="18"/>
      <c r="AO2943" s="19"/>
      <c r="AQ2943" s="1"/>
      <c r="AR2943" s="14"/>
      <c r="AS2943" s="14"/>
      <c r="AT2943" s="6"/>
      <c r="AU2943" s="3"/>
      <c r="AV2943" s="3"/>
    </row>
    <row r="2944" spans="40:48" ht="12.75" customHeight="1" x14ac:dyDescent="0.25">
      <c r="AN2944" s="18"/>
      <c r="AO2944" s="19"/>
      <c r="AQ2944" s="1"/>
      <c r="AR2944" s="14"/>
      <c r="AS2944" s="14"/>
      <c r="AT2944" s="6"/>
      <c r="AU2944" s="3"/>
      <c r="AV2944" s="3"/>
    </row>
    <row r="2945" spans="40:48" ht="12.75" customHeight="1" x14ac:dyDescent="0.25">
      <c r="AN2945" s="18"/>
      <c r="AO2945" s="19"/>
      <c r="AQ2945" s="1"/>
      <c r="AR2945" s="14"/>
      <c r="AS2945" s="14"/>
      <c r="AT2945" s="6"/>
      <c r="AU2945" s="3"/>
      <c r="AV2945" s="3"/>
    </row>
    <row r="2946" spans="40:48" ht="12.75" customHeight="1" x14ac:dyDescent="0.25">
      <c r="AN2946" s="18"/>
      <c r="AO2946" s="19"/>
      <c r="AQ2946" s="1"/>
      <c r="AR2946" s="14"/>
      <c r="AS2946" s="14"/>
      <c r="AT2946" s="6"/>
      <c r="AU2946" s="3"/>
      <c r="AV2946" s="3"/>
    </row>
    <row r="2947" spans="40:48" ht="12.75" customHeight="1" x14ac:dyDescent="0.25">
      <c r="AN2947" s="18"/>
      <c r="AO2947" s="19"/>
      <c r="AQ2947" s="1"/>
      <c r="AR2947" s="14"/>
      <c r="AS2947" s="14"/>
      <c r="AT2947" s="6"/>
      <c r="AU2947" s="3"/>
      <c r="AV2947" s="3"/>
    </row>
    <row r="2948" spans="40:48" ht="12.75" customHeight="1" x14ac:dyDescent="0.25">
      <c r="AN2948" s="18"/>
      <c r="AO2948" s="19"/>
      <c r="AQ2948" s="1"/>
      <c r="AR2948" s="14"/>
      <c r="AS2948" s="14"/>
      <c r="AT2948" s="6"/>
      <c r="AU2948" s="3"/>
      <c r="AV2948" s="3"/>
    </row>
    <row r="2949" spans="40:48" ht="12.75" customHeight="1" x14ac:dyDescent="0.25">
      <c r="AN2949" s="18"/>
      <c r="AO2949" s="19"/>
      <c r="AQ2949" s="1"/>
      <c r="AR2949" s="14"/>
      <c r="AS2949" s="14"/>
      <c r="AT2949" s="6"/>
      <c r="AU2949" s="3"/>
      <c r="AV2949" s="3"/>
    </row>
    <row r="2950" spans="40:48" ht="12.75" customHeight="1" x14ac:dyDescent="0.25">
      <c r="AN2950" s="18"/>
      <c r="AO2950" s="19"/>
      <c r="AQ2950" s="1"/>
      <c r="AR2950" s="14"/>
      <c r="AS2950" s="14"/>
      <c r="AT2950" s="6"/>
      <c r="AU2950" s="3"/>
      <c r="AV2950" s="3"/>
    </row>
    <row r="2951" spans="40:48" ht="12.75" customHeight="1" x14ac:dyDescent="0.25">
      <c r="AN2951" s="18"/>
      <c r="AO2951" s="19"/>
      <c r="AQ2951" s="1"/>
      <c r="AR2951" s="14"/>
      <c r="AS2951" s="14"/>
      <c r="AT2951" s="6"/>
      <c r="AU2951" s="3"/>
      <c r="AV2951" s="3"/>
    </row>
    <row r="2952" spans="40:48" ht="12.75" customHeight="1" x14ac:dyDescent="0.25">
      <c r="AN2952" s="18"/>
      <c r="AO2952" s="19"/>
      <c r="AQ2952" s="1"/>
      <c r="AR2952" s="14"/>
      <c r="AS2952" s="14"/>
      <c r="AT2952" s="6"/>
      <c r="AU2952" s="3"/>
      <c r="AV2952" s="3"/>
    </row>
    <row r="2953" spans="40:48" ht="12.75" customHeight="1" x14ac:dyDescent="0.25">
      <c r="AN2953" s="18"/>
      <c r="AO2953" s="19"/>
      <c r="AQ2953" s="1"/>
      <c r="AR2953" s="14"/>
      <c r="AS2953" s="14"/>
      <c r="AT2953" s="6"/>
      <c r="AU2953" s="3"/>
      <c r="AV2953" s="3"/>
    </row>
    <row r="2954" spans="40:48" ht="12.75" customHeight="1" x14ac:dyDescent="0.25">
      <c r="AN2954" s="18"/>
      <c r="AO2954" s="19"/>
      <c r="AQ2954" s="1"/>
      <c r="AR2954" s="14"/>
      <c r="AS2954" s="14"/>
      <c r="AT2954" s="6"/>
      <c r="AU2954" s="3"/>
      <c r="AV2954" s="3"/>
    </row>
    <row r="2955" spans="40:48" ht="12.75" customHeight="1" x14ac:dyDescent="0.25">
      <c r="AN2955" s="18"/>
      <c r="AO2955" s="19"/>
      <c r="AQ2955" s="1"/>
      <c r="AR2955" s="14"/>
      <c r="AS2955" s="14"/>
      <c r="AT2955" s="6"/>
      <c r="AU2955" s="3"/>
      <c r="AV2955" s="3"/>
    </row>
    <row r="2956" spans="40:48" ht="12.75" customHeight="1" x14ac:dyDescent="0.25">
      <c r="AN2956" s="18"/>
      <c r="AO2956" s="19"/>
      <c r="AQ2956" s="1"/>
      <c r="AR2956" s="14"/>
      <c r="AS2956" s="14"/>
      <c r="AT2956" s="6"/>
      <c r="AU2956" s="3"/>
      <c r="AV2956" s="3"/>
    </row>
    <row r="2957" spans="40:48" ht="12.75" customHeight="1" x14ac:dyDescent="0.25">
      <c r="AN2957" s="18"/>
      <c r="AO2957" s="19"/>
      <c r="AQ2957" s="1"/>
      <c r="AR2957" s="14"/>
      <c r="AS2957" s="14"/>
      <c r="AT2957" s="6"/>
      <c r="AU2957" s="3"/>
      <c r="AV2957" s="3"/>
    </row>
    <row r="2958" spans="40:48" ht="12.75" customHeight="1" x14ac:dyDescent="0.25">
      <c r="AN2958" s="18"/>
      <c r="AO2958" s="19"/>
      <c r="AQ2958" s="1"/>
      <c r="AR2958" s="14"/>
      <c r="AS2958" s="14"/>
      <c r="AT2958" s="6"/>
      <c r="AU2958" s="3"/>
      <c r="AV2958" s="3"/>
    </row>
    <row r="2959" spans="40:48" ht="12.75" customHeight="1" x14ac:dyDescent="0.25">
      <c r="AN2959" s="18"/>
      <c r="AO2959" s="19"/>
      <c r="AQ2959" s="1"/>
      <c r="AR2959" s="14"/>
      <c r="AS2959" s="14"/>
      <c r="AT2959" s="6"/>
      <c r="AU2959" s="3"/>
      <c r="AV2959" s="3"/>
    </row>
    <row r="2960" spans="40:48" ht="12.75" customHeight="1" x14ac:dyDescent="0.25">
      <c r="AN2960" s="18"/>
      <c r="AO2960" s="19"/>
      <c r="AQ2960" s="1"/>
      <c r="AR2960" s="14"/>
      <c r="AS2960" s="14"/>
      <c r="AT2960" s="6"/>
      <c r="AU2960" s="3"/>
      <c r="AV2960" s="3"/>
    </row>
    <row r="2961" spans="40:48" ht="12.75" customHeight="1" x14ac:dyDescent="0.25">
      <c r="AN2961" s="18"/>
      <c r="AO2961" s="19"/>
      <c r="AQ2961" s="1"/>
      <c r="AR2961" s="14"/>
      <c r="AS2961" s="14"/>
      <c r="AT2961" s="6"/>
      <c r="AU2961" s="3"/>
      <c r="AV2961" s="3"/>
    </row>
    <row r="2962" spans="40:48" ht="12.75" customHeight="1" x14ac:dyDescent="0.25">
      <c r="AN2962" s="18"/>
      <c r="AO2962" s="19"/>
      <c r="AQ2962" s="1"/>
      <c r="AR2962" s="14"/>
      <c r="AS2962" s="14"/>
      <c r="AT2962" s="6"/>
      <c r="AU2962" s="3"/>
      <c r="AV2962" s="3"/>
    </row>
    <row r="2963" spans="40:48" ht="12.75" customHeight="1" x14ac:dyDescent="0.25">
      <c r="AN2963" s="18"/>
      <c r="AO2963" s="19"/>
      <c r="AQ2963" s="1"/>
      <c r="AR2963" s="14"/>
      <c r="AS2963" s="14"/>
      <c r="AT2963" s="6"/>
      <c r="AU2963" s="3"/>
      <c r="AV2963" s="3"/>
    </row>
    <row r="2964" spans="40:48" ht="12.75" customHeight="1" x14ac:dyDescent="0.25">
      <c r="AN2964" s="18"/>
      <c r="AO2964" s="19"/>
      <c r="AQ2964" s="1"/>
      <c r="AR2964" s="14"/>
      <c r="AS2964" s="14"/>
      <c r="AT2964" s="6"/>
      <c r="AU2964" s="3"/>
      <c r="AV2964" s="3"/>
    </row>
    <row r="2965" spans="40:48" ht="12.75" customHeight="1" x14ac:dyDescent="0.25">
      <c r="AN2965" s="18"/>
      <c r="AO2965" s="19"/>
      <c r="AQ2965" s="1"/>
      <c r="AR2965" s="14"/>
      <c r="AS2965" s="14"/>
      <c r="AT2965" s="6"/>
      <c r="AU2965" s="3"/>
      <c r="AV2965" s="3"/>
    </row>
    <row r="2966" spans="40:48" ht="12.75" customHeight="1" x14ac:dyDescent="0.25">
      <c r="AN2966" s="18"/>
      <c r="AO2966" s="19"/>
      <c r="AQ2966" s="1"/>
      <c r="AR2966" s="14"/>
      <c r="AS2966" s="14"/>
      <c r="AT2966" s="6"/>
      <c r="AU2966" s="3"/>
      <c r="AV2966" s="3"/>
    </row>
    <row r="2967" spans="40:48" ht="12.75" customHeight="1" x14ac:dyDescent="0.25">
      <c r="AN2967" s="18"/>
      <c r="AO2967" s="19"/>
      <c r="AQ2967" s="1"/>
      <c r="AR2967" s="14"/>
      <c r="AS2967" s="14"/>
      <c r="AT2967" s="6"/>
      <c r="AU2967" s="3"/>
      <c r="AV2967" s="3"/>
    </row>
    <row r="2968" spans="40:48" ht="12.75" customHeight="1" x14ac:dyDescent="0.25">
      <c r="AN2968" s="18"/>
      <c r="AO2968" s="19"/>
      <c r="AQ2968" s="1"/>
      <c r="AR2968" s="14"/>
      <c r="AS2968" s="14"/>
      <c r="AT2968" s="6"/>
      <c r="AU2968" s="3"/>
      <c r="AV2968" s="3"/>
    </row>
    <row r="2969" spans="40:48" ht="12.75" customHeight="1" x14ac:dyDescent="0.25">
      <c r="AN2969" s="18"/>
      <c r="AO2969" s="19"/>
      <c r="AQ2969" s="1"/>
      <c r="AR2969" s="14"/>
      <c r="AS2969" s="14"/>
      <c r="AT2969" s="6"/>
      <c r="AU2969" s="3"/>
      <c r="AV2969" s="3"/>
    </row>
    <row r="2970" spans="40:48" ht="12.75" customHeight="1" x14ac:dyDescent="0.25">
      <c r="AN2970" s="18"/>
      <c r="AO2970" s="19"/>
      <c r="AQ2970" s="1"/>
      <c r="AR2970" s="14"/>
      <c r="AS2970" s="14"/>
      <c r="AT2970" s="6"/>
      <c r="AU2970" s="3"/>
      <c r="AV2970" s="3"/>
    </row>
    <row r="2971" spans="40:48" ht="12.75" customHeight="1" x14ac:dyDescent="0.25">
      <c r="AN2971" s="18"/>
      <c r="AO2971" s="19"/>
      <c r="AQ2971" s="1"/>
      <c r="AR2971" s="14"/>
      <c r="AS2971" s="14"/>
      <c r="AT2971" s="6"/>
      <c r="AU2971" s="3"/>
      <c r="AV2971" s="3"/>
    </row>
    <row r="2972" spans="40:48" ht="12.75" customHeight="1" x14ac:dyDescent="0.25">
      <c r="AN2972" s="18"/>
      <c r="AO2972" s="19"/>
      <c r="AQ2972" s="1"/>
      <c r="AR2972" s="14"/>
      <c r="AS2972" s="14"/>
      <c r="AT2972" s="6"/>
      <c r="AU2972" s="3"/>
      <c r="AV2972" s="3"/>
    </row>
    <row r="2973" spans="40:48" ht="12.75" customHeight="1" x14ac:dyDescent="0.25">
      <c r="AN2973" s="18"/>
      <c r="AO2973" s="19"/>
      <c r="AQ2973" s="1"/>
      <c r="AR2973" s="14"/>
      <c r="AS2973" s="14"/>
      <c r="AT2973" s="6"/>
      <c r="AU2973" s="3"/>
      <c r="AV2973" s="3"/>
    </row>
    <row r="2974" spans="40:48" ht="12.75" customHeight="1" x14ac:dyDescent="0.25">
      <c r="AN2974" s="18"/>
      <c r="AO2974" s="19"/>
      <c r="AQ2974" s="1"/>
      <c r="AR2974" s="14"/>
      <c r="AS2974" s="14"/>
      <c r="AT2974" s="6"/>
      <c r="AU2974" s="3"/>
      <c r="AV2974" s="3"/>
    </row>
    <row r="2975" spans="40:48" ht="12.75" customHeight="1" x14ac:dyDescent="0.25">
      <c r="AN2975" s="18"/>
      <c r="AO2975" s="19"/>
      <c r="AQ2975" s="1"/>
      <c r="AR2975" s="14"/>
      <c r="AS2975" s="14"/>
      <c r="AT2975" s="6"/>
      <c r="AU2975" s="3"/>
      <c r="AV2975" s="3"/>
    </row>
    <row r="2976" spans="40:48" ht="12.75" customHeight="1" x14ac:dyDescent="0.25">
      <c r="AN2976" s="18"/>
      <c r="AO2976" s="19"/>
      <c r="AQ2976" s="1"/>
      <c r="AR2976" s="14"/>
      <c r="AS2976" s="14"/>
      <c r="AT2976" s="6"/>
      <c r="AU2976" s="3"/>
      <c r="AV2976" s="3"/>
    </row>
    <row r="2977" spans="40:48" ht="12.75" customHeight="1" x14ac:dyDescent="0.25">
      <c r="AN2977" s="18"/>
      <c r="AO2977" s="19"/>
      <c r="AQ2977" s="1"/>
      <c r="AR2977" s="14"/>
      <c r="AS2977" s="14"/>
      <c r="AT2977" s="6"/>
      <c r="AU2977" s="3"/>
      <c r="AV2977" s="3"/>
    </row>
    <row r="2978" spans="40:48" ht="12.75" customHeight="1" x14ac:dyDescent="0.25">
      <c r="AN2978" s="18"/>
      <c r="AO2978" s="19"/>
      <c r="AQ2978" s="1"/>
      <c r="AR2978" s="14"/>
      <c r="AS2978" s="14"/>
      <c r="AT2978" s="6"/>
      <c r="AU2978" s="3"/>
      <c r="AV2978" s="3"/>
    </row>
    <row r="2979" spans="40:48" ht="12.75" customHeight="1" x14ac:dyDescent="0.25">
      <c r="AN2979" s="18"/>
      <c r="AO2979" s="19"/>
      <c r="AQ2979" s="1"/>
      <c r="AR2979" s="14"/>
      <c r="AS2979" s="14"/>
      <c r="AT2979" s="6"/>
      <c r="AU2979" s="3"/>
      <c r="AV2979" s="3"/>
    </row>
    <row r="2980" spans="40:48" ht="12.75" customHeight="1" x14ac:dyDescent="0.25">
      <c r="AN2980" s="18"/>
      <c r="AO2980" s="19"/>
      <c r="AQ2980" s="1"/>
      <c r="AR2980" s="14"/>
      <c r="AS2980" s="14"/>
      <c r="AT2980" s="6"/>
      <c r="AU2980" s="3"/>
      <c r="AV2980" s="3"/>
    </row>
    <row r="2981" spans="40:48" ht="12.75" customHeight="1" x14ac:dyDescent="0.25">
      <c r="AN2981" s="18"/>
      <c r="AO2981" s="19"/>
      <c r="AQ2981" s="1"/>
      <c r="AR2981" s="14"/>
      <c r="AS2981" s="14"/>
      <c r="AT2981" s="6"/>
      <c r="AU2981" s="3"/>
      <c r="AV2981" s="3"/>
    </row>
    <row r="2982" spans="40:48" ht="12.75" customHeight="1" x14ac:dyDescent="0.25">
      <c r="AN2982" s="18"/>
      <c r="AO2982" s="19"/>
      <c r="AQ2982" s="1"/>
      <c r="AR2982" s="14"/>
      <c r="AS2982" s="14"/>
      <c r="AT2982" s="6"/>
      <c r="AU2982" s="3"/>
      <c r="AV2982" s="3"/>
    </row>
    <row r="2983" spans="40:48" ht="12.75" customHeight="1" x14ac:dyDescent="0.25">
      <c r="AN2983" s="18"/>
      <c r="AO2983" s="19"/>
      <c r="AQ2983" s="1"/>
      <c r="AR2983" s="14"/>
      <c r="AS2983" s="14"/>
      <c r="AT2983" s="6"/>
      <c r="AU2983" s="3"/>
      <c r="AV2983" s="3"/>
    </row>
    <row r="2984" spans="40:48" ht="12.75" customHeight="1" x14ac:dyDescent="0.25">
      <c r="AN2984" s="18"/>
      <c r="AO2984" s="19"/>
      <c r="AQ2984" s="1"/>
      <c r="AR2984" s="14"/>
      <c r="AS2984" s="14"/>
      <c r="AT2984" s="6"/>
      <c r="AU2984" s="3"/>
      <c r="AV2984" s="3"/>
    </row>
    <row r="2985" spans="40:48" ht="12.75" customHeight="1" x14ac:dyDescent="0.25">
      <c r="AN2985" s="18"/>
      <c r="AO2985" s="19"/>
      <c r="AQ2985" s="1"/>
      <c r="AR2985" s="14"/>
      <c r="AS2985" s="14"/>
      <c r="AT2985" s="6"/>
      <c r="AU2985" s="3"/>
      <c r="AV2985" s="3"/>
    </row>
    <row r="2986" spans="40:48" ht="12.75" customHeight="1" x14ac:dyDescent="0.25">
      <c r="AN2986" s="18"/>
      <c r="AO2986" s="19"/>
      <c r="AQ2986" s="1"/>
      <c r="AR2986" s="14"/>
      <c r="AS2986" s="14"/>
      <c r="AT2986" s="6"/>
      <c r="AU2986" s="3"/>
      <c r="AV2986" s="3"/>
    </row>
    <row r="2987" spans="40:48" ht="12.75" customHeight="1" x14ac:dyDescent="0.25">
      <c r="AN2987" s="18"/>
      <c r="AO2987" s="19"/>
      <c r="AQ2987" s="1"/>
      <c r="AR2987" s="14"/>
      <c r="AS2987" s="14"/>
      <c r="AT2987" s="6"/>
      <c r="AU2987" s="3"/>
      <c r="AV2987" s="3"/>
    </row>
    <row r="2988" spans="40:48" ht="12.75" customHeight="1" x14ac:dyDescent="0.25">
      <c r="AN2988" s="18"/>
      <c r="AO2988" s="19"/>
      <c r="AQ2988" s="1"/>
      <c r="AR2988" s="14"/>
      <c r="AS2988" s="14"/>
      <c r="AT2988" s="6"/>
      <c r="AU2988" s="3"/>
      <c r="AV2988" s="3"/>
    </row>
    <row r="2989" spans="40:48" ht="12.75" customHeight="1" x14ac:dyDescent="0.25">
      <c r="AN2989" s="18"/>
      <c r="AO2989" s="19"/>
      <c r="AQ2989" s="1"/>
      <c r="AR2989" s="14"/>
      <c r="AS2989" s="14"/>
      <c r="AT2989" s="6"/>
      <c r="AU2989" s="3"/>
      <c r="AV2989" s="3"/>
    </row>
    <row r="2990" spans="40:48" ht="12.75" customHeight="1" x14ac:dyDescent="0.25">
      <c r="AN2990" s="18"/>
      <c r="AO2990" s="19"/>
      <c r="AQ2990" s="1"/>
      <c r="AR2990" s="14"/>
      <c r="AS2990" s="14"/>
      <c r="AT2990" s="6"/>
      <c r="AU2990" s="3"/>
      <c r="AV2990" s="3"/>
    </row>
    <row r="2991" spans="40:48" ht="12.75" customHeight="1" x14ac:dyDescent="0.25">
      <c r="AN2991" s="18"/>
      <c r="AO2991" s="19"/>
      <c r="AQ2991" s="1"/>
      <c r="AR2991" s="14"/>
      <c r="AS2991" s="14"/>
      <c r="AT2991" s="6"/>
      <c r="AU2991" s="3"/>
      <c r="AV2991" s="3"/>
    </row>
    <row r="2992" spans="40:48" ht="12.75" customHeight="1" x14ac:dyDescent="0.25">
      <c r="AN2992" s="18"/>
      <c r="AO2992" s="19"/>
      <c r="AQ2992" s="1"/>
      <c r="AR2992" s="14"/>
      <c r="AS2992" s="14"/>
      <c r="AT2992" s="6"/>
      <c r="AU2992" s="3"/>
      <c r="AV2992" s="3"/>
    </row>
    <row r="2993" spans="40:48" ht="12.75" customHeight="1" x14ac:dyDescent="0.25">
      <c r="AN2993" s="18"/>
      <c r="AO2993" s="19"/>
      <c r="AQ2993" s="1"/>
      <c r="AR2993" s="14"/>
      <c r="AS2993" s="14"/>
      <c r="AT2993" s="6"/>
      <c r="AU2993" s="3"/>
      <c r="AV2993" s="3"/>
    </row>
    <row r="2994" spans="40:48" ht="12.75" customHeight="1" x14ac:dyDescent="0.25">
      <c r="AN2994" s="18"/>
      <c r="AO2994" s="19"/>
      <c r="AQ2994" s="1"/>
      <c r="AR2994" s="14"/>
      <c r="AS2994" s="14"/>
      <c r="AT2994" s="6"/>
      <c r="AU2994" s="3"/>
      <c r="AV2994" s="3"/>
    </row>
    <row r="2995" spans="40:48" ht="12.75" customHeight="1" x14ac:dyDescent="0.25">
      <c r="AN2995" s="18"/>
      <c r="AO2995" s="19"/>
      <c r="AQ2995" s="1"/>
      <c r="AR2995" s="14"/>
      <c r="AS2995" s="14"/>
      <c r="AT2995" s="6"/>
      <c r="AU2995" s="3"/>
      <c r="AV2995" s="3"/>
    </row>
    <row r="2996" spans="40:48" ht="12.75" customHeight="1" x14ac:dyDescent="0.25">
      <c r="AN2996" s="18"/>
      <c r="AO2996" s="19"/>
      <c r="AQ2996" s="1"/>
      <c r="AR2996" s="14"/>
      <c r="AS2996" s="14"/>
      <c r="AT2996" s="6"/>
      <c r="AU2996" s="3"/>
      <c r="AV2996" s="3"/>
    </row>
    <row r="2997" spans="40:48" ht="12.75" customHeight="1" x14ac:dyDescent="0.25">
      <c r="AN2997" s="18"/>
      <c r="AO2997" s="19"/>
      <c r="AQ2997" s="1"/>
      <c r="AR2997" s="14"/>
      <c r="AS2997" s="14"/>
      <c r="AT2997" s="6"/>
      <c r="AU2997" s="3"/>
      <c r="AV2997" s="3"/>
    </row>
    <row r="2998" spans="40:48" ht="12.75" customHeight="1" x14ac:dyDescent="0.25">
      <c r="AN2998" s="18"/>
      <c r="AO2998" s="19"/>
      <c r="AQ2998" s="1"/>
      <c r="AR2998" s="14"/>
      <c r="AS2998" s="14"/>
      <c r="AT2998" s="6"/>
      <c r="AU2998" s="3"/>
      <c r="AV2998" s="3"/>
    </row>
    <row r="2999" spans="40:48" ht="12.75" customHeight="1" x14ac:dyDescent="0.25">
      <c r="AN2999" s="18"/>
      <c r="AO2999" s="19"/>
      <c r="AQ2999" s="1"/>
      <c r="AR2999" s="14"/>
      <c r="AS2999" s="14"/>
      <c r="AT2999" s="6"/>
      <c r="AU2999" s="3"/>
      <c r="AV2999" s="3"/>
    </row>
    <row r="3000" spans="40:48" ht="12.75" customHeight="1" x14ac:dyDescent="0.25">
      <c r="AN3000" s="18"/>
      <c r="AO3000" s="19"/>
      <c r="AQ3000" s="1"/>
      <c r="AR3000" s="14"/>
      <c r="AS3000" s="14"/>
      <c r="AT3000" s="6"/>
      <c r="AU3000" s="3"/>
      <c r="AV3000" s="3"/>
    </row>
    <row r="3001" spans="40:48" ht="12.75" customHeight="1" x14ac:dyDescent="0.25">
      <c r="AN3001" s="18"/>
      <c r="AO3001" s="19"/>
      <c r="AQ3001" s="1"/>
      <c r="AR3001" s="14"/>
      <c r="AS3001" s="14"/>
      <c r="AT3001" s="6"/>
      <c r="AU3001" s="3"/>
      <c r="AV3001" s="3"/>
    </row>
    <row r="3002" spans="40:48" ht="12.75" customHeight="1" x14ac:dyDescent="0.25">
      <c r="AN3002" s="18"/>
      <c r="AO3002" s="19"/>
      <c r="AQ3002" s="1"/>
      <c r="AR3002" s="14"/>
      <c r="AS3002" s="14"/>
      <c r="AT3002" s="6"/>
      <c r="AU3002" s="3"/>
      <c r="AV3002" s="3"/>
    </row>
    <row r="3003" spans="40:48" ht="12.75" customHeight="1" x14ac:dyDescent="0.25">
      <c r="AN3003" s="18"/>
      <c r="AO3003" s="19"/>
      <c r="AQ3003" s="1"/>
      <c r="AR3003" s="14"/>
      <c r="AS3003" s="14"/>
      <c r="AT3003" s="6"/>
      <c r="AU3003" s="3"/>
      <c r="AV3003" s="3"/>
    </row>
    <row r="3004" spans="40:48" ht="12.75" customHeight="1" x14ac:dyDescent="0.25">
      <c r="AN3004" s="18"/>
      <c r="AO3004" s="19"/>
      <c r="AQ3004" s="1"/>
      <c r="AR3004" s="14"/>
      <c r="AS3004" s="14"/>
      <c r="AT3004" s="6"/>
      <c r="AU3004" s="3"/>
      <c r="AV3004" s="3"/>
    </row>
    <row r="3005" spans="40:48" ht="12.75" customHeight="1" x14ac:dyDescent="0.25">
      <c r="AN3005" s="18"/>
      <c r="AO3005" s="19"/>
      <c r="AQ3005" s="1"/>
      <c r="AR3005" s="14"/>
      <c r="AS3005" s="14"/>
      <c r="AT3005" s="6"/>
      <c r="AU3005" s="3"/>
      <c r="AV3005" s="3"/>
    </row>
    <row r="3006" spans="40:48" ht="12.75" customHeight="1" x14ac:dyDescent="0.25">
      <c r="AN3006" s="18"/>
      <c r="AO3006" s="19"/>
      <c r="AQ3006" s="1"/>
      <c r="AR3006" s="14"/>
      <c r="AS3006" s="14"/>
      <c r="AT3006" s="6"/>
      <c r="AU3006" s="3"/>
      <c r="AV3006" s="3"/>
    </row>
    <row r="3007" spans="40:48" ht="12.75" customHeight="1" x14ac:dyDescent="0.25">
      <c r="AN3007" s="18"/>
      <c r="AO3007" s="19"/>
      <c r="AQ3007" s="1"/>
      <c r="AR3007" s="14"/>
      <c r="AS3007" s="14"/>
      <c r="AT3007" s="6"/>
      <c r="AU3007" s="3"/>
      <c r="AV3007" s="3"/>
    </row>
    <row r="3008" spans="40:48" ht="12.75" customHeight="1" x14ac:dyDescent="0.25">
      <c r="AN3008" s="18"/>
      <c r="AO3008" s="19"/>
      <c r="AQ3008" s="1"/>
      <c r="AR3008" s="14"/>
      <c r="AS3008" s="14"/>
      <c r="AT3008" s="6"/>
      <c r="AU3008" s="3"/>
      <c r="AV3008" s="3"/>
    </row>
    <row r="3009" spans="40:48" ht="12.75" customHeight="1" x14ac:dyDescent="0.25">
      <c r="AN3009" s="18"/>
      <c r="AO3009" s="19"/>
      <c r="AQ3009" s="1"/>
      <c r="AR3009" s="14"/>
      <c r="AS3009" s="14"/>
      <c r="AT3009" s="6"/>
      <c r="AU3009" s="3"/>
      <c r="AV3009" s="3"/>
    </row>
    <row r="3010" spans="40:48" ht="12.75" customHeight="1" x14ac:dyDescent="0.25">
      <c r="AN3010" s="18"/>
      <c r="AO3010" s="19"/>
      <c r="AQ3010" s="1"/>
      <c r="AR3010" s="14"/>
      <c r="AS3010" s="14"/>
      <c r="AT3010" s="6"/>
      <c r="AU3010" s="3"/>
      <c r="AV3010" s="3"/>
    </row>
    <row r="3011" spans="40:48" ht="12.75" customHeight="1" x14ac:dyDescent="0.25">
      <c r="AN3011" s="18"/>
      <c r="AO3011" s="19"/>
      <c r="AQ3011" s="1"/>
      <c r="AR3011" s="14"/>
      <c r="AS3011" s="14"/>
      <c r="AT3011" s="6"/>
      <c r="AU3011" s="3"/>
      <c r="AV3011" s="3"/>
    </row>
    <row r="3012" spans="40:48" ht="12.75" customHeight="1" x14ac:dyDescent="0.25">
      <c r="AN3012" s="18"/>
      <c r="AO3012" s="19"/>
      <c r="AQ3012" s="1"/>
      <c r="AR3012" s="14"/>
      <c r="AS3012" s="14"/>
      <c r="AT3012" s="6"/>
      <c r="AU3012" s="3"/>
      <c r="AV3012" s="3"/>
    </row>
    <row r="3013" spans="40:48" ht="12.75" customHeight="1" x14ac:dyDescent="0.25">
      <c r="AN3013" s="18"/>
      <c r="AO3013" s="19"/>
      <c r="AQ3013" s="1"/>
      <c r="AR3013" s="14"/>
      <c r="AS3013" s="14"/>
      <c r="AT3013" s="6"/>
      <c r="AU3013" s="3"/>
      <c r="AV3013" s="3"/>
    </row>
    <row r="3014" spans="40:48" ht="12.75" customHeight="1" x14ac:dyDescent="0.25">
      <c r="AN3014" s="18"/>
      <c r="AO3014" s="19"/>
      <c r="AQ3014" s="1"/>
      <c r="AR3014" s="14"/>
      <c r="AS3014" s="14"/>
      <c r="AT3014" s="6"/>
      <c r="AU3014" s="3"/>
      <c r="AV3014" s="3"/>
    </row>
    <row r="3015" spans="40:48" ht="12.75" customHeight="1" x14ac:dyDescent="0.25">
      <c r="AN3015" s="18"/>
      <c r="AO3015" s="19"/>
      <c r="AQ3015" s="1"/>
      <c r="AR3015" s="14"/>
      <c r="AS3015" s="14"/>
      <c r="AT3015" s="6"/>
      <c r="AU3015" s="3"/>
      <c r="AV3015" s="3"/>
    </row>
    <row r="3016" spans="40:48" ht="12.75" customHeight="1" x14ac:dyDescent="0.25">
      <c r="AN3016" s="18"/>
      <c r="AO3016" s="19"/>
      <c r="AQ3016" s="1"/>
      <c r="AR3016" s="14"/>
      <c r="AS3016" s="14"/>
      <c r="AT3016" s="6"/>
      <c r="AU3016" s="3"/>
      <c r="AV3016" s="3"/>
    </row>
    <row r="3017" spans="40:48" ht="12.75" customHeight="1" x14ac:dyDescent="0.25">
      <c r="AN3017" s="18"/>
      <c r="AO3017" s="19"/>
      <c r="AQ3017" s="1"/>
      <c r="AR3017" s="14"/>
      <c r="AS3017" s="14"/>
      <c r="AT3017" s="6"/>
      <c r="AU3017" s="3"/>
      <c r="AV3017" s="3"/>
    </row>
    <row r="3018" spans="40:48" ht="12.75" customHeight="1" x14ac:dyDescent="0.25">
      <c r="AN3018" s="18"/>
      <c r="AO3018" s="19"/>
      <c r="AQ3018" s="1"/>
      <c r="AR3018" s="14"/>
      <c r="AS3018" s="14"/>
      <c r="AT3018" s="6"/>
      <c r="AU3018" s="3"/>
      <c r="AV3018" s="3"/>
    </row>
    <row r="3019" spans="40:48" ht="12.75" customHeight="1" x14ac:dyDescent="0.25">
      <c r="AN3019" s="18"/>
      <c r="AO3019" s="19"/>
      <c r="AQ3019" s="1"/>
      <c r="AR3019" s="14"/>
      <c r="AS3019" s="14"/>
      <c r="AT3019" s="6"/>
      <c r="AU3019" s="3"/>
      <c r="AV3019" s="3"/>
    </row>
    <row r="3020" spans="40:48" ht="12.75" customHeight="1" x14ac:dyDescent="0.25">
      <c r="AN3020" s="18"/>
      <c r="AO3020" s="19"/>
      <c r="AQ3020" s="1"/>
      <c r="AR3020" s="14"/>
      <c r="AS3020" s="14"/>
      <c r="AT3020" s="6"/>
      <c r="AU3020" s="3"/>
      <c r="AV3020" s="3"/>
    </row>
    <row r="3021" spans="40:48" ht="12.75" customHeight="1" x14ac:dyDescent="0.25">
      <c r="AN3021" s="18"/>
      <c r="AO3021" s="19"/>
      <c r="AQ3021" s="1"/>
      <c r="AR3021" s="14"/>
      <c r="AS3021" s="14"/>
      <c r="AT3021" s="6"/>
      <c r="AU3021" s="3"/>
      <c r="AV3021" s="3"/>
    </row>
    <row r="3022" spans="40:48" ht="12.75" customHeight="1" x14ac:dyDescent="0.25">
      <c r="AN3022" s="18"/>
      <c r="AO3022" s="19"/>
      <c r="AQ3022" s="1"/>
      <c r="AR3022" s="14"/>
      <c r="AS3022" s="14"/>
      <c r="AT3022" s="6"/>
      <c r="AU3022" s="3"/>
      <c r="AV3022" s="3"/>
    </row>
    <row r="3023" spans="40:48" ht="12.75" customHeight="1" x14ac:dyDescent="0.25">
      <c r="AN3023" s="18"/>
      <c r="AO3023" s="19"/>
      <c r="AQ3023" s="1"/>
      <c r="AR3023" s="14"/>
      <c r="AS3023" s="14"/>
      <c r="AT3023" s="6"/>
      <c r="AU3023" s="3"/>
      <c r="AV3023" s="3"/>
    </row>
    <row r="3024" spans="40:48" ht="12.75" customHeight="1" x14ac:dyDescent="0.25">
      <c r="AN3024" s="18"/>
      <c r="AO3024" s="19"/>
      <c r="AQ3024" s="1"/>
      <c r="AR3024" s="14"/>
      <c r="AS3024" s="14"/>
      <c r="AT3024" s="6"/>
      <c r="AU3024" s="3"/>
      <c r="AV3024" s="3"/>
    </row>
    <row r="3025" spans="40:48" ht="12.75" customHeight="1" x14ac:dyDescent="0.25">
      <c r="AN3025" s="18"/>
      <c r="AO3025" s="19"/>
      <c r="AQ3025" s="1"/>
      <c r="AR3025" s="14"/>
      <c r="AS3025" s="14"/>
      <c r="AT3025" s="6"/>
      <c r="AU3025" s="3"/>
      <c r="AV3025" s="3"/>
    </row>
    <row r="3026" spans="40:48" ht="12.75" customHeight="1" x14ac:dyDescent="0.25">
      <c r="AN3026" s="18"/>
      <c r="AO3026" s="19"/>
      <c r="AQ3026" s="1"/>
      <c r="AR3026" s="14"/>
      <c r="AS3026" s="14"/>
      <c r="AT3026" s="6"/>
      <c r="AU3026" s="3"/>
      <c r="AV3026" s="3"/>
    </row>
    <row r="3027" spans="40:48" ht="12.75" customHeight="1" x14ac:dyDescent="0.25">
      <c r="AN3027" s="18"/>
      <c r="AO3027" s="19"/>
      <c r="AQ3027" s="1"/>
      <c r="AR3027" s="14"/>
      <c r="AS3027" s="14"/>
      <c r="AT3027" s="6"/>
      <c r="AU3027" s="3"/>
      <c r="AV3027" s="3"/>
    </row>
    <row r="3028" spans="40:48" ht="12.75" customHeight="1" x14ac:dyDescent="0.25">
      <c r="AN3028" s="18"/>
      <c r="AO3028" s="19"/>
      <c r="AQ3028" s="1"/>
      <c r="AR3028" s="14"/>
      <c r="AS3028" s="14"/>
      <c r="AT3028" s="6"/>
      <c r="AU3028" s="3"/>
      <c r="AV3028" s="3"/>
    </row>
    <row r="3029" spans="40:48" ht="12.75" customHeight="1" x14ac:dyDescent="0.25">
      <c r="AN3029" s="18"/>
      <c r="AO3029" s="19"/>
      <c r="AQ3029" s="1"/>
      <c r="AR3029" s="14"/>
      <c r="AS3029" s="14"/>
      <c r="AT3029" s="6"/>
      <c r="AU3029" s="3"/>
      <c r="AV3029" s="3"/>
    </row>
    <row r="3030" spans="40:48" ht="12.75" customHeight="1" x14ac:dyDescent="0.25">
      <c r="AN3030" s="18"/>
      <c r="AO3030" s="19"/>
      <c r="AQ3030" s="1"/>
      <c r="AR3030" s="14"/>
      <c r="AS3030" s="14"/>
      <c r="AT3030" s="6"/>
      <c r="AU3030" s="3"/>
      <c r="AV3030" s="3"/>
    </row>
    <row r="3031" spans="40:48" ht="12.75" customHeight="1" x14ac:dyDescent="0.25">
      <c r="AN3031" s="18"/>
      <c r="AO3031" s="19"/>
      <c r="AQ3031" s="1"/>
      <c r="AR3031" s="14"/>
      <c r="AS3031" s="14"/>
      <c r="AT3031" s="6"/>
      <c r="AU3031" s="3"/>
      <c r="AV3031" s="3"/>
    </row>
    <row r="3032" spans="40:48" ht="12.75" customHeight="1" x14ac:dyDescent="0.25">
      <c r="AN3032" s="18"/>
      <c r="AO3032" s="19"/>
      <c r="AQ3032" s="1"/>
      <c r="AR3032" s="14"/>
      <c r="AS3032" s="14"/>
      <c r="AT3032" s="6"/>
      <c r="AU3032" s="3"/>
      <c r="AV3032" s="3"/>
    </row>
    <row r="3033" spans="40:48" ht="12.75" customHeight="1" x14ac:dyDescent="0.25">
      <c r="AN3033" s="18"/>
      <c r="AO3033" s="19"/>
      <c r="AQ3033" s="1"/>
      <c r="AR3033" s="14"/>
      <c r="AS3033" s="14"/>
      <c r="AT3033" s="6"/>
      <c r="AU3033" s="3"/>
      <c r="AV3033" s="3"/>
    </row>
    <row r="3034" spans="40:48" ht="12.75" customHeight="1" x14ac:dyDescent="0.25">
      <c r="AN3034" s="18"/>
      <c r="AO3034" s="19"/>
      <c r="AQ3034" s="1"/>
      <c r="AR3034" s="14"/>
      <c r="AS3034" s="14"/>
      <c r="AT3034" s="6"/>
      <c r="AU3034" s="3"/>
      <c r="AV3034" s="3"/>
    </row>
    <row r="3035" spans="40:48" ht="12.75" customHeight="1" x14ac:dyDescent="0.25">
      <c r="AN3035" s="18"/>
      <c r="AO3035" s="19"/>
      <c r="AQ3035" s="1"/>
      <c r="AR3035" s="14"/>
      <c r="AS3035" s="14"/>
      <c r="AT3035" s="6"/>
      <c r="AU3035" s="3"/>
      <c r="AV3035" s="3"/>
    </row>
    <row r="3036" spans="40:48" ht="12.75" customHeight="1" x14ac:dyDescent="0.25">
      <c r="AN3036" s="18"/>
      <c r="AO3036" s="19"/>
      <c r="AQ3036" s="1"/>
      <c r="AR3036" s="14"/>
      <c r="AS3036" s="14"/>
      <c r="AT3036" s="6"/>
      <c r="AU3036" s="3"/>
      <c r="AV3036" s="3"/>
    </row>
    <row r="3037" spans="40:48" ht="12.75" customHeight="1" x14ac:dyDescent="0.25">
      <c r="AN3037" s="18"/>
      <c r="AO3037" s="19"/>
      <c r="AQ3037" s="1"/>
      <c r="AR3037" s="14"/>
      <c r="AS3037" s="14"/>
      <c r="AT3037" s="6"/>
      <c r="AU3037" s="3"/>
      <c r="AV3037" s="3"/>
    </row>
    <row r="3038" spans="40:48" ht="12.75" customHeight="1" x14ac:dyDescent="0.25">
      <c r="AN3038" s="18"/>
      <c r="AO3038" s="19"/>
      <c r="AQ3038" s="1"/>
      <c r="AR3038" s="14"/>
      <c r="AS3038" s="14"/>
      <c r="AT3038" s="6"/>
      <c r="AU3038" s="3"/>
      <c r="AV3038" s="3"/>
    </row>
    <row r="3039" spans="40:48" ht="12.75" customHeight="1" x14ac:dyDescent="0.25">
      <c r="AN3039" s="18"/>
      <c r="AO3039" s="19"/>
      <c r="AQ3039" s="1"/>
      <c r="AR3039" s="14"/>
      <c r="AS3039" s="14"/>
      <c r="AT3039" s="6"/>
      <c r="AU3039" s="3"/>
      <c r="AV3039" s="3"/>
    </row>
    <row r="3040" spans="40:48" ht="12.75" customHeight="1" x14ac:dyDescent="0.25">
      <c r="AN3040" s="18"/>
      <c r="AO3040" s="19"/>
      <c r="AQ3040" s="1"/>
      <c r="AR3040" s="14"/>
      <c r="AS3040" s="14"/>
      <c r="AT3040" s="6"/>
      <c r="AU3040" s="3"/>
      <c r="AV3040" s="3"/>
    </row>
    <row r="3041" spans="40:48" ht="12.75" customHeight="1" x14ac:dyDescent="0.25">
      <c r="AN3041" s="18"/>
      <c r="AO3041" s="19"/>
      <c r="AQ3041" s="1"/>
      <c r="AR3041" s="14"/>
      <c r="AS3041" s="14"/>
      <c r="AT3041" s="6"/>
      <c r="AU3041" s="3"/>
      <c r="AV3041" s="3"/>
    </row>
    <row r="3042" spans="40:48" ht="12.75" customHeight="1" x14ac:dyDescent="0.25">
      <c r="AN3042" s="18"/>
      <c r="AO3042" s="19"/>
      <c r="AQ3042" s="1"/>
      <c r="AR3042" s="14"/>
      <c r="AS3042" s="14"/>
      <c r="AT3042" s="6"/>
      <c r="AU3042" s="3"/>
      <c r="AV3042" s="3"/>
    </row>
    <row r="3043" spans="40:48" ht="12.75" customHeight="1" x14ac:dyDescent="0.25">
      <c r="AN3043" s="18"/>
      <c r="AO3043" s="19"/>
      <c r="AQ3043" s="1"/>
      <c r="AR3043" s="14"/>
      <c r="AS3043" s="14"/>
      <c r="AT3043" s="6"/>
      <c r="AU3043" s="3"/>
      <c r="AV3043" s="3"/>
    </row>
    <row r="3044" spans="40:48" ht="12.75" customHeight="1" x14ac:dyDescent="0.25">
      <c r="AN3044" s="18"/>
      <c r="AO3044" s="19"/>
      <c r="AQ3044" s="1"/>
      <c r="AR3044" s="14"/>
      <c r="AS3044" s="14"/>
      <c r="AT3044" s="6"/>
      <c r="AU3044" s="3"/>
      <c r="AV3044" s="3"/>
    </row>
    <row r="3045" spans="40:48" ht="12.75" customHeight="1" x14ac:dyDescent="0.25">
      <c r="AN3045" s="18"/>
      <c r="AO3045" s="19"/>
      <c r="AQ3045" s="1"/>
      <c r="AR3045" s="14"/>
      <c r="AS3045" s="14"/>
      <c r="AT3045" s="6"/>
      <c r="AU3045" s="3"/>
      <c r="AV3045" s="3"/>
    </row>
    <row r="3046" spans="40:48" ht="12.75" customHeight="1" x14ac:dyDescent="0.25">
      <c r="AN3046" s="18"/>
      <c r="AO3046" s="19"/>
      <c r="AQ3046" s="1"/>
      <c r="AR3046" s="14"/>
      <c r="AS3046" s="14"/>
      <c r="AT3046" s="6"/>
      <c r="AU3046" s="3"/>
      <c r="AV3046" s="3"/>
    </row>
    <row r="3047" spans="40:48" ht="12.75" customHeight="1" x14ac:dyDescent="0.25">
      <c r="AN3047" s="18"/>
      <c r="AO3047" s="19"/>
      <c r="AQ3047" s="1"/>
      <c r="AR3047" s="14"/>
      <c r="AS3047" s="14"/>
      <c r="AT3047" s="6"/>
      <c r="AU3047" s="3"/>
      <c r="AV3047" s="3"/>
    </row>
    <row r="3048" spans="40:48" ht="12.75" customHeight="1" x14ac:dyDescent="0.25">
      <c r="AN3048" s="18"/>
      <c r="AO3048" s="19"/>
      <c r="AQ3048" s="1"/>
      <c r="AR3048" s="14"/>
      <c r="AS3048" s="14"/>
      <c r="AT3048" s="6"/>
      <c r="AU3048" s="3"/>
      <c r="AV3048" s="3"/>
    </row>
    <row r="3049" spans="40:48" ht="12.75" customHeight="1" x14ac:dyDescent="0.25">
      <c r="AN3049" s="18"/>
      <c r="AO3049" s="19"/>
      <c r="AQ3049" s="1"/>
      <c r="AR3049" s="14"/>
      <c r="AS3049" s="14"/>
      <c r="AT3049" s="6"/>
      <c r="AU3049" s="3"/>
      <c r="AV3049" s="3"/>
    </row>
    <row r="3050" spans="40:48" ht="12.75" customHeight="1" x14ac:dyDescent="0.25">
      <c r="AN3050" s="18"/>
      <c r="AO3050" s="19"/>
      <c r="AQ3050" s="1"/>
      <c r="AR3050" s="14"/>
      <c r="AS3050" s="14"/>
      <c r="AT3050" s="6"/>
      <c r="AU3050" s="3"/>
      <c r="AV3050" s="3"/>
    </row>
    <row r="3051" spans="40:48" ht="12.75" customHeight="1" x14ac:dyDescent="0.25">
      <c r="AN3051" s="18"/>
      <c r="AO3051" s="19"/>
      <c r="AQ3051" s="1"/>
      <c r="AR3051" s="14"/>
      <c r="AS3051" s="14"/>
      <c r="AT3051" s="6"/>
      <c r="AU3051" s="3"/>
      <c r="AV3051" s="3"/>
    </row>
    <row r="3052" spans="40:48" ht="12.75" customHeight="1" x14ac:dyDescent="0.25">
      <c r="AN3052" s="18"/>
      <c r="AO3052" s="19"/>
      <c r="AQ3052" s="1"/>
      <c r="AR3052" s="14"/>
      <c r="AS3052" s="14"/>
      <c r="AT3052" s="6"/>
      <c r="AU3052" s="3"/>
      <c r="AV3052" s="3"/>
    </row>
    <row r="3053" spans="40:48" ht="12.75" customHeight="1" x14ac:dyDescent="0.25">
      <c r="AN3053" s="18"/>
      <c r="AO3053" s="19"/>
      <c r="AQ3053" s="1"/>
      <c r="AR3053" s="14"/>
      <c r="AS3053" s="14"/>
      <c r="AT3053" s="6"/>
      <c r="AU3053" s="3"/>
      <c r="AV3053" s="3"/>
    </row>
    <row r="3054" spans="40:48" ht="12.75" customHeight="1" x14ac:dyDescent="0.25">
      <c r="AN3054" s="18"/>
      <c r="AO3054" s="19"/>
      <c r="AQ3054" s="1"/>
      <c r="AR3054" s="14"/>
      <c r="AS3054" s="14"/>
      <c r="AT3054" s="6"/>
      <c r="AU3054" s="3"/>
      <c r="AV3054" s="3"/>
    </row>
    <row r="3055" spans="40:48" ht="12.75" customHeight="1" x14ac:dyDescent="0.25">
      <c r="AN3055" s="18"/>
      <c r="AO3055" s="19"/>
      <c r="AQ3055" s="1"/>
      <c r="AR3055" s="14"/>
      <c r="AS3055" s="14"/>
      <c r="AT3055" s="6"/>
      <c r="AU3055" s="3"/>
      <c r="AV3055" s="3"/>
    </row>
    <row r="3056" spans="40:48" ht="12.75" customHeight="1" x14ac:dyDescent="0.25">
      <c r="AN3056" s="18"/>
      <c r="AO3056" s="19"/>
      <c r="AQ3056" s="1"/>
      <c r="AR3056" s="14"/>
      <c r="AS3056" s="14"/>
      <c r="AT3056" s="6"/>
      <c r="AU3056" s="3"/>
      <c r="AV3056" s="3"/>
    </row>
    <row r="3057" spans="40:48" ht="12.75" customHeight="1" x14ac:dyDescent="0.25">
      <c r="AN3057" s="18"/>
      <c r="AO3057" s="19"/>
      <c r="AQ3057" s="1"/>
      <c r="AR3057" s="14"/>
      <c r="AS3057" s="14"/>
      <c r="AT3057" s="6"/>
      <c r="AU3057" s="3"/>
      <c r="AV3057" s="3"/>
    </row>
    <row r="3058" spans="40:48" ht="12.75" customHeight="1" x14ac:dyDescent="0.25">
      <c r="AN3058" s="18"/>
      <c r="AO3058" s="19"/>
      <c r="AQ3058" s="1"/>
      <c r="AR3058" s="14"/>
      <c r="AS3058" s="14"/>
      <c r="AT3058" s="6"/>
      <c r="AU3058" s="3"/>
      <c r="AV3058" s="3"/>
    </row>
    <row r="3059" spans="40:48" ht="12.75" customHeight="1" x14ac:dyDescent="0.25">
      <c r="AN3059" s="18"/>
      <c r="AO3059" s="19"/>
      <c r="AQ3059" s="1"/>
      <c r="AR3059" s="14"/>
      <c r="AS3059" s="14"/>
      <c r="AT3059" s="6"/>
      <c r="AU3059" s="3"/>
      <c r="AV3059" s="3"/>
    </row>
    <row r="3060" spans="40:48" ht="12.75" customHeight="1" x14ac:dyDescent="0.25">
      <c r="AN3060" s="18"/>
      <c r="AO3060" s="19"/>
      <c r="AQ3060" s="1"/>
      <c r="AR3060" s="14"/>
      <c r="AS3060" s="14"/>
      <c r="AT3060" s="6"/>
      <c r="AU3060" s="3"/>
      <c r="AV3060" s="3"/>
    </row>
    <row r="3061" spans="40:48" ht="12.75" customHeight="1" x14ac:dyDescent="0.25">
      <c r="AN3061" s="18"/>
      <c r="AO3061" s="19"/>
      <c r="AQ3061" s="1"/>
      <c r="AR3061" s="14"/>
      <c r="AS3061" s="14"/>
      <c r="AT3061" s="6"/>
      <c r="AU3061" s="3"/>
      <c r="AV3061" s="3"/>
    </row>
    <row r="3062" spans="40:48" ht="12.75" customHeight="1" x14ac:dyDescent="0.25">
      <c r="AN3062" s="18"/>
      <c r="AO3062" s="19"/>
      <c r="AQ3062" s="1"/>
      <c r="AR3062" s="14"/>
      <c r="AS3062" s="14"/>
      <c r="AT3062" s="6"/>
      <c r="AU3062" s="3"/>
      <c r="AV3062" s="3"/>
    </row>
    <row r="3063" spans="40:48" ht="12.75" customHeight="1" x14ac:dyDescent="0.25">
      <c r="AN3063" s="18"/>
      <c r="AO3063" s="19"/>
      <c r="AQ3063" s="1"/>
      <c r="AR3063" s="14"/>
      <c r="AS3063" s="14"/>
      <c r="AT3063" s="6"/>
      <c r="AU3063" s="3"/>
      <c r="AV3063" s="3"/>
    </row>
    <row r="3064" spans="40:48" ht="12.75" customHeight="1" x14ac:dyDescent="0.25">
      <c r="AN3064" s="18"/>
      <c r="AO3064" s="19"/>
      <c r="AQ3064" s="1"/>
      <c r="AR3064" s="14"/>
      <c r="AS3064" s="14"/>
      <c r="AT3064" s="6"/>
      <c r="AU3064" s="3"/>
      <c r="AV3064" s="3"/>
    </row>
    <row r="3065" spans="40:48" ht="12.75" customHeight="1" x14ac:dyDescent="0.25">
      <c r="AN3065" s="18"/>
      <c r="AO3065" s="19"/>
      <c r="AQ3065" s="1"/>
      <c r="AR3065" s="14"/>
      <c r="AS3065" s="14"/>
      <c r="AT3065" s="6"/>
      <c r="AU3065" s="3"/>
      <c r="AV3065" s="3"/>
    </row>
    <row r="3066" spans="40:48" ht="12.75" customHeight="1" x14ac:dyDescent="0.25">
      <c r="AN3066" s="18"/>
      <c r="AO3066" s="19"/>
      <c r="AQ3066" s="1"/>
      <c r="AR3066" s="14"/>
      <c r="AS3066" s="14"/>
      <c r="AT3066" s="6"/>
      <c r="AU3066" s="3"/>
      <c r="AV3066" s="3"/>
    </row>
    <row r="3067" spans="40:48" ht="12.75" customHeight="1" x14ac:dyDescent="0.25">
      <c r="AN3067" s="18"/>
      <c r="AO3067" s="19"/>
      <c r="AQ3067" s="1"/>
      <c r="AR3067" s="14"/>
      <c r="AS3067" s="14"/>
      <c r="AT3067" s="6"/>
      <c r="AU3067" s="3"/>
      <c r="AV3067" s="3"/>
    </row>
    <row r="3068" spans="40:48" ht="12.75" customHeight="1" x14ac:dyDescent="0.25">
      <c r="AN3068" s="18"/>
      <c r="AO3068" s="19"/>
      <c r="AQ3068" s="1"/>
      <c r="AR3068" s="14"/>
      <c r="AS3068" s="14"/>
      <c r="AT3068" s="6"/>
      <c r="AU3068" s="3"/>
      <c r="AV3068" s="3"/>
    </row>
    <row r="3069" spans="40:48" ht="12.75" customHeight="1" x14ac:dyDescent="0.25">
      <c r="AN3069" s="18"/>
      <c r="AO3069" s="19"/>
      <c r="AQ3069" s="1"/>
      <c r="AR3069" s="14"/>
      <c r="AS3069" s="14"/>
      <c r="AT3069" s="6"/>
      <c r="AU3069" s="3"/>
      <c r="AV3069" s="3"/>
    </row>
    <row r="3070" spans="40:48" ht="12.75" customHeight="1" x14ac:dyDescent="0.25">
      <c r="AN3070" s="18"/>
      <c r="AO3070" s="19"/>
      <c r="AQ3070" s="1"/>
      <c r="AR3070" s="14"/>
      <c r="AS3070" s="14"/>
      <c r="AT3070" s="6"/>
      <c r="AU3070" s="3"/>
      <c r="AV3070" s="3"/>
    </row>
    <row r="3071" spans="40:48" ht="12.75" customHeight="1" x14ac:dyDescent="0.25">
      <c r="AN3071" s="18"/>
      <c r="AO3071" s="19"/>
      <c r="AQ3071" s="1"/>
      <c r="AR3071" s="14"/>
      <c r="AS3071" s="14"/>
      <c r="AT3071" s="6"/>
      <c r="AU3071" s="3"/>
      <c r="AV3071" s="3"/>
    </row>
    <row r="3072" spans="40:48" ht="12.75" customHeight="1" x14ac:dyDescent="0.25">
      <c r="AN3072" s="18"/>
      <c r="AO3072" s="19"/>
      <c r="AQ3072" s="1"/>
      <c r="AR3072" s="14"/>
      <c r="AS3072" s="14"/>
      <c r="AT3072" s="6"/>
      <c r="AU3072" s="3"/>
      <c r="AV3072" s="3"/>
    </row>
    <row r="3073" spans="40:48" ht="12.75" customHeight="1" x14ac:dyDescent="0.25">
      <c r="AN3073" s="18"/>
      <c r="AO3073" s="19"/>
      <c r="AQ3073" s="1"/>
      <c r="AR3073" s="14"/>
      <c r="AS3073" s="14"/>
      <c r="AT3073" s="6"/>
      <c r="AU3073" s="3"/>
      <c r="AV3073" s="3"/>
    </row>
    <row r="3074" spans="40:48" ht="12.75" customHeight="1" x14ac:dyDescent="0.25">
      <c r="AN3074" s="18"/>
      <c r="AO3074" s="19"/>
      <c r="AQ3074" s="1"/>
      <c r="AR3074" s="14"/>
      <c r="AS3074" s="14"/>
      <c r="AT3074" s="6"/>
      <c r="AU3074" s="3"/>
      <c r="AV3074" s="3"/>
    </row>
    <row r="3075" spans="40:48" ht="12.75" customHeight="1" x14ac:dyDescent="0.25">
      <c r="AN3075" s="18"/>
      <c r="AO3075" s="19"/>
      <c r="AQ3075" s="1"/>
      <c r="AR3075" s="14"/>
      <c r="AS3075" s="14"/>
      <c r="AT3075" s="6"/>
      <c r="AU3075" s="3"/>
      <c r="AV3075" s="3"/>
    </row>
    <row r="3076" spans="40:48" ht="12.75" customHeight="1" x14ac:dyDescent="0.25">
      <c r="AN3076" s="18"/>
      <c r="AO3076" s="19"/>
      <c r="AQ3076" s="1"/>
      <c r="AR3076" s="14"/>
      <c r="AS3076" s="14"/>
      <c r="AT3076" s="6"/>
      <c r="AU3076" s="3"/>
      <c r="AV3076" s="3"/>
    </row>
    <row r="3077" spans="40:48" ht="12.75" customHeight="1" x14ac:dyDescent="0.25">
      <c r="AN3077" s="18"/>
      <c r="AO3077" s="19"/>
      <c r="AQ3077" s="1"/>
      <c r="AR3077" s="14"/>
      <c r="AS3077" s="14"/>
      <c r="AT3077" s="6"/>
      <c r="AU3077" s="3"/>
      <c r="AV3077" s="3"/>
    </row>
    <row r="3078" spans="40:48" ht="12.75" customHeight="1" x14ac:dyDescent="0.25">
      <c r="AN3078" s="18"/>
      <c r="AO3078" s="19"/>
      <c r="AQ3078" s="1"/>
      <c r="AR3078" s="14"/>
      <c r="AS3078" s="14"/>
      <c r="AT3078" s="6"/>
      <c r="AU3078" s="3"/>
      <c r="AV3078" s="3"/>
    </row>
    <row r="3079" spans="40:48" ht="12.75" customHeight="1" x14ac:dyDescent="0.25">
      <c r="AN3079" s="18"/>
      <c r="AO3079" s="19"/>
      <c r="AQ3079" s="1"/>
      <c r="AR3079" s="14"/>
      <c r="AS3079" s="14"/>
      <c r="AT3079" s="6"/>
      <c r="AU3079" s="3"/>
      <c r="AV3079" s="3"/>
    </row>
    <row r="3080" spans="40:48" ht="12.75" customHeight="1" x14ac:dyDescent="0.25">
      <c r="AN3080" s="18"/>
      <c r="AO3080" s="19"/>
      <c r="AQ3080" s="1"/>
      <c r="AR3080" s="14"/>
      <c r="AS3080" s="14"/>
      <c r="AT3080" s="6"/>
      <c r="AU3080" s="3"/>
      <c r="AV3080" s="3"/>
    </row>
    <row r="3081" spans="40:48" ht="12.75" customHeight="1" x14ac:dyDescent="0.25">
      <c r="AN3081" s="18"/>
      <c r="AO3081" s="19"/>
      <c r="AQ3081" s="1"/>
      <c r="AR3081" s="14"/>
      <c r="AS3081" s="14"/>
      <c r="AT3081" s="6"/>
      <c r="AU3081" s="3"/>
      <c r="AV3081" s="3"/>
    </row>
    <row r="3082" spans="40:48" ht="12.75" customHeight="1" x14ac:dyDescent="0.25">
      <c r="AN3082" s="18"/>
      <c r="AO3082" s="19"/>
      <c r="AQ3082" s="1"/>
      <c r="AR3082" s="14"/>
      <c r="AS3082" s="14"/>
      <c r="AT3082" s="6"/>
      <c r="AU3082" s="3"/>
      <c r="AV3082" s="3"/>
    </row>
    <row r="3083" spans="40:48" ht="12.75" customHeight="1" x14ac:dyDescent="0.25">
      <c r="AN3083" s="18"/>
      <c r="AO3083" s="19"/>
      <c r="AQ3083" s="1"/>
      <c r="AR3083" s="14"/>
      <c r="AS3083" s="14"/>
      <c r="AT3083" s="6"/>
      <c r="AU3083" s="3"/>
      <c r="AV3083" s="3"/>
    </row>
    <row r="3084" spans="40:48" ht="12.75" customHeight="1" x14ac:dyDescent="0.25">
      <c r="AN3084" s="18"/>
      <c r="AO3084" s="19"/>
      <c r="AQ3084" s="1"/>
      <c r="AR3084" s="14"/>
      <c r="AS3084" s="14"/>
      <c r="AT3084" s="6"/>
      <c r="AU3084" s="3"/>
      <c r="AV3084" s="3"/>
    </row>
    <row r="3085" spans="40:48" ht="12.75" customHeight="1" x14ac:dyDescent="0.25">
      <c r="AN3085" s="18"/>
      <c r="AO3085" s="19"/>
      <c r="AQ3085" s="1"/>
      <c r="AR3085" s="14"/>
      <c r="AS3085" s="14"/>
      <c r="AT3085" s="6"/>
      <c r="AU3085" s="3"/>
      <c r="AV3085" s="3"/>
    </row>
    <row r="3086" spans="40:48" ht="12.75" customHeight="1" x14ac:dyDescent="0.25">
      <c r="AN3086" s="18"/>
      <c r="AO3086" s="19"/>
      <c r="AQ3086" s="1"/>
      <c r="AR3086" s="14"/>
      <c r="AS3086" s="14"/>
      <c r="AT3086" s="6"/>
      <c r="AU3086" s="3"/>
      <c r="AV3086" s="3"/>
    </row>
    <row r="3087" spans="40:48" ht="12.75" customHeight="1" x14ac:dyDescent="0.25">
      <c r="AN3087" s="18"/>
      <c r="AO3087" s="19"/>
      <c r="AQ3087" s="1"/>
      <c r="AR3087" s="14"/>
      <c r="AS3087" s="14"/>
      <c r="AT3087" s="6"/>
      <c r="AU3087" s="3"/>
      <c r="AV3087" s="3"/>
    </row>
    <row r="3088" spans="40:48" ht="12.75" customHeight="1" x14ac:dyDescent="0.25">
      <c r="AN3088" s="18"/>
      <c r="AO3088" s="19"/>
      <c r="AQ3088" s="1"/>
      <c r="AR3088" s="14"/>
      <c r="AS3088" s="14"/>
      <c r="AT3088" s="6"/>
      <c r="AU3088" s="3"/>
      <c r="AV3088" s="3"/>
    </row>
    <row r="3089" spans="40:48" ht="12.75" customHeight="1" x14ac:dyDescent="0.25">
      <c r="AN3089" s="18"/>
      <c r="AO3089" s="19"/>
      <c r="AQ3089" s="1"/>
      <c r="AR3089" s="14"/>
      <c r="AS3089" s="14"/>
      <c r="AT3089" s="6"/>
      <c r="AU3089" s="3"/>
      <c r="AV3089" s="3"/>
    </row>
    <row r="3090" spans="40:48" ht="12.75" customHeight="1" x14ac:dyDescent="0.25">
      <c r="AN3090" s="18"/>
      <c r="AO3090" s="19"/>
      <c r="AQ3090" s="1"/>
      <c r="AR3090" s="14"/>
      <c r="AS3090" s="14"/>
      <c r="AT3090" s="6"/>
      <c r="AU3090" s="3"/>
      <c r="AV3090" s="3"/>
    </row>
    <row r="3091" spans="40:48" ht="12.75" customHeight="1" x14ac:dyDescent="0.25">
      <c r="AN3091" s="18"/>
      <c r="AO3091" s="19"/>
      <c r="AQ3091" s="1"/>
      <c r="AR3091" s="14"/>
      <c r="AS3091" s="14"/>
      <c r="AT3091" s="6"/>
      <c r="AU3091" s="3"/>
      <c r="AV3091" s="3"/>
    </row>
    <row r="3092" spans="40:48" ht="12.75" customHeight="1" x14ac:dyDescent="0.25">
      <c r="AN3092" s="18"/>
      <c r="AO3092" s="19"/>
      <c r="AQ3092" s="1"/>
      <c r="AR3092" s="14"/>
      <c r="AS3092" s="14"/>
      <c r="AT3092" s="6"/>
      <c r="AU3092" s="3"/>
      <c r="AV3092" s="3"/>
    </row>
    <row r="3093" spans="40:48" ht="12.75" customHeight="1" x14ac:dyDescent="0.25">
      <c r="AN3093" s="18"/>
      <c r="AO3093" s="19"/>
      <c r="AQ3093" s="1"/>
      <c r="AR3093" s="14"/>
      <c r="AS3093" s="14"/>
      <c r="AT3093" s="6"/>
      <c r="AU3093" s="3"/>
      <c r="AV3093" s="3"/>
    </row>
    <row r="3094" spans="40:48" ht="12.75" customHeight="1" x14ac:dyDescent="0.25">
      <c r="AN3094" s="18"/>
      <c r="AO3094" s="19"/>
      <c r="AQ3094" s="1"/>
      <c r="AR3094" s="14"/>
      <c r="AS3094" s="14"/>
      <c r="AT3094" s="6"/>
      <c r="AU3094" s="3"/>
      <c r="AV3094" s="3"/>
    </row>
    <row r="3095" spans="40:48" ht="12.75" customHeight="1" x14ac:dyDescent="0.25">
      <c r="AN3095" s="18"/>
      <c r="AO3095" s="19"/>
      <c r="AQ3095" s="1"/>
      <c r="AR3095" s="14"/>
      <c r="AS3095" s="14"/>
      <c r="AT3095" s="6"/>
      <c r="AU3095" s="3"/>
      <c r="AV3095" s="3"/>
    </row>
    <row r="3096" spans="40:48" ht="12.75" customHeight="1" x14ac:dyDescent="0.25">
      <c r="AN3096" s="18"/>
      <c r="AO3096" s="19"/>
      <c r="AQ3096" s="1"/>
      <c r="AR3096" s="14"/>
      <c r="AS3096" s="14"/>
      <c r="AT3096" s="6"/>
      <c r="AU3096" s="3"/>
      <c r="AV3096" s="3"/>
    </row>
    <row r="3097" spans="40:48" ht="12.75" customHeight="1" x14ac:dyDescent="0.25">
      <c r="AN3097" s="18"/>
      <c r="AO3097" s="19"/>
      <c r="AQ3097" s="1"/>
      <c r="AR3097" s="14"/>
      <c r="AS3097" s="14"/>
      <c r="AT3097" s="6"/>
      <c r="AU3097" s="3"/>
      <c r="AV3097" s="3"/>
    </row>
    <row r="3098" spans="40:48" ht="12.75" customHeight="1" x14ac:dyDescent="0.25">
      <c r="AN3098" s="18"/>
      <c r="AO3098" s="19"/>
      <c r="AQ3098" s="1"/>
      <c r="AR3098" s="14"/>
      <c r="AS3098" s="14"/>
      <c r="AT3098" s="6"/>
      <c r="AU3098" s="3"/>
      <c r="AV3098" s="3"/>
    </row>
    <row r="3099" spans="40:48" ht="12.75" customHeight="1" x14ac:dyDescent="0.25">
      <c r="AN3099" s="18"/>
      <c r="AO3099" s="19"/>
      <c r="AQ3099" s="1"/>
      <c r="AR3099" s="14"/>
      <c r="AS3099" s="14"/>
      <c r="AT3099" s="6"/>
      <c r="AU3099" s="3"/>
      <c r="AV3099" s="3"/>
    </row>
    <row r="3100" spans="40:48" ht="12.75" customHeight="1" x14ac:dyDescent="0.25">
      <c r="AN3100" s="18"/>
      <c r="AO3100" s="19"/>
      <c r="AQ3100" s="1"/>
      <c r="AR3100" s="14"/>
      <c r="AS3100" s="14"/>
      <c r="AT3100" s="6"/>
      <c r="AU3100" s="3"/>
      <c r="AV3100" s="3"/>
    </row>
    <row r="3101" spans="40:48" ht="12.75" customHeight="1" x14ac:dyDescent="0.25">
      <c r="AN3101" s="18"/>
      <c r="AO3101" s="19"/>
      <c r="AQ3101" s="1"/>
      <c r="AR3101" s="14"/>
      <c r="AS3101" s="14"/>
      <c r="AT3101" s="6"/>
      <c r="AU3101" s="3"/>
      <c r="AV3101" s="3"/>
    </row>
    <row r="3102" spans="40:48" ht="12.75" customHeight="1" x14ac:dyDescent="0.25">
      <c r="AN3102" s="18"/>
      <c r="AO3102" s="19"/>
      <c r="AQ3102" s="1"/>
      <c r="AR3102" s="14"/>
      <c r="AS3102" s="14"/>
      <c r="AT3102" s="6"/>
      <c r="AU3102" s="3"/>
      <c r="AV3102" s="3"/>
    </row>
    <row r="3103" spans="40:48" ht="12.75" customHeight="1" x14ac:dyDescent="0.25">
      <c r="AN3103" s="18"/>
      <c r="AO3103" s="19"/>
      <c r="AQ3103" s="1"/>
      <c r="AR3103" s="14"/>
      <c r="AS3103" s="14"/>
      <c r="AT3103" s="6"/>
      <c r="AU3103" s="3"/>
      <c r="AV3103" s="3"/>
    </row>
    <row r="3104" spans="40:48" ht="12.75" customHeight="1" x14ac:dyDescent="0.25">
      <c r="AN3104" s="18"/>
      <c r="AO3104" s="19"/>
      <c r="AQ3104" s="1"/>
      <c r="AR3104" s="14"/>
      <c r="AS3104" s="14"/>
      <c r="AT3104" s="6"/>
      <c r="AU3104" s="3"/>
      <c r="AV3104" s="3"/>
    </row>
    <row r="3105" spans="40:48" ht="12.75" customHeight="1" x14ac:dyDescent="0.25">
      <c r="AN3105" s="18"/>
      <c r="AO3105" s="19"/>
      <c r="AQ3105" s="1"/>
      <c r="AR3105" s="14"/>
      <c r="AS3105" s="14"/>
      <c r="AT3105" s="6"/>
      <c r="AU3105" s="3"/>
      <c r="AV3105" s="3"/>
    </row>
    <row r="3106" spans="40:48" ht="12.75" customHeight="1" x14ac:dyDescent="0.25">
      <c r="AN3106" s="18"/>
      <c r="AO3106" s="19"/>
      <c r="AQ3106" s="1"/>
      <c r="AR3106" s="14"/>
      <c r="AS3106" s="14"/>
      <c r="AT3106" s="6"/>
      <c r="AU3106" s="3"/>
      <c r="AV3106" s="3"/>
    </row>
    <row r="3107" spans="40:48" ht="12.75" customHeight="1" x14ac:dyDescent="0.25">
      <c r="AN3107" s="18"/>
      <c r="AO3107" s="19"/>
      <c r="AQ3107" s="1"/>
      <c r="AR3107" s="14"/>
      <c r="AS3107" s="14"/>
      <c r="AT3107" s="6"/>
      <c r="AU3107" s="3"/>
      <c r="AV3107" s="3"/>
    </row>
    <row r="3108" spans="40:48" ht="12.75" customHeight="1" x14ac:dyDescent="0.25">
      <c r="AN3108" s="18"/>
      <c r="AO3108" s="19"/>
      <c r="AQ3108" s="1"/>
      <c r="AR3108" s="14"/>
      <c r="AS3108" s="14"/>
      <c r="AT3108" s="6"/>
      <c r="AU3108" s="3"/>
      <c r="AV3108" s="3"/>
    </row>
    <row r="3109" spans="40:48" ht="12.75" customHeight="1" x14ac:dyDescent="0.25">
      <c r="AN3109" s="18"/>
      <c r="AO3109" s="19"/>
      <c r="AQ3109" s="1"/>
      <c r="AR3109" s="14"/>
      <c r="AS3109" s="14"/>
      <c r="AT3109" s="6"/>
      <c r="AU3109" s="3"/>
      <c r="AV3109" s="3"/>
    </row>
    <row r="3110" spans="40:48" ht="12.75" customHeight="1" x14ac:dyDescent="0.25">
      <c r="AN3110" s="18"/>
      <c r="AO3110" s="19"/>
      <c r="AQ3110" s="1"/>
      <c r="AR3110" s="14"/>
      <c r="AS3110" s="14"/>
      <c r="AT3110" s="6"/>
      <c r="AU3110" s="3"/>
      <c r="AV3110" s="3"/>
    </row>
    <row r="3111" spans="40:48" ht="12.75" customHeight="1" x14ac:dyDescent="0.25">
      <c r="AN3111" s="18"/>
      <c r="AO3111" s="19"/>
      <c r="AQ3111" s="1"/>
      <c r="AR3111" s="14"/>
      <c r="AS3111" s="14"/>
      <c r="AT3111" s="6"/>
      <c r="AU3111" s="3"/>
      <c r="AV3111" s="3"/>
    </row>
    <row r="3112" spans="40:48" ht="12.75" customHeight="1" x14ac:dyDescent="0.25">
      <c r="AN3112" s="18"/>
      <c r="AO3112" s="19"/>
      <c r="AQ3112" s="1"/>
      <c r="AR3112" s="14"/>
      <c r="AS3112" s="14"/>
      <c r="AT3112" s="6"/>
      <c r="AU3112" s="3"/>
      <c r="AV3112" s="3"/>
    </row>
    <row r="3113" spans="40:48" ht="12.75" customHeight="1" x14ac:dyDescent="0.25">
      <c r="AN3113" s="18"/>
      <c r="AO3113" s="19"/>
      <c r="AQ3113" s="1"/>
      <c r="AR3113" s="14"/>
      <c r="AS3113" s="14"/>
      <c r="AT3113" s="6"/>
      <c r="AU3113" s="3"/>
      <c r="AV3113" s="3"/>
    </row>
    <row r="3114" spans="40:48" ht="12.75" customHeight="1" x14ac:dyDescent="0.25">
      <c r="AN3114" s="18"/>
      <c r="AO3114" s="19"/>
      <c r="AQ3114" s="1"/>
      <c r="AR3114" s="14"/>
      <c r="AS3114" s="14"/>
      <c r="AT3114" s="6"/>
      <c r="AU3114" s="3"/>
      <c r="AV3114" s="3"/>
    </row>
    <row r="3115" spans="40:48" ht="12.75" customHeight="1" x14ac:dyDescent="0.25">
      <c r="AN3115" s="18"/>
      <c r="AO3115" s="19"/>
      <c r="AQ3115" s="1"/>
      <c r="AR3115" s="14"/>
      <c r="AS3115" s="14"/>
      <c r="AT3115" s="6"/>
      <c r="AU3115" s="3"/>
      <c r="AV3115" s="3"/>
    </row>
    <row r="3116" spans="40:48" ht="12.75" customHeight="1" x14ac:dyDescent="0.25">
      <c r="AN3116" s="18"/>
      <c r="AO3116" s="19"/>
      <c r="AQ3116" s="1"/>
      <c r="AR3116" s="14"/>
      <c r="AS3116" s="14"/>
      <c r="AT3116" s="6"/>
      <c r="AU3116" s="3"/>
      <c r="AV3116" s="3"/>
    </row>
    <row r="3117" spans="40:48" ht="12.75" customHeight="1" x14ac:dyDescent="0.25">
      <c r="AN3117" s="18"/>
      <c r="AO3117" s="19"/>
      <c r="AQ3117" s="1"/>
      <c r="AR3117" s="14"/>
      <c r="AS3117" s="14"/>
      <c r="AT3117" s="6"/>
      <c r="AU3117" s="3"/>
      <c r="AV3117" s="3"/>
    </row>
    <row r="3118" spans="40:48" ht="12.75" customHeight="1" x14ac:dyDescent="0.25">
      <c r="AN3118" s="18"/>
      <c r="AO3118" s="19"/>
      <c r="AQ3118" s="1"/>
      <c r="AR3118" s="14"/>
      <c r="AS3118" s="14"/>
      <c r="AT3118" s="6"/>
      <c r="AU3118" s="3"/>
      <c r="AV3118" s="3"/>
    </row>
    <row r="3119" spans="40:48" ht="12.75" customHeight="1" x14ac:dyDescent="0.25">
      <c r="AN3119" s="18"/>
      <c r="AO3119" s="19"/>
      <c r="AQ3119" s="1"/>
      <c r="AR3119" s="14"/>
      <c r="AS3119" s="14"/>
      <c r="AT3119" s="6"/>
      <c r="AU3119" s="3"/>
      <c r="AV3119" s="3"/>
    </row>
    <row r="3120" spans="40:48" ht="12.75" customHeight="1" x14ac:dyDescent="0.25">
      <c r="AN3120" s="18"/>
      <c r="AO3120" s="19"/>
      <c r="AQ3120" s="1"/>
      <c r="AR3120" s="14"/>
      <c r="AS3120" s="14"/>
      <c r="AT3120" s="6"/>
      <c r="AU3120" s="3"/>
      <c r="AV3120" s="3"/>
    </row>
    <row r="3121" spans="40:48" ht="12.75" customHeight="1" x14ac:dyDescent="0.25">
      <c r="AN3121" s="18"/>
      <c r="AO3121" s="19"/>
      <c r="AQ3121" s="1"/>
      <c r="AR3121" s="14"/>
      <c r="AS3121" s="14"/>
      <c r="AT3121" s="6"/>
      <c r="AU3121" s="3"/>
      <c r="AV3121" s="3"/>
    </row>
    <row r="3122" spans="40:48" ht="12.75" customHeight="1" x14ac:dyDescent="0.25">
      <c r="AN3122" s="18"/>
      <c r="AO3122" s="19"/>
      <c r="AQ3122" s="1"/>
      <c r="AR3122" s="14"/>
      <c r="AS3122" s="14"/>
      <c r="AT3122" s="6"/>
      <c r="AU3122" s="3"/>
      <c r="AV3122" s="3"/>
    </row>
    <row r="3123" spans="40:48" ht="12.75" customHeight="1" x14ac:dyDescent="0.25">
      <c r="AN3123" s="18"/>
      <c r="AO3123" s="19"/>
      <c r="AQ3123" s="1"/>
      <c r="AR3123" s="14"/>
      <c r="AS3123" s="14"/>
      <c r="AT3123" s="6"/>
      <c r="AU3123" s="3"/>
      <c r="AV3123" s="3"/>
    </row>
    <row r="3124" spans="40:48" ht="12.75" customHeight="1" x14ac:dyDescent="0.25">
      <c r="AN3124" s="18"/>
      <c r="AO3124" s="19"/>
      <c r="AQ3124" s="1"/>
      <c r="AR3124" s="14"/>
      <c r="AS3124" s="14"/>
      <c r="AT3124" s="6"/>
      <c r="AU3124" s="3"/>
      <c r="AV3124" s="3"/>
    </row>
    <row r="3125" spans="40:48" ht="12.75" customHeight="1" x14ac:dyDescent="0.25">
      <c r="AN3125" s="18"/>
      <c r="AO3125" s="19"/>
      <c r="AQ3125" s="1"/>
      <c r="AR3125" s="14"/>
      <c r="AS3125" s="14"/>
      <c r="AT3125" s="6"/>
      <c r="AU3125" s="3"/>
      <c r="AV3125" s="3"/>
    </row>
    <row r="3126" spans="40:48" ht="12.75" customHeight="1" x14ac:dyDescent="0.25">
      <c r="AN3126" s="18"/>
      <c r="AO3126" s="19"/>
      <c r="AQ3126" s="1"/>
      <c r="AR3126" s="14"/>
      <c r="AS3126" s="14"/>
      <c r="AT3126" s="6"/>
      <c r="AU3126" s="3"/>
      <c r="AV3126" s="3"/>
    </row>
    <row r="3127" spans="40:48" ht="12.75" customHeight="1" x14ac:dyDescent="0.25">
      <c r="AN3127" s="18"/>
      <c r="AO3127" s="19"/>
      <c r="AQ3127" s="1"/>
      <c r="AR3127" s="14"/>
      <c r="AS3127" s="14"/>
      <c r="AT3127" s="6"/>
      <c r="AU3127" s="3"/>
      <c r="AV3127" s="3"/>
    </row>
    <row r="3128" spans="40:48" ht="12.75" customHeight="1" x14ac:dyDescent="0.25">
      <c r="AN3128" s="18"/>
      <c r="AO3128" s="19"/>
      <c r="AQ3128" s="1"/>
      <c r="AR3128" s="14"/>
      <c r="AS3128" s="14"/>
      <c r="AT3128" s="6"/>
      <c r="AU3128" s="3"/>
      <c r="AV3128" s="3"/>
    </row>
    <row r="3129" spans="40:48" ht="12.75" customHeight="1" x14ac:dyDescent="0.25">
      <c r="AN3129" s="18"/>
      <c r="AO3129" s="19"/>
      <c r="AQ3129" s="1"/>
      <c r="AR3129" s="14"/>
      <c r="AS3129" s="14"/>
      <c r="AT3129" s="6"/>
      <c r="AU3129" s="3"/>
      <c r="AV3129" s="3"/>
    </row>
    <row r="3130" spans="40:48" ht="12.75" customHeight="1" x14ac:dyDescent="0.25">
      <c r="AN3130" s="18"/>
      <c r="AO3130" s="19"/>
      <c r="AQ3130" s="1"/>
      <c r="AR3130" s="14"/>
      <c r="AS3130" s="14"/>
      <c r="AT3130" s="6"/>
      <c r="AU3130" s="3"/>
      <c r="AV3130" s="3"/>
    </row>
    <row r="3131" spans="40:48" ht="12.75" customHeight="1" x14ac:dyDescent="0.25">
      <c r="AN3131" s="18"/>
      <c r="AO3131" s="19"/>
      <c r="AQ3131" s="1"/>
      <c r="AR3131" s="14"/>
      <c r="AS3131" s="14"/>
      <c r="AT3131" s="6"/>
      <c r="AU3131" s="3"/>
      <c r="AV3131" s="3"/>
    </row>
    <row r="3132" spans="40:48" ht="12.75" customHeight="1" x14ac:dyDescent="0.25">
      <c r="AN3132" s="18"/>
      <c r="AO3132" s="19"/>
      <c r="AQ3132" s="1"/>
      <c r="AR3132" s="14"/>
      <c r="AS3132" s="14"/>
      <c r="AT3132" s="6"/>
      <c r="AU3132" s="3"/>
      <c r="AV3132" s="3"/>
    </row>
    <row r="3133" spans="40:48" ht="12.75" customHeight="1" x14ac:dyDescent="0.25">
      <c r="AN3133" s="18"/>
      <c r="AO3133" s="19"/>
      <c r="AQ3133" s="1"/>
      <c r="AR3133" s="14"/>
      <c r="AS3133" s="14"/>
      <c r="AT3133" s="6"/>
      <c r="AU3133" s="3"/>
      <c r="AV3133" s="3"/>
    </row>
    <row r="3134" spans="40:48" ht="12.75" customHeight="1" x14ac:dyDescent="0.25">
      <c r="AN3134" s="18"/>
      <c r="AO3134" s="19"/>
      <c r="AQ3134" s="1"/>
      <c r="AR3134" s="14"/>
      <c r="AS3134" s="14"/>
      <c r="AT3134" s="6"/>
      <c r="AU3134" s="3"/>
      <c r="AV3134" s="3"/>
    </row>
    <row r="3135" spans="40:48" ht="12.75" customHeight="1" x14ac:dyDescent="0.25">
      <c r="AN3135" s="18"/>
      <c r="AO3135" s="19"/>
      <c r="AQ3135" s="1"/>
      <c r="AR3135" s="14"/>
      <c r="AS3135" s="14"/>
      <c r="AT3135" s="6"/>
      <c r="AU3135" s="3"/>
      <c r="AV3135" s="3"/>
    </row>
    <row r="3136" spans="40:48" ht="12.75" customHeight="1" x14ac:dyDescent="0.25">
      <c r="AN3136" s="18"/>
      <c r="AO3136" s="19"/>
      <c r="AQ3136" s="1"/>
      <c r="AR3136" s="14"/>
      <c r="AS3136" s="14"/>
      <c r="AT3136" s="6"/>
      <c r="AU3136" s="3"/>
      <c r="AV3136" s="3"/>
    </row>
    <row r="3137" spans="40:48" ht="12.75" customHeight="1" x14ac:dyDescent="0.25">
      <c r="AN3137" s="18"/>
      <c r="AO3137" s="19"/>
      <c r="AQ3137" s="1"/>
      <c r="AR3137" s="14"/>
      <c r="AS3137" s="14"/>
      <c r="AT3137" s="6"/>
      <c r="AU3137" s="3"/>
      <c r="AV3137" s="3"/>
    </row>
    <row r="3138" spans="40:48" ht="12.75" customHeight="1" x14ac:dyDescent="0.25">
      <c r="AN3138" s="18"/>
      <c r="AO3138" s="19"/>
      <c r="AQ3138" s="1"/>
      <c r="AR3138" s="14"/>
      <c r="AS3138" s="14"/>
      <c r="AT3138" s="6"/>
      <c r="AU3138" s="3"/>
      <c r="AV3138" s="3"/>
    </row>
    <row r="3139" spans="40:48" ht="12.75" customHeight="1" x14ac:dyDescent="0.25">
      <c r="AN3139" s="18"/>
      <c r="AO3139" s="19"/>
      <c r="AQ3139" s="1"/>
      <c r="AR3139" s="14"/>
      <c r="AS3139" s="14"/>
      <c r="AT3139" s="6"/>
      <c r="AU3139" s="3"/>
      <c r="AV3139" s="3"/>
    </row>
    <row r="3140" spans="40:48" ht="12.75" customHeight="1" x14ac:dyDescent="0.25">
      <c r="AN3140" s="18"/>
      <c r="AO3140" s="19"/>
      <c r="AQ3140" s="1"/>
      <c r="AR3140" s="14"/>
      <c r="AS3140" s="14"/>
      <c r="AT3140" s="6"/>
      <c r="AU3140" s="3"/>
      <c r="AV3140" s="3"/>
    </row>
    <row r="3141" spans="40:48" ht="12.75" customHeight="1" x14ac:dyDescent="0.25">
      <c r="AN3141" s="18"/>
      <c r="AO3141" s="19"/>
      <c r="AQ3141" s="1"/>
      <c r="AR3141" s="14"/>
      <c r="AS3141" s="14"/>
      <c r="AT3141" s="6"/>
      <c r="AU3141" s="3"/>
      <c r="AV3141" s="3"/>
    </row>
    <row r="3142" spans="40:48" ht="12.75" customHeight="1" x14ac:dyDescent="0.25">
      <c r="AN3142" s="18"/>
      <c r="AO3142" s="19"/>
      <c r="AQ3142" s="1"/>
      <c r="AR3142" s="14"/>
      <c r="AS3142" s="14"/>
      <c r="AT3142" s="6"/>
      <c r="AU3142" s="3"/>
      <c r="AV3142" s="3"/>
    </row>
    <row r="3143" spans="40:48" ht="12.75" customHeight="1" x14ac:dyDescent="0.25">
      <c r="AN3143" s="18"/>
      <c r="AO3143" s="19"/>
      <c r="AQ3143" s="1"/>
      <c r="AR3143" s="14"/>
      <c r="AS3143" s="14"/>
      <c r="AT3143" s="6"/>
      <c r="AU3143" s="3"/>
      <c r="AV3143" s="3"/>
    </row>
    <row r="3144" spans="40:48" ht="12.75" customHeight="1" x14ac:dyDescent="0.25">
      <c r="AN3144" s="18"/>
      <c r="AO3144" s="19"/>
      <c r="AQ3144" s="1"/>
      <c r="AR3144" s="14"/>
      <c r="AS3144" s="14"/>
      <c r="AT3144" s="6"/>
      <c r="AU3144" s="3"/>
      <c r="AV3144" s="3"/>
    </row>
    <row r="3145" spans="40:48" ht="12.75" customHeight="1" x14ac:dyDescent="0.25">
      <c r="AN3145" s="18"/>
      <c r="AO3145" s="19"/>
      <c r="AQ3145" s="1"/>
      <c r="AR3145" s="14"/>
      <c r="AS3145" s="14"/>
      <c r="AT3145" s="6"/>
      <c r="AU3145" s="3"/>
      <c r="AV3145" s="3"/>
    </row>
    <row r="3146" spans="40:48" ht="12.75" customHeight="1" x14ac:dyDescent="0.25">
      <c r="AN3146" s="18"/>
      <c r="AO3146" s="19"/>
      <c r="AQ3146" s="1"/>
      <c r="AR3146" s="14"/>
      <c r="AS3146" s="14"/>
      <c r="AT3146" s="6"/>
      <c r="AU3146" s="3"/>
      <c r="AV3146" s="3"/>
    </row>
    <row r="3147" spans="40:48" ht="12.75" customHeight="1" x14ac:dyDescent="0.25">
      <c r="AN3147" s="18"/>
      <c r="AO3147" s="19"/>
      <c r="AQ3147" s="1"/>
      <c r="AR3147" s="14"/>
      <c r="AS3147" s="14"/>
      <c r="AT3147" s="6"/>
      <c r="AU3147" s="3"/>
      <c r="AV3147" s="3"/>
    </row>
    <row r="3148" spans="40:48" ht="12.75" customHeight="1" x14ac:dyDescent="0.25">
      <c r="AN3148" s="18"/>
      <c r="AO3148" s="19"/>
      <c r="AQ3148" s="1"/>
      <c r="AR3148" s="14"/>
      <c r="AS3148" s="14"/>
      <c r="AT3148" s="6"/>
      <c r="AU3148" s="3"/>
      <c r="AV3148" s="3"/>
    </row>
    <row r="3149" spans="40:48" ht="12.75" customHeight="1" x14ac:dyDescent="0.25">
      <c r="AN3149" s="18"/>
      <c r="AO3149" s="19"/>
      <c r="AQ3149" s="1"/>
      <c r="AR3149" s="14"/>
      <c r="AS3149" s="14"/>
      <c r="AT3149" s="6"/>
      <c r="AU3149" s="3"/>
      <c r="AV3149" s="3"/>
    </row>
    <row r="3150" spans="40:48" ht="12.75" customHeight="1" x14ac:dyDescent="0.25">
      <c r="AN3150" s="18"/>
      <c r="AO3150" s="19"/>
      <c r="AQ3150" s="1"/>
      <c r="AR3150" s="14"/>
      <c r="AS3150" s="14"/>
      <c r="AT3150" s="6"/>
      <c r="AU3150" s="3"/>
      <c r="AV3150" s="3"/>
    </row>
    <row r="3151" spans="40:48" ht="12.75" customHeight="1" x14ac:dyDescent="0.25">
      <c r="AN3151" s="18"/>
      <c r="AO3151" s="19"/>
      <c r="AQ3151" s="1"/>
      <c r="AR3151" s="14"/>
      <c r="AS3151" s="14"/>
      <c r="AT3151" s="6"/>
      <c r="AU3151" s="3"/>
      <c r="AV3151" s="3"/>
    </row>
    <row r="3152" spans="40:48" ht="12.75" customHeight="1" x14ac:dyDescent="0.25">
      <c r="AN3152" s="18"/>
      <c r="AO3152" s="19"/>
      <c r="AQ3152" s="1"/>
      <c r="AR3152" s="14"/>
      <c r="AS3152" s="14"/>
      <c r="AT3152" s="6"/>
      <c r="AU3152" s="3"/>
      <c r="AV3152" s="3"/>
    </row>
    <row r="3153" spans="40:48" ht="12.75" customHeight="1" x14ac:dyDescent="0.25">
      <c r="AN3153" s="18"/>
      <c r="AO3153" s="19"/>
      <c r="AQ3153" s="1"/>
      <c r="AR3153" s="14"/>
      <c r="AS3153" s="14"/>
      <c r="AT3153" s="6"/>
      <c r="AU3153" s="3"/>
      <c r="AV3153" s="3"/>
    </row>
    <row r="3154" spans="40:48" ht="12.75" customHeight="1" x14ac:dyDescent="0.25">
      <c r="AN3154" s="18"/>
      <c r="AO3154" s="19"/>
      <c r="AQ3154" s="1"/>
      <c r="AR3154" s="14"/>
      <c r="AS3154" s="14"/>
      <c r="AT3154" s="6"/>
      <c r="AU3154" s="3"/>
      <c r="AV3154" s="3"/>
    </row>
    <row r="3155" spans="40:48" ht="12.75" customHeight="1" x14ac:dyDescent="0.25">
      <c r="AN3155" s="18"/>
      <c r="AO3155" s="19"/>
      <c r="AQ3155" s="1"/>
      <c r="AR3155" s="14"/>
      <c r="AS3155" s="14"/>
      <c r="AT3155" s="6"/>
      <c r="AU3155" s="3"/>
      <c r="AV3155" s="3"/>
    </row>
    <row r="3156" spans="40:48" ht="12.75" customHeight="1" x14ac:dyDescent="0.25">
      <c r="AN3156" s="18"/>
      <c r="AO3156" s="19"/>
      <c r="AQ3156" s="1"/>
      <c r="AR3156" s="14"/>
      <c r="AS3156" s="14"/>
      <c r="AT3156" s="6"/>
      <c r="AU3156" s="3"/>
      <c r="AV3156" s="3"/>
    </row>
    <row r="3157" spans="40:48" ht="12.75" customHeight="1" x14ac:dyDescent="0.25">
      <c r="AN3157" s="18"/>
      <c r="AO3157" s="19"/>
      <c r="AQ3157" s="1"/>
      <c r="AR3157" s="14"/>
      <c r="AS3157" s="14"/>
      <c r="AT3157" s="6"/>
      <c r="AU3157" s="3"/>
      <c r="AV3157" s="3"/>
    </row>
    <row r="3158" spans="40:48" ht="12.75" customHeight="1" x14ac:dyDescent="0.25">
      <c r="AN3158" s="18"/>
      <c r="AO3158" s="19"/>
      <c r="AQ3158" s="1"/>
      <c r="AR3158" s="14"/>
      <c r="AS3158" s="14"/>
      <c r="AT3158" s="6"/>
      <c r="AU3158" s="3"/>
      <c r="AV3158" s="3"/>
    </row>
    <row r="3159" spans="40:48" ht="12.75" customHeight="1" x14ac:dyDescent="0.25">
      <c r="AN3159" s="18"/>
      <c r="AO3159" s="19"/>
      <c r="AQ3159" s="1"/>
      <c r="AR3159" s="14"/>
      <c r="AS3159" s="14"/>
      <c r="AT3159" s="6"/>
      <c r="AU3159" s="3"/>
      <c r="AV3159" s="3"/>
    </row>
    <row r="3160" spans="40:48" ht="12.75" customHeight="1" x14ac:dyDescent="0.25">
      <c r="AN3160" s="18"/>
      <c r="AO3160" s="19"/>
      <c r="AQ3160" s="1"/>
      <c r="AR3160" s="14"/>
      <c r="AS3160" s="14"/>
      <c r="AT3160" s="6"/>
      <c r="AU3160" s="3"/>
      <c r="AV3160" s="3"/>
    </row>
    <row r="3161" spans="40:48" ht="12.75" customHeight="1" x14ac:dyDescent="0.25">
      <c r="AN3161" s="18"/>
      <c r="AO3161" s="19"/>
      <c r="AQ3161" s="1"/>
      <c r="AR3161" s="14"/>
      <c r="AS3161" s="14"/>
      <c r="AT3161" s="6"/>
      <c r="AU3161" s="3"/>
      <c r="AV3161" s="3"/>
    </row>
    <row r="3162" spans="40:48" ht="12.75" customHeight="1" x14ac:dyDescent="0.25">
      <c r="AN3162" s="18"/>
      <c r="AO3162" s="19"/>
      <c r="AQ3162" s="1"/>
      <c r="AR3162" s="14"/>
      <c r="AS3162" s="14"/>
      <c r="AT3162" s="6"/>
      <c r="AU3162" s="3"/>
      <c r="AV3162" s="3"/>
    </row>
    <row r="3163" spans="40:48" ht="12.75" customHeight="1" x14ac:dyDescent="0.25">
      <c r="AN3163" s="18"/>
      <c r="AO3163" s="19"/>
      <c r="AQ3163" s="1"/>
      <c r="AR3163" s="14"/>
      <c r="AS3163" s="14"/>
      <c r="AT3163" s="6"/>
      <c r="AU3163" s="3"/>
      <c r="AV3163" s="3"/>
    </row>
    <row r="3164" spans="40:48" ht="12.75" customHeight="1" x14ac:dyDescent="0.25">
      <c r="AN3164" s="18"/>
      <c r="AO3164" s="19"/>
      <c r="AQ3164" s="1"/>
      <c r="AR3164" s="14"/>
      <c r="AS3164" s="14"/>
      <c r="AT3164" s="6"/>
      <c r="AU3164" s="3"/>
      <c r="AV3164" s="3"/>
    </row>
    <row r="3165" spans="40:48" ht="12.75" customHeight="1" x14ac:dyDescent="0.25">
      <c r="AN3165" s="18"/>
      <c r="AO3165" s="19"/>
      <c r="AQ3165" s="1"/>
      <c r="AR3165" s="14"/>
      <c r="AS3165" s="14"/>
      <c r="AT3165" s="6"/>
      <c r="AU3165" s="3"/>
      <c r="AV3165" s="3"/>
    </row>
    <row r="3166" spans="40:48" ht="12.75" customHeight="1" x14ac:dyDescent="0.25">
      <c r="AN3166" s="18"/>
      <c r="AO3166" s="19"/>
      <c r="AQ3166" s="1"/>
      <c r="AR3166" s="14"/>
      <c r="AS3166" s="14"/>
      <c r="AT3166" s="6"/>
      <c r="AU3166" s="3"/>
      <c r="AV3166" s="3"/>
    </row>
    <row r="3167" spans="40:48" ht="12.75" customHeight="1" x14ac:dyDescent="0.25">
      <c r="AN3167" s="18"/>
      <c r="AO3167" s="19"/>
      <c r="AQ3167" s="1"/>
      <c r="AR3167" s="14"/>
      <c r="AS3167" s="14"/>
      <c r="AT3167" s="6"/>
      <c r="AU3167" s="3"/>
      <c r="AV3167" s="3"/>
    </row>
    <row r="3168" spans="40:48" ht="12.75" customHeight="1" x14ac:dyDescent="0.25">
      <c r="AN3168" s="18"/>
      <c r="AO3168" s="19"/>
      <c r="AQ3168" s="1"/>
      <c r="AR3168" s="14"/>
      <c r="AS3168" s="14"/>
      <c r="AT3168" s="6"/>
      <c r="AU3168" s="3"/>
      <c r="AV3168" s="3"/>
    </row>
    <row r="3169" spans="40:48" ht="12.75" customHeight="1" x14ac:dyDescent="0.25">
      <c r="AN3169" s="18"/>
      <c r="AO3169" s="19"/>
      <c r="AQ3169" s="1"/>
      <c r="AR3169" s="14"/>
      <c r="AS3169" s="14"/>
      <c r="AT3169" s="6"/>
      <c r="AU3169" s="3"/>
      <c r="AV3169" s="3"/>
    </row>
    <row r="3170" spans="40:48" ht="12.75" customHeight="1" x14ac:dyDescent="0.25">
      <c r="AN3170" s="18"/>
      <c r="AO3170" s="19"/>
      <c r="AQ3170" s="1"/>
      <c r="AR3170" s="14"/>
      <c r="AS3170" s="14"/>
      <c r="AT3170" s="6"/>
      <c r="AU3170" s="3"/>
      <c r="AV3170" s="3"/>
    </row>
    <row r="3171" spans="40:48" ht="12.75" customHeight="1" x14ac:dyDescent="0.25">
      <c r="AN3171" s="18"/>
      <c r="AO3171" s="19"/>
      <c r="AQ3171" s="1"/>
      <c r="AR3171" s="14"/>
      <c r="AS3171" s="14"/>
      <c r="AT3171" s="6"/>
      <c r="AU3171" s="3"/>
      <c r="AV3171" s="3"/>
    </row>
    <row r="3172" spans="40:48" ht="12.75" customHeight="1" x14ac:dyDescent="0.25">
      <c r="AN3172" s="18"/>
      <c r="AO3172" s="19"/>
      <c r="AQ3172" s="1"/>
      <c r="AR3172" s="14"/>
      <c r="AS3172" s="14"/>
      <c r="AT3172" s="6"/>
      <c r="AU3172" s="3"/>
      <c r="AV3172" s="3"/>
    </row>
    <row r="3173" spans="40:48" ht="12.75" customHeight="1" x14ac:dyDescent="0.25">
      <c r="AN3173" s="18"/>
      <c r="AO3173" s="19"/>
      <c r="AQ3173" s="1"/>
      <c r="AR3173" s="14"/>
      <c r="AS3173" s="14"/>
      <c r="AT3173" s="6"/>
      <c r="AU3173" s="3"/>
      <c r="AV3173" s="3"/>
    </row>
    <row r="3174" spans="40:48" ht="12.75" customHeight="1" x14ac:dyDescent="0.25">
      <c r="AN3174" s="18"/>
      <c r="AO3174" s="19"/>
      <c r="AQ3174" s="1"/>
      <c r="AR3174" s="14"/>
      <c r="AS3174" s="14"/>
      <c r="AT3174" s="6"/>
      <c r="AU3174" s="3"/>
      <c r="AV3174" s="3"/>
    </row>
    <row r="3175" spans="40:48" ht="12.75" customHeight="1" x14ac:dyDescent="0.25">
      <c r="AN3175" s="18"/>
      <c r="AO3175" s="19"/>
      <c r="AQ3175" s="1"/>
      <c r="AR3175" s="14"/>
      <c r="AS3175" s="14"/>
      <c r="AT3175" s="6"/>
      <c r="AU3175" s="3"/>
      <c r="AV3175" s="3"/>
    </row>
    <row r="3176" spans="40:48" ht="12.75" customHeight="1" x14ac:dyDescent="0.25">
      <c r="AN3176" s="18"/>
      <c r="AO3176" s="19"/>
      <c r="AQ3176" s="1"/>
      <c r="AR3176" s="14"/>
      <c r="AS3176" s="14"/>
      <c r="AT3176" s="6"/>
      <c r="AU3176" s="3"/>
      <c r="AV3176" s="3"/>
    </row>
    <row r="3177" spans="40:48" ht="12.75" customHeight="1" x14ac:dyDescent="0.25">
      <c r="AN3177" s="18"/>
      <c r="AO3177" s="19"/>
      <c r="AQ3177" s="1"/>
      <c r="AR3177" s="14"/>
      <c r="AS3177" s="14"/>
      <c r="AT3177" s="6"/>
      <c r="AU3177" s="3"/>
      <c r="AV3177" s="3"/>
    </row>
    <row r="3178" spans="40:48" ht="12.75" customHeight="1" x14ac:dyDescent="0.25">
      <c r="AN3178" s="18"/>
      <c r="AO3178" s="19"/>
      <c r="AQ3178" s="1"/>
      <c r="AR3178" s="14"/>
      <c r="AS3178" s="14"/>
      <c r="AT3178" s="6"/>
      <c r="AU3178" s="3"/>
      <c r="AV3178" s="3"/>
    </row>
    <row r="3179" spans="40:48" ht="12.75" customHeight="1" x14ac:dyDescent="0.25">
      <c r="AN3179" s="18"/>
      <c r="AO3179" s="19"/>
      <c r="AQ3179" s="1"/>
      <c r="AR3179" s="14"/>
      <c r="AS3179" s="14"/>
      <c r="AT3179" s="6"/>
      <c r="AU3179" s="3"/>
      <c r="AV3179" s="3"/>
    </row>
    <row r="3180" spans="40:48" ht="12.75" customHeight="1" x14ac:dyDescent="0.25">
      <c r="AN3180" s="18"/>
      <c r="AO3180" s="19"/>
      <c r="AQ3180" s="1"/>
      <c r="AR3180" s="14"/>
      <c r="AS3180" s="14"/>
      <c r="AT3180" s="6"/>
      <c r="AU3180" s="3"/>
      <c r="AV3180" s="3"/>
    </row>
    <row r="3181" spans="40:48" ht="12.75" customHeight="1" x14ac:dyDescent="0.25">
      <c r="AN3181" s="18"/>
      <c r="AO3181" s="19"/>
      <c r="AQ3181" s="1"/>
      <c r="AR3181" s="14"/>
      <c r="AS3181" s="14"/>
      <c r="AT3181" s="6"/>
      <c r="AU3181" s="3"/>
      <c r="AV3181" s="3"/>
    </row>
    <row r="3182" spans="40:48" ht="12.75" customHeight="1" x14ac:dyDescent="0.25">
      <c r="AN3182" s="18"/>
      <c r="AO3182" s="19"/>
      <c r="AQ3182" s="1"/>
      <c r="AR3182" s="14"/>
      <c r="AS3182" s="14"/>
      <c r="AT3182" s="6"/>
      <c r="AU3182" s="3"/>
      <c r="AV3182" s="3"/>
    </row>
    <row r="3183" spans="40:48" ht="12.75" customHeight="1" x14ac:dyDescent="0.25">
      <c r="AN3183" s="18"/>
      <c r="AO3183" s="19"/>
      <c r="AQ3183" s="1"/>
      <c r="AR3183" s="14"/>
      <c r="AS3183" s="14"/>
      <c r="AT3183" s="6"/>
      <c r="AU3183" s="3"/>
      <c r="AV3183" s="3"/>
    </row>
    <row r="3184" spans="40:48" ht="12.75" customHeight="1" x14ac:dyDescent="0.25">
      <c r="AN3184" s="18"/>
      <c r="AO3184" s="19"/>
      <c r="AQ3184" s="1"/>
      <c r="AR3184" s="14"/>
      <c r="AS3184" s="14"/>
      <c r="AT3184" s="6"/>
      <c r="AU3184" s="3"/>
      <c r="AV3184" s="3"/>
    </row>
    <row r="3185" spans="40:48" ht="12.75" customHeight="1" x14ac:dyDescent="0.25">
      <c r="AN3185" s="18"/>
      <c r="AO3185" s="19"/>
      <c r="AQ3185" s="1"/>
      <c r="AR3185" s="14"/>
      <c r="AS3185" s="14"/>
      <c r="AT3185" s="6"/>
      <c r="AU3185" s="3"/>
      <c r="AV3185" s="3"/>
    </row>
    <row r="3186" spans="40:48" ht="12.75" customHeight="1" x14ac:dyDescent="0.25">
      <c r="AN3186" s="18"/>
      <c r="AO3186" s="19"/>
      <c r="AQ3186" s="1"/>
      <c r="AR3186" s="14"/>
      <c r="AS3186" s="14"/>
      <c r="AT3186" s="6"/>
      <c r="AU3186" s="3"/>
      <c r="AV3186" s="3"/>
    </row>
    <row r="3187" spans="40:48" ht="12.75" customHeight="1" x14ac:dyDescent="0.25">
      <c r="AN3187" s="18"/>
      <c r="AO3187" s="19"/>
      <c r="AQ3187" s="1"/>
      <c r="AR3187" s="14"/>
      <c r="AS3187" s="14"/>
      <c r="AT3187" s="6"/>
      <c r="AU3187" s="3"/>
      <c r="AV3187" s="3"/>
    </row>
    <row r="3188" spans="40:48" ht="12.75" customHeight="1" x14ac:dyDescent="0.25">
      <c r="AN3188" s="18"/>
      <c r="AO3188" s="19"/>
      <c r="AQ3188" s="1"/>
      <c r="AR3188" s="14"/>
      <c r="AS3188" s="14"/>
      <c r="AT3188" s="6"/>
      <c r="AU3188" s="3"/>
      <c r="AV3188" s="3"/>
    </row>
    <row r="3189" spans="40:48" ht="12.75" customHeight="1" x14ac:dyDescent="0.25">
      <c r="AN3189" s="18"/>
      <c r="AO3189" s="19"/>
      <c r="AQ3189" s="1"/>
      <c r="AR3189" s="14"/>
      <c r="AS3189" s="14"/>
      <c r="AT3189" s="6"/>
      <c r="AU3189" s="3"/>
      <c r="AV3189" s="3"/>
    </row>
    <row r="3190" spans="40:48" ht="12.75" customHeight="1" x14ac:dyDescent="0.25">
      <c r="AN3190" s="18"/>
      <c r="AO3190" s="19"/>
      <c r="AQ3190" s="1"/>
      <c r="AR3190" s="14"/>
      <c r="AS3190" s="14"/>
      <c r="AT3190" s="6"/>
      <c r="AU3190" s="3"/>
      <c r="AV3190" s="3"/>
    </row>
    <row r="3191" spans="40:48" ht="12.75" customHeight="1" x14ac:dyDescent="0.25">
      <c r="AN3191" s="18"/>
      <c r="AO3191" s="19"/>
      <c r="AQ3191" s="1"/>
      <c r="AR3191" s="14"/>
      <c r="AS3191" s="14"/>
      <c r="AT3191" s="6"/>
      <c r="AU3191" s="3"/>
      <c r="AV3191" s="3"/>
    </row>
    <row r="3192" spans="40:48" ht="12.75" customHeight="1" x14ac:dyDescent="0.25">
      <c r="AN3192" s="18"/>
      <c r="AO3192" s="19"/>
      <c r="AQ3192" s="1"/>
      <c r="AR3192" s="14"/>
      <c r="AS3192" s="14"/>
      <c r="AT3192" s="6"/>
      <c r="AU3192" s="3"/>
      <c r="AV3192" s="3"/>
    </row>
    <row r="3193" spans="40:48" ht="12.75" customHeight="1" x14ac:dyDescent="0.25">
      <c r="AN3193" s="18"/>
      <c r="AO3193" s="19"/>
      <c r="AQ3193" s="1"/>
      <c r="AR3193" s="14"/>
      <c r="AS3193" s="14"/>
      <c r="AT3193" s="6"/>
      <c r="AU3193" s="3"/>
      <c r="AV3193" s="3"/>
    </row>
    <row r="3194" spans="40:48" ht="12.75" customHeight="1" x14ac:dyDescent="0.25">
      <c r="AN3194" s="18"/>
      <c r="AO3194" s="19"/>
      <c r="AQ3194" s="1"/>
      <c r="AR3194" s="14"/>
      <c r="AS3194" s="14"/>
      <c r="AT3194" s="6"/>
      <c r="AU3194" s="3"/>
      <c r="AV3194" s="3"/>
    </row>
    <row r="3195" spans="40:48" ht="12.75" customHeight="1" x14ac:dyDescent="0.25">
      <c r="AN3195" s="18"/>
      <c r="AO3195" s="19"/>
      <c r="AQ3195" s="1"/>
      <c r="AR3195" s="14"/>
      <c r="AS3195" s="14"/>
      <c r="AT3195" s="6"/>
      <c r="AU3195" s="3"/>
      <c r="AV3195" s="3"/>
    </row>
    <row r="3196" spans="40:48" ht="12.75" customHeight="1" x14ac:dyDescent="0.25">
      <c r="AN3196" s="18"/>
      <c r="AO3196" s="19"/>
      <c r="AQ3196" s="1"/>
      <c r="AR3196" s="14"/>
      <c r="AS3196" s="14"/>
      <c r="AT3196" s="6"/>
      <c r="AU3196" s="3"/>
      <c r="AV3196" s="3"/>
    </row>
    <row r="3197" spans="40:48" ht="12.75" customHeight="1" x14ac:dyDescent="0.25">
      <c r="AN3197" s="18"/>
      <c r="AO3197" s="19"/>
      <c r="AQ3197" s="1"/>
      <c r="AR3197" s="14"/>
      <c r="AS3197" s="14"/>
      <c r="AT3197" s="6"/>
      <c r="AU3197" s="3"/>
      <c r="AV3197" s="3"/>
    </row>
    <row r="3198" spans="40:48" ht="12.75" customHeight="1" x14ac:dyDescent="0.25">
      <c r="AN3198" s="18"/>
      <c r="AO3198" s="19"/>
      <c r="AQ3198" s="1"/>
      <c r="AR3198" s="14"/>
      <c r="AS3198" s="14"/>
      <c r="AT3198" s="6"/>
      <c r="AU3198" s="3"/>
      <c r="AV3198" s="3"/>
    </row>
    <row r="3199" spans="40:48" ht="12.75" customHeight="1" x14ac:dyDescent="0.25">
      <c r="AN3199" s="18"/>
      <c r="AO3199" s="19"/>
      <c r="AQ3199" s="1"/>
      <c r="AR3199" s="14"/>
      <c r="AS3199" s="14"/>
      <c r="AT3199" s="6"/>
      <c r="AU3199" s="3"/>
      <c r="AV3199" s="3"/>
    </row>
    <row r="3200" spans="40:48" ht="12.75" customHeight="1" x14ac:dyDescent="0.25">
      <c r="AN3200" s="18"/>
      <c r="AO3200" s="19"/>
      <c r="AQ3200" s="1"/>
      <c r="AR3200" s="14"/>
      <c r="AS3200" s="14"/>
      <c r="AT3200" s="6"/>
      <c r="AU3200" s="3"/>
      <c r="AV3200" s="3"/>
    </row>
    <row r="3201" spans="40:48" ht="12.75" customHeight="1" x14ac:dyDescent="0.25">
      <c r="AN3201" s="18"/>
      <c r="AO3201" s="19"/>
      <c r="AQ3201" s="1"/>
      <c r="AR3201" s="14"/>
      <c r="AS3201" s="14"/>
      <c r="AT3201" s="6"/>
      <c r="AU3201" s="3"/>
      <c r="AV3201" s="3"/>
    </row>
    <row r="3202" spans="40:48" ht="12.75" customHeight="1" x14ac:dyDescent="0.25">
      <c r="AN3202" s="18"/>
      <c r="AO3202" s="19"/>
      <c r="AQ3202" s="1"/>
      <c r="AR3202" s="14"/>
      <c r="AS3202" s="14"/>
      <c r="AT3202" s="6"/>
      <c r="AU3202" s="3"/>
      <c r="AV3202" s="3"/>
    </row>
    <row r="3203" spans="40:48" ht="12.75" customHeight="1" x14ac:dyDescent="0.25">
      <c r="AN3203" s="18"/>
      <c r="AO3203" s="19"/>
      <c r="AQ3203" s="1"/>
      <c r="AR3203" s="14"/>
      <c r="AS3203" s="14"/>
      <c r="AT3203" s="6"/>
      <c r="AU3203" s="3"/>
      <c r="AV3203" s="3"/>
    </row>
    <row r="3204" spans="40:48" ht="12.75" customHeight="1" x14ac:dyDescent="0.25">
      <c r="AN3204" s="18"/>
      <c r="AO3204" s="19"/>
      <c r="AQ3204" s="1"/>
      <c r="AR3204" s="14"/>
      <c r="AS3204" s="14"/>
      <c r="AT3204" s="6"/>
      <c r="AU3204" s="3"/>
      <c r="AV3204" s="3"/>
    </row>
    <row r="3205" spans="40:48" ht="12.75" customHeight="1" x14ac:dyDescent="0.25">
      <c r="AN3205" s="18"/>
      <c r="AO3205" s="19"/>
      <c r="AQ3205" s="1"/>
      <c r="AR3205" s="14"/>
      <c r="AS3205" s="14"/>
      <c r="AT3205" s="6"/>
      <c r="AU3205" s="3"/>
      <c r="AV3205" s="3"/>
    </row>
    <row r="3206" spans="40:48" ht="12.75" customHeight="1" x14ac:dyDescent="0.25">
      <c r="AN3206" s="18"/>
      <c r="AO3206" s="19"/>
      <c r="AQ3206" s="1"/>
      <c r="AR3206" s="14"/>
      <c r="AS3206" s="14"/>
      <c r="AT3206" s="6"/>
      <c r="AU3206" s="3"/>
      <c r="AV3206" s="3"/>
    </row>
    <row r="3207" spans="40:48" ht="12.75" customHeight="1" x14ac:dyDescent="0.25">
      <c r="AN3207" s="18"/>
      <c r="AO3207" s="19"/>
      <c r="AQ3207" s="1"/>
      <c r="AR3207" s="14"/>
      <c r="AS3207" s="14"/>
      <c r="AT3207" s="6"/>
      <c r="AU3207" s="3"/>
      <c r="AV3207" s="3"/>
    </row>
    <row r="3208" spans="40:48" ht="12.75" customHeight="1" x14ac:dyDescent="0.25">
      <c r="AN3208" s="18"/>
      <c r="AO3208" s="19"/>
      <c r="AQ3208" s="1"/>
      <c r="AR3208" s="14"/>
      <c r="AS3208" s="14"/>
      <c r="AT3208" s="6"/>
      <c r="AU3208" s="3"/>
      <c r="AV3208" s="3"/>
    </row>
    <row r="3209" spans="40:48" ht="12.75" customHeight="1" x14ac:dyDescent="0.25">
      <c r="AN3209" s="18"/>
      <c r="AO3209" s="19"/>
      <c r="AQ3209" s="1"/>
      <c r="AR3209" s="14"/>
      <c r="AS3209" s="14"/>
      <c r="AT3209" s="6"/>
      <c r="AU3209" s="3"/>
      <c r="AV3209" s="3"/>
    </row>
    <row r="3210" spans="40:48" ht="12.75" customHeight="1" x14ac:dyDescent="0.25">
      <c r="AN3210" s="18"/>
      <c r="AO3210" s="19"/>
      <c r="AQ3210" s="1"/>
      <c r="AR3210" s="14"/>
      <c r="AS3210" s="14"/>
      <c r="AT3210" s="6"/>
      <c r="AU3210" s="3"/>
      <c r="AV3210" s="3"/>
    </row>
    <row r="3211" spans="40:48" ht="12.75" customHeight="1" x14ac:dyDescent="0.25">
      <c r="AN3211" s="18"/>
      <c r="AO3211" s="19"/>
      <c r="AQ3211" s="1"/>
      <c r="AR3211" s="14"/>
      <c r="AS3211" s="14"/>
      <c r="AT3211" s="6"/>
      <c r="AU3211" s="3"/>
      <c r="AV3211" s="3"/>
    </row>
    <row r="3212" spans="40:48" ht="12.75" customHeight="1" x14ac:dyDescent="0.25">
      <c r="AN3212" s="18"/>
      <c r="AO3212" s="19"/>
      <c r="AQ3212" s="1"/>
      <c r="AR3212" s="14"/>
      <c r="AS3212" s="14"/>
      <c r="AT3212" s="6"/>
      <c r="AU3212" s="3"/>
      <c r="AV3212" s="3"/>
    </row>
    <row r="3213" spans="40:48" ht="12.75" customHeight="1" x14ac:dyDescent="0.25">
      <c r="AN3213" s="18"/>
      <c r="AO3213" s="19"/>
      <c r="AQ3213" s="1"/>
      <c r="AR3213" s="14"/>
      <c r="AS3213" s="14"/>
      <c r="AT3213" s="6"/>
      <c r="AU3213" s="3"/>
      <c r="AV3213" s="3"/>
    </row>
    <row r="3214" spans="40:48" ht="12.75" customHeight="1" x14ac:dyDescent="0.25">
      <c r="AN3214" s="18"/>
      <c r="AO3214" s="19"/>
      <c r="AQ3214" s="1"/>
      <c r="AR3214" s="14"/>
      <c r="AS3214" s="14"/>
      <c r="AT3214" s="6"/>
      <c r="AU3214" s="3"/>
      <c r="AV3214" s="3"/>
    </row>
    <row r="3215" spans="40:48" ht="12.75" customHeight="1" x14ac:dyDescent="0.25">
      <c r="AN3215" s="18"/>
      <c r="AO3215" s="19"/>
      <c r="AQ3215" s="1"/>
      <c r="AR3215" s="14"/>
      <c r="AS3215" s="14"/>
      <c r="AT3215" s="6"/>
      <c r="AU3215" s="3"/>
      <c r="AV3215" s="3"/>
    </row>
    <row r="3216" spans="40:48" ht="12.75" customHeight="1" x14ac:dyDescent="0.25">
      <c r="AN3216" s="18"/>
      <c r="AO3216" s="19"/>
      <c r="AQ3216" s="1"/>
      <c r="AR3216" s="14"/>
      <c r="AS3216" s="14"/>
      <c r="AT3216" s="6"/>
      <c r="AU3216" s="3"/>
      <c r="AV3216" s="3"/>
    </row>
    <row r="3217" spans="40:48" ht="12.75" customHeight="1" x14ac:dyDescent="0.25">
      <c r="AN3217" s="18"/>
      <c r="AO3217" s="19"/>
      <c r="AQ3217" s="1"/>
      <c r="AR3217" s="14"/>
      <c r="AS3217" s="14"/>
      <c r="AT3217" s="6"/>
      <c r="AU3217" s="3"/>
      <c r="AV3217" s="3"/>
    </row>
    <row r="3218" spans="40:48" ht="12.75" customHeight="1" x14ac:dyDescent="0.25">
      <c r="AN3218" s="18"/>
      <c r="AO3218" s="19"/>
      <c r="AQ3218" s="1"/>
      <c r="AR3218" s="14"/>
      <c r="AS3218" s="14"/>
      <c r="AT3218" s="6"/>
      <c r="AU3218" s="3"/>
      <c r="AV3218" s="3"/>
    </row>
    <row r="3219" spans="40:48" ht="12.75" customHeight="1" x14ac:dyDescent="0.25">
      <c r="AN3219" s="18"/>
      <c r="AO3219" s="19"/>
      <c r="AQ3219" s="1"/>
      <c r="AR3219" s="14"/>
      <c r="AS3219" s="14"/>
      <c r="AT3219" s="6"/>
      <c r="AU3219" s="3"/>
      <c r="AV3219" s="3"/>
    </row>
    <row r="3220" spans="40:48" ht="12.75" customHeight="1" x14ac:dyDescent="0.25">
      <c r="AN3220" s="18"/>
      <c r="AO3220" s="19"/>
      <c r="AQ3220" s="1"/>
      <c r="AR3220" s="14"/>
      <c r="AS3220" s="14"/>
      <c r="AT3220" s="6"/>
      <c r="AU3220" s="3"/>
      <c r="AV3220" s="3"/>
    </row>
    <row r="3221" spans="40:48" ht="12.75" customHeight="1" x14ac:dyDescent="0.25">
      <c r="AN3221" s="18"/>
      <c r="AO3221" s="19"/>
      <c r="AQ3221" s="1"/>
      <c r="AR3221" s="14"/>
      <c r="AS3221" s="14"/>
      <c r="AT3221" s="6"/>
      <c r="AU3221" s="3"/>
      <c r="AV3221" s="3"/>
    </row>
    <row r="3222" spans="40:48" ht="12.75" customHeight="1" x14ac:dyDescent="0.25">
      <c r="AN3222" s="18"/>
      <c r="AO3222" s="19"/>
      <c r="AQ3222" s="1"/>
      <c r="AR3222" s="14"/>
      <c r="AS3222" s="14"/>
      <c r="AT3222" s="6"/>
      <c r="AU3222" s="3"/>
      <c r="AV3222" s="3"/>
    </row>
    <row r="3223" spans="40:48" ht="12.75" customHeight="1" x14ac:dyDescent="0.25">
      <c r="AN3223" s="18"/>
      <c r="AO3223" s="19"/>
      <c r="AQ3223" s="1"/>
      <c r="AR3223" s="14"/>
      <c r="AS3223" s="14"/>
      <c r="AT3223" s="6"/>
      <c r="AU3223" s="3"/>
      <c r="AV3223" s="3"/>
    </row>
    <row r="3224" spans="40:48" ht="12.75" customHeight="1" x14ac:dyDescent="0.25">
      <c r="AN3224" s="18"/>
      <c r="AO3224" s="19"/>
      <c r="AQ3224" s="1"/>
      <c r="AR3224" s="14"/>
      <c r="AS3224" s="14"/>
      <c r="AT3224" s="6"/>
      <c r="AU3224" s="3"/>
      <c r="AV3224" s="3"/>
    </row>
    <row r="3225" spans="40:48" ht="12.75" customHeight="1" x14ac:dyDescent="0.25">
      <c r="AN3225" s="18"/>
      <c r="AO3225" s="19"/>
      <c r="AQ3225" s="1"/>
      <c r="AR3225" s="14"/>
      <c r="AS3225" s="14"/>
      <c r="AT3225" s="6"/>
      <c r="AU3225" s="3"/>
      <c r="AV3225" s="3"/>
    </row>
    <row r="3226" spans="40:48" ht="12.75" customHeight="1" x14ac:dyDescent="0.25">
      <c r="AN3226" s="18"/>
      <c r="AO3226" s="19"/>
      <c r="AQ3226" s="1"/>
      <c r="AR3226" s="14"/>
      <c r="AS3226" s="14"/>
      <c r="AT3226" s="6"/>
      <c r="AU3226" s="3"/>
      <c r="AV3226" s="3"/>
    </row>
    <row r="3227" spans="40:48" ht="12.75" customHeight="1" x14ac:dyDescent="0.25">
      <c r="AN3227" s="18"/>
      <c r="AO3227" s="19"/>
      <c r="AQ3227" s="1"/>
      <c r="AR3227" s="14"/>
      <c r="AS3227" s="14"/>
      <c r="AT3227" s="6"/>
      <c r="AU3227" s="3"/>
      <c r="AV3227" s="3"/>
    </row>
    <row r="3228" spans="40:48" ht="12.75" customHeight="1" x14ac:dyDescent="0.25">
      <c r="AN3228" s="18"/>
      <c r="AO3228" s="19"/>
      <c r="AQ3228" s="1"/>
      <c r="AR3228" s="14"/>
      <c r="AS3228" s="14"/>
      <c r="AT3228" s="6"/>
      <c r="AU3228" s="3"/>
      <c r="AV3228" s="3"/>
    </row>
    <row r="3229" spans="40:48" ht="12.75" customHeight="1" x14ac:dyDescent="0.25">
      <c r="AN3229" s="18"/>
      <c r="AO3229" s="19"/>
      <c r="AQ3229" s="1"/>
      <c r="AR3229" s="14"/>
      <c r="AS3229" s="14"/>
      <c r="AT3229" s="6"/>
      <c r="AU3229" s="3"/>
      <c r="AV3229" s="3"/>
    </row>
    <row r="3230" spans="40:48" ht="12.75" customHeight="1" x14ac:dyDescent="0.25">
      <c r="AN3230" s="18"/>
      <c r="AO3230" s="19"/>
      <c r="AQ3230" s="1"/>
      <c r="AR3230" s="14"/>
      <c r="AS3230" s="14"/>
      <c r="AT3230" s="6"/>
      <c r="AU3230" s="3"/>
      <c r="AV3230" s="3"/>
    </row>
    <row r="3231" spans="40:48" ht="12.75" customHeight="1" x14ac:dyDescent="0.25">
      <c r="AN3231" s="18"/>
      <c r="AO3231" s="19"/>
      <c r="AQ3231" s="1"/>
      <c r="AR3231" s="14"/>
      <c r="AS3231" s="14"/>
      <c r="AT3231" s="6"/>
      <c r="AU3231" s="3"/>
      <c r="AV3231" s="3"/>
    </row>
    <row r="3232" spans="40:48" ht="12.75" customHeight="1" x14ac:dyDescent="0.25">
      <c r="AN3232" s="18"/>
      <c r="AO3232" s="19"/>
      <c r="AQ3232" s="1"/>
      <c r="AR3232" s="14"/>
      <c r="AS3232" s="14"/>
      <c r="AT3232" s="6"/>
      <c r="AU3232" s="3"/>
      <c r="AV3232" s="3"/>
    </row>
    <row r="3233" spans="40:48" ht="12.75" customHeight="1" x14ac:dyDescent="0.25">
      <c r="AN3233" s="18"/>
      <c r="AO3233" s="19"/>
      <c r="AQ3233" s="1"/>
      <c r="AR3233" s="14"/>
      <c r="AS3233" s="14"/>
      <c r="AT3233" s="6"/>
      <c r="AU3233" s="3"/>
      <c r="AV3233" s="3"/>
    </row>
    <row r="3234" spans="40:48" ht="12.75" customHeight="1" x14ac:dyDescent="0.25">
      <c r="AN3234" s="18"/>
      <c r="AO3234" s="19"/>
      <c r="AQ3234" s="1"/>
      <c r="AR3234" s="14"/>
      <c r="AS3234" s="14"/>
      <c r="AT3234" s="6"/>
      <c r="AU3234" s="3"/>
      <c r="AV3234" s="3"/>
    </row>
    <row r="3235" spans="40:48" ht="12.75" customHeight="1" x14ac:dyDescent="0.25">
      <c r="AN3235" s="18"/>
      <c r="AO3235" s="19"/>
      <c r="AQ3235" s="1"/>
      <c r="AR3235" s="14"/>
      <c r="AS3235" s="14"/>
      <c r="AT3235" s="6"/>
      <c r="AU3235" s="3"/>
      <c r="AV3235" s="3"/>
    </row>
    <row r="3236" spans="40:48" ht="12.75" customHeight="1" x14ac:dyDescent="0.25">
      <c r="AN3236" s="18"/>
      <c r="AO3236" s="19"/>
      <c r="AQ3236" s="1"/>
      <c r="AR3236" s="14"/>
      <c r="AS3236" s="14"/>
      <c r="AT3236" s="6"/>
      <c r="AU3236" s="3"/>
      <c r="AV3236" s="3"/>
    </row>
    <row r="3237" spans="40:48" ht="12.75" customHeight="1" x14ac:dyDescent="0.25">
      <c r="AN3237" s="18"/>
      <c r="AO3237" s="19"/>
      <c r="AQ3237" s="1"/>
      <c r="AR3237" s="14"/>
      <c r="AS3237" s="14"/>
      <c r="AT3237" s="6"/>
      <c r="AU3237" s="3"/>
      <c r="AV3237" s="3"/>
    </row>
    <row r="3238" spans="40:48" ht="12.75" customHeight="1" x14ac:dyDescent="0.25">
      <c r="AN3238" s="18"/>
      <c r="AO3238" s="19"/>
      <c r="AQ3238" s="1"/>
      <c r="AR3238" s="14"/>
      <c r="AS3238" s="14"/>
      <c r="AT3238" s="6"/>
      <c r="AU3238" s="3"/>
      <c r="AV3238" s="3"/>
    </row>
    <row r="3239" spans="40:48" ht="12.75" customHeight="1" x14ac:dyDescent="0.25">
      <c r="AN3239" s="18"/>
      <c r="AO3239" s="19"/>
      <c r="AQ3239" s="1"/>
      <c r="AR3239" s="14"/>
      <c r="AS3239" s="14"/>
      <c r="AT3239" s="6"/>
      <c r="AU3239" s="3"/>
      <c r="AV3239" s="3"/>
    </row>
    <row r="3240" spans="40:48" ht="12.75" customHeight="1" x14ac:dyDescent="0.25">
      <c r="AN3240" s="18"/>
      <c r="AO3240" s="19"/>
      <c r="AQ3240" s="1"/>
      <c r="AR3240" s="14"/>
      <c r="AS3240" s="14"/>
      <c r="AT3240" s="6"/>
      <c r="AU3240" s="3"/>
      <c r="AV3240" s="3"/>
    </row>
    <row r="3241" spans="40:48" ht="12.75" customHeight="1" x14ac:dyDescent="0.25">
      <c r="AN3241" s="18"/>
      <c r="AO3241" s="19"/>
      <c r="AQ3241" s="1"/>
      <c r="AR3241" s="14"/>
      <c r="AS3241" s="14"/>
      <c r="AT3241" s="6"/>
      <c r="AU3241" s="3"/>
      <c r="AV3241" s="3"/>
    </row>
    <row r="3242" spans="40:48" ht="12.75" customHeight="1" x14ac:dyDescent="0.25">
      <c r="AN3242" s="18"/>
      <c r="AO3242" s="19"/>
      <c r="AQ3242" s="1"/>
      <c r="AR3242" s="14"/>
      <c r="AS3242" s="14"/>
      <c r="AT3242" s="6"/>
      <c r="AU3242" s="3"/>
      <c r="AV3242" s="3"/>
    </row>
    <row r="3243" spans="40:48" ht="12.75" customHeight="1" x14ac:dyDescent="0.25">
      <c r="AN3243" s="18"/>
      <c r="AO3243" s="19"/>
      <c r="AQ3243" s="1"/>
      <c r="AR3243" s="14"/>
      <c r="AS3243" s="14"/>
      <c r="AT3243" s="6"/>
      <c r="AU3243" s="3"/>
      <c r="AV3243" s="3"/>
    </row>
    <row r="3244" spans="40:48" ht="12.75" customHeight="1" x14ac:dyDescent="0.25">
      <c r="AN3244" s="18"/>
      <c r="AO3244" s="19"/>
      <c r="AQ3244" s="1"/>
      <c r="AR3244" s="14"/>
      <c r="AS3244" s="14"/>
      <c r="AT3244" s="6"/>
      <c r="AU3244" s="3"/>
      <c r="AV3244" s="3"/>
    </row>
    <row r="3245" spans="40:48" ht="12.75" customHeight="1" x14ac:dyDescent="0.25">
      <c r="AN3245" s="18"/>
      <c r="AO3245" s="19"/>
      <c r="AQ3245" s="1"/>
      <c r="AR3245" s="14"/>
      <c r="AS3245" s="14"/>
      <c r="AT3245" s="6"/>
      <c r="AU3245" s="3"/>
      <c r="AV3245" s="3"/>
    </row>
    <row r="3246" spans="40:48" ht="12.75" customHeight="1" x14ac:dyDescent="0.25">
      <c r="AN3246" s="18"/>
      <c r="AO3246" s="19"/>
      <c r="AQ3246" s="1"/>
      <c r="AR3246" s="14"/>
      <c r="AS3246" s="14"/>
      <c r="AT3246" s="6"/>
      <c r="AU3246" s="3"/>
      <c r="AV3246" s="3"/>
    </row>
    <row r="3247" spans="40:48" ht="12.75" customHeight="1" x14ac:dyDescent="0.25">
      <c r="AN3247" s="18"/>
      <c r="AO3247" s="19"/>
      <c r="AQ3247" s="1"/>
      <c r="AR3247" s="14"/>
      <c r="AS3247" s="14"/>
      <c r="AT3247" s="6"/>
      <c r="AU3247" s="3"/>
      <c r="AV3247" s="3"/>
    </row>
    <row r="3248" spans="40:48" ht="12.75" customHeight="1" x14ac:dyDescent="0.25">
      <c r="AN3248" s="18"/>
      <c r="AO3248" s="19"/>
      <c r="AQ3248" s="1"/>
      <c r="AR3248" s="14"/>
      <c r="AS3248" s="14"/>
      <c r="AT3248" s="6"/>
      <c r="AU3248" s="3"/>
      <c r="AV3248" s="3"/>
    </row>
    <row r="3249" spans="40:48" ht="12.75" customHeight="1" x14ac:dyDescent="0.25">
      <c r="AN3249" s="18"/>
      <c r="AO3249" s="19"/>
      <c r="AQ3249" s="1"/>
      <c r="AR3249" s="14"/>
      <c r="AS3249" s="14"/>
      <c r="AT3249" s="6"/>
      <c r="AU3249" s="3"/>
      <c r="AV3249" s="3"/>
    </row>
    <row r="3250" spans="40:48" ht="12.75" customHeight="1" x14ac:dyDescent="0.25">
      <c r="AN3250" s="18"/>
      <c r="AO3250" s="19"/>
      <c r="AQ3250" s="1"/>
      <c r="AR3250" s="14"/>
      <c r="AS3250" s="14"/>
      <c r="AT3250" s="6"/>
      <c r="AU3250" s="3"/>
      <c r="AV3250" s="3"/>
    </row>
    <row r="3251" spans="40:48" ht="12.75" customHeight="1" x14ac:dyDescent="0.25">
      <c r="AN3251" s="18"/>
      <c r="AO3251" s="19"/>
      <c r="AQ3251" s="1"/>
      <c r="AR3251" s="14"/>
      <c r="AS3251" s="14"/>
      <c r="AT3251" s="6"/>
      <c r="AU3251" s="3"/>
      <c r="AV3251" s="3"/>
    </row>
    <row r="3252" spans="40:48" ht="12.75" customHeight="1" x14ac:dyDescent="0.25">
      <c r="AN3252" s="18"/>
      <c r="AO3252" s="19"/>
      <c r="AQ3252" s="1"/>
      <c r="AR3252" s="14"/>
      <c r="AS3252" s="14"/>
      <c r="AT3252" s="6"/>
      <c r="AU3252" s="3"/>
      <c r="AV3252" s="3"/>
    </row>
    <row r="3253" spans="40:48" ht="12.75" customHeight="1" x14ac:dyDescent="0.25">
      <c r="AN3253" s="18"/>
      <c r="AO3253" s="19"/>
      <c r="AQ3253" s="1"/>
      <c r="AR3253" s="14"/>
      <c r="AS3253" s="14"/>
      <c r="AT3253" s="6"/>
      <c r="AU3253" s="3"/>
      <c r="AV3253" s="3"/>
    </row>
    <row r="3254" spans="40:48" ht="12.75" customHeight="1" x14ac:dyDescent="0.25">
      <c r="AN3254" s="18"/>
      <c r="AO3254" s="19"/>
      <c r="AQ3254" s="1"/>
      <c r="AR3254" s="14"/>
      <c r="AS3254" s="14"/>
      <c r="AT3254" s="6"/>
      <c r="AU3254" s="3"/>
      <c r="AV3254" s="3"/>
    </row>
    <row r="3255" spans="40:48" ht="12.75" customHeight="1" x14ac:dyDescent="0.25">
      <c r="AN3255" s="18"/>
      <c r="AO3255" s="19"/>
      <c r="AQ3255" s="1"/>
      <c r="AR3255" s="14"/>
      <c r="AS3255" s="14"/>
      <c r="AT3255" s="6"/>
      <c r="AU3255" s="3"/>
      <c r="AV3255" s="3"/>
    </row>
    <row r="3256" spans="40:48" ht="12.75" customHeight="1" x14ac:dyDescent="0.25">
      <c r="AN3256" s="18"/>
      <c r="AO3256" s="19"/>
      <c r="AQ3256" s="1"/>
      <c r="AR3256" s="14"/>
      <c r="AS3256" s="14"/>
      <c r="AT3256" s="6"/>
      <c r="AU3256" s="3"/>
      <c r="AV3256" s="3"/>
    </row>
    <row r="3257" spans="40:48" ht="12.75" customHeight="1" x14ac:dyDescent="0.25">
      <c r="AN3257" s="18"/>
      <c r="AO3257" s="19"/>
      <c r="AQ3257" s="1"/>
      <c r="AR3257" s="14"/>
      <c r="AS3257" s="14"/>
      <c r="AT3257" s="6"/>
      <c r="AU3257" s="3"/>
      <c r="AV3257" s="3"/>
    </row>
    <row r="3258" spans="40:48" ht="12.75" customHeight="1" x14ac:dyDescent="0.25">
      <c r="AN3258" s="18"/>
      <c r="AO3258" s="19"/>
      <c r="AQ3258" s="1"/>
      <c r="AR3258" s="14"/>
      <c r="AS3258" s="14"/>
      <c r="AT3258" s="6"/>
      <c r="AU3258" s="3"/>
      <c r="AV3258" s="3"/>
    </row>
    <row r="3259" spans="40:48" ht="12.75" customHeight="1" x14ac:dyDescent="0.25">
      <c r="AN3259" s="18"/>
      <c r="AO3259" s="19"/>
      <c r="AQ3259" s="1"/>
      <c r="AR3259" s="14"/>
      <c r="AS3259" s="14"/>
      <c r="AT3259" s="6"/>
      <c r="AU3259" s="3"/>
      <c r="AV3259" s="3"/>
    </row>
    <row r="3260" spans="40:48" ht="12.75" customHeight="1" x14ac:dyDescent="0.25">
      <c r="AN3260" s="18"/>
      <c r="AO3260" s="19"/>
      <c r="AQ3260" s="1"/>
      <c r="AR3260" s="14"/>
      <c r="AS3260" s="14"/>
      <c r="AT3260" s="6"/>
      <c r="AU3260" s="3"/>
      <c r="AV3260" s="3"/>
    </row>
    <row r="3261" spans="40:48" ht="12.75" customHeight="1" x14ac:dyDescent="0.25">
      <c r="AN3261" s="18"/>
      <c r="AO3261" s="19"/>
      <c r="AQ3261" s="1"/>
      <c r="AR3261" s="14"/>
      <c r="AS3261" s="14"/>
      <c r="AT3261" s="6"/>
      <c r="AU3261" s="3"/>
      <c r="AV3261" s="3"/>
    </row>
    <row r="3262" spans="40:48" ht="12.75" customHeight="1" x14ac:dyDescent="0.25">
      <c r="AN3262" s="18"/>
      <c r="AO3262" s="19"/>
      <c r="AQ3262" s="1"/>
      <c r="AR3262" s="14"/>
      <c r="AS3262" s="14"/>
      <c r="AT3262" s="6"/>
      <c r="AU3262" s="3"/>
      <c r="AV3262" s="3"/>
    </row>
    <row r="3263" spans="40:48" ht="12.75" customHeight="1" x14ac:dyDescent="0.25">
      <c r="AN3263" s="18"/>
      <c r="AO3263" s="19"/>
      <c r="AQ3263" s="1"/>
      <c r="AR3263" s="14"/>
      <c r="AS3263" s="14"/>
      <c r="AT3263" s="6"/>
      <c r="AU3263" s="3"/>
      <c r="AV3263" s="3"/>
    </row>
    <row r="3264" spans="40:48" ht="12.75" customHeight="1" x14ac:dyDescent="0.25">
      <c r="AN3264" s="18"/>
      <c r="AO3264" s="19"/>
      <c r="AQ3264" s="1"/>
      <c r="AR3264" s="14"/>
      <c r="AS3264" s="14"/>
      <c r="AT3264" s="6"/>
      <c r="AU3264" s="3"/>
      <c r="AV3264" s="3"/>
    </row>
    <row r="3265" spans="40:48" ht="12.75" customHeight="1" x14ac:dyDescent="0.25">
      <c r="AN3265" s="18"/>
      <c r="AO3265" s="19"/>
      <c r="AQ3265" s="1"/>
      <c r="AR3265" s="14"/>
      <c r="AS3265" s="14"/>
      <c r="AT3265" s="6"/>
      <c r="AU3265" s="3"/>
      <c r="AV3265" s="3"/>
    </row>
    <row r="3266" spans="40:48" ht="12.75" customHeight="1" x14ac:dyDescent="0.25">
      <c r="AN3266" s="18"/>
      <c r="AO3266" s="19"/>
      <c r="AQ3266" s="1"/>
      <c r="AR3266" s="14"/>
      <c r="AS3266" s="14"/>
      <c r="AT3266" s="6"/>
      <c r="AU3266" s="3"/>
      <c r="AV3266" s="3"/>
    </row>
    <row r="3267" spans="40:48" ht="12.75" customHeight="1" x14ac:dyDescent="0.25">
      <c r="AN3267" s="18"/>
      <c r="AO3267" s="19"/>
      <c r="AQ3267" s="1"/>
      <c r="AR3267" s="14"/>
      <c r="AS3267" s="14"/>
      <c r="AT3267" s="6"/>
      <c r="AU3267" s="3"/>
      <c r="AV3267" s="3"/>
    </row>
    <row r="3268" spans="40:48" ht="12.75" customHeight="1" x14ac:dyDescent="0.25">
      <c r="AN3268" s="18"/>
      <c r="AO3268" s="19"/>
      <c r="AQ3268" s="1"/>
      <c r="AR3268" s="14"/>
      <c r="AS3268" s="14"/>
      <c r="AT3268" s="6"/>
      <c r="AU3268" s="3"/>
      <c r="AV3268" s="3"/>
    </row>
    <row r="3269" spans="40:48" ht="12.75" customHeight="1" x14ac:dyDescent="0.25">
      <c r="AN3269" s="18"/>
      <c r="AO3269" s="19"/>
      <c r="AQ3269" s="1"/>
      <c r="AR3269" s="14"/>
      <c r="AS3269" s="14"/>
      <c r="AT3269" s="6"/>
      <c r="AU3269" s="3"/>
      <c r="AV3269" s="3"/>
    </row>
    <row r="3270" spans="40:48" ht="12.75" customHeight="1" x14ac:dyDescent="0.25">
      <c r="AN3270" s="18"/>
      <c r="AO3270" s="19"/>
      <c r="AQ3270" s="1"/>
      <c r="AR3270" s="14"/>
      <c r="AS3270" s="14"/>
      <c r="AT3270" s="6"/>
      <c r="AU3270" s="3"/>
      <c r="AV3270" s="3"/>
    </row>
    <row r="3271" spans="40:48" ht="12.75" customHeight="1" x14ac:dyDescent="0.25">
      <c r="AN3271" s="18"/>
      <c r="AO3271" s="19"/>
      <c r="AQ3271" s="1"/>
      <c r="AR3271" s="14"/>
      <c r="AS3271" s="14"/>
      <c r="AT3271" s="6"/>
      <c r="AU3271" s="3"/>
      <c r="AV3271" s="3"/>
    </row>
    <row r="3272" spans="40:48" ht="12.75" customHeight="1" x14ac:dyDescent="0.25">
      <c r="AN3272" s="18"/>
      <c r="AO3272" s="19"/>
      <c r="AQ3272" s="1"/>
      <c r="AR3272" s="14"/>
      <c r="AS3272" s="14"/>
      <c r="AT3272" s="6"/>
      <c r="AU3272" s="3"/>
      <c r="AV3272" s="3"/>
    </row>
    <row r="3273" spans="40:48" ht="12.75" customHeight="1" x14ac:dyDescent="0.25">
      <c r="AN3273" s="18"/>
      <c r="AO3273" s="19"/>
      <c r="AQ3273" s="1"/>
      <c r="AR3273" s="14"/>
      <c r="AS3273" s="14"/>
      <c r="AT3273" s="6"/>
      <c r="AU3273" s="3"/>
      <c r="AV3273" s="3"/>
    </row>
    <row r="3274" spans="40:48" ht="12.75" customHeight="1" x14ac:dyDescent="0.25">
      <c r="AN3274" s="18"/>
      <c r="AO3274" s="19"/>
      <c r="AQ3274" s="1"/>
      <c r="AR3274" s="14"/>
      <c r="AS3274" s="14"/>
      <c r="AT3274" s="6"/>
      <c r="AU3274" s="3"/>
      <c r="AV3274" s="3"/>
    </row>
    <row r="3275" spans="40:48" ht="12.75" customHeight="1" x14ac:dyDescent="0.25">
      <c r="AN3275" s="18"/>
      <c r="AO3275" s="19"/>
      <c r="AQ3275" s="1"/>
      <c r="AR3275" s="14"/>
      <c r="AS3275" s="14"/>
      <c r="AT3275" s="6"/>
      <c r="AU3275" s="3"/>
      <c r="AV3275" s="3"/>
    </row>
    <row r="3276" spans="40:48" ht="12.75" customHeight="1" x14ac:dyDescent="0.25">
      <c r="AN3276" s="18"/>
      <c r="AO3276" s="19"/>
      <c r="AQ3276" s="1"/>
      <c r="AR3276" s="14"/>
      <c r="AS3276" s="14"/>
      <c r="AT3276" s="6"/>
      <c r="AU3276" s="3"/>
      <c r="AV3276" s="3"/>
    </row>
    <row r="3277" spans="40:48" ht="12.75" customHeight="1" x14ac:dyDescent="0.25">
      <c r="AN3277" s="18"/>
      <c r="AO3277" s="19"/>
      <c r="AQ3277" s="1"/>
      <c r="AR3277" s="14"/>
      <c r="AS3277" s="14"/>
      <c r="AT3277" s="6"/>
      <c r="AU3277" s="3"/>
      <c r="AV3277" s="3"/>
    </row>
    <row r="3278" spans="40:48" ht="12.75" customHeight="1" x14ac:dyDescent="0.25">
      <c r="AN3278" s="18"/>
      <c r="AO3278" s="19"/>
      <c r="AQ3278" s="1"/>
      <c r="AR3278" s="14"/>
      <c r="AS3278" s="14"/>
      <c r="AT3278" s="6"/>
      <c r="AU3278" s="3"/>
      <c r="AV3278" s="3"/>
    </row>
    <row r="3279" spans="40:48" ht="12.75" customHeight="1" x14ac:dyDescent="0.25">
      <c r="AN3279" s="18"/>
      <c r="AO3279" s="19"/>
      <c r="AQ3279" s="1"/>
      <c r="AR3279" s="14"/>
      <c r="AS3279" s="14"/>
      <c r="AT3279" s="6"/>
      <c r="AU3279" s="3"/>
      <c r="AV3279" s="3"/>
    </row>
    <row r="3280" spans="40:48" ht="12.75" customHeight="1" x14ac:dyDescent="0.25">
      <c r="AN3280" s="18"/>
      <c r="AO3280" s="19"/>
      <c r="AQ3280" s="1"/>
      <c r="AR3280" s="14"/>
      <c r="AS3280" s="14"/>
      <c r="AT3280" s="6"/>
      <c r="AU3280" s="3"/>
      <c r="AV3280" s="3"/>
    </row>
    <row r="3281" spans="40:48" ht="12.75" customHeight="1" x14ac:dyDescent="0.25">
      <c r="AN3281" s="18"/>
      <c r="AO3281" s="19"/>
      <c r="AQ3281" s="1"/>
      <c r="AR3281" s="14"/>
      <c r="AS3281" s="14"/>
      <c r="AT3281" s="6"/>
      <c r="AU3281" s="3"/>
      <c r="AV3281" s="3"/>
    </row>
    <row r="3282" spans="40:48" ht="12.75" customHeight="1" x14ac:dyDescent="0.25">
      <c r="AN3282" s="18"/>
      <c r="AO3282" s="19"/>
      <c r="AQ3282" s="1"/>
      <c r="AR3282" s="14"/>
      <c r="AS3282" s="14"/>
      <c r="AT3282" s="6"/>
      <c r="AU3282" s="3"/>
      <c r="AV3282" s="3"/>
    </row>
    <row r="3283" spans="40:48" ht="12.75" customHeight="1" x14ac:dyDescent="0.25">
      <c r="AN3283" s="18"/>
      <c r="AO3283" s="19"/>
      <c r="AQ3283" s="1"/>
      <c r="AR3283" s="14"/>
      <c r="AS3283" s="14"/>
      <c r="AT3283" s="6"/>
      <c r="AU3283" s="3"/>
      <c r="AV3283" s="3"/>
    </row>
    <row r="3284" spans="40:48" ht="12.75" customHeight="1" x14ac:dyDescent="0.25">
      <c r="AN3284" s="18"/>
      <c r="AO3284" s="19"/>
      <c r="AQ3284" s="1"/>
      <c r="AR3284" s="14"/>
      <c r="AS3284" s="14"/>
      <c r="AT3284" s="6"/>
      <c r="AU3284" s="3"/>
      <c r="AV3284" s="3"/>
    </row>
    <row r="3285" spans="40:48" ht="12.75" customHeight="1" x14ac:dyDescent="0.25">
      <c r="AN3285" s="18"/>
      <c r="AO3285" s="19"/>
      <c r="AQ3285" s="1"/>
      <c r="AR3285" s="14"/>
      <c r="AS3285" s="14"/>
      <c r="AT3285" s="6"/>
      <c r="AU3285" s="3"/>
      <c r="AV3285" s="3"/>
    </row>
    <row r="3286" spans="40:48" ht="12.75" customHeight="1" x14ac:dyDescent="0.25">
      <c r="AN3286" s="18"/>
      <c r="AO3286" s="19"/>
      <c r="AQ3286" s="1"/>
      <c r="AR3286" s="14"/>
      <c r="AS3286" s="14"/>
      <c r="AT3286" s="6"/>
      <c r="AU3286" s="3"/>
      <c r="AV3286" s="3"/>
    </row>
    <row r="3287" spans="40:48" ht="12.75" customHeight="1" x14ac:dyDescent="0.25">
      <c r="AN3287" s="18"/>
      <c r="AO3287" s="19"/>
      <c r="AQ3287" s="1"/>
      <c r="AR3287" s="14"/>
      <c r="AS3287" s="14"/>
      <c r="AT3287" s="6"/>
      <c r="AU3287" s="3"/>
      <c r="AV3287" s="3"/>
    </row>
    <row r="3288" spans="40:48" ht="12.75" customHeight="1" x14ac:dyDescent="0.25">
      <c r="AN3288" s="18"/>
      <c r="AO3288" s="19"/>
      <c r="AQ3288" s="1"/>
      <c r="AR3288" s="14"/>
      <c r="AS3288" s="14"/>
      <c r="AT3288" s="6"/>
      <c r="AU3288" s="3"/>
      <c r="AV3288" s="3"/>
    </row>
    <row r="3289" spans="40:48" ht="12.75" customHeight="1" x14ac:dyDescent="0.25">
      <c r="AN3289" s="18"/>
      <c r="AO3289" s="19"/>
      <c r="AQ3289" s="1"/>
      <c r="AR3289" s="14"/>
      <c r="AS3289" s="14"/>
      <c r="AT3289" s="6"/>
      <c r="AU3289" s="3"/>
      <c r="AV3289" s="3"/>
    </row>
    <row r="3290" spans="40:48" ht="12.75" customHeight="1" x14ac:dyDescent="0.25">
      <c r="AN3290" s="18"/>
      <c r="AO3290" s="19"/>
      <c r="AQ3290" s="1"/>
      <c r="AR3290" s="14"/>
      <c r="AS3290" s="14"/>
      <c r="AT3290" s="6"/>
      <c r="AU3290" s="3"/>
      <c r="AV3290" s="3"/>
    </row>
    <row r="3291" spans="40:48" ht="12.75" customHeight="1" x14ac:dyDescent="0.25">
      <c r="AN3291" s="18"/>
      <c r="AO3291" s="19"/>
      <c r="AQ3291" s="1"/>
      <c r="AR3291" s="14"/>
      <c r="AS3291" s="14"/>
      <c r="AT3291" s="6"/>
      <c r="AU3291" s="3"/>
      <c r="AV3291" s="3"/>
    </row>
    <row r="3292" spans="40:48" ht="12.75" customHeight="1" x14ac:dyDescent="0.25">
      <c r="AN3292" s="18"/>
      <c r="AO3292" s="19"/>
      <c r="AQ3292" s="1"/>
      <c r="AR3292" s="14"/>
      <c r="AS3292" s="14"/>
      <c r="AT3292" s="6"/>
      <c r="AU3292" s="3"/>
      <c r="AV3292" s="3"/>
    </row>
    <row r="3293" spans="40:48" ht="12.75" customHeight="1" x14ac:dyDescent="0.25">
      <c r="AN3293" s="18"/>
      <c r="AO3293" s="19"/>
      <c r="AQ3293" s="1"/>
      <c r="AR3293" s="14"/>
      <c r="AS3293" s="14"/>
      <c r="AT3293" s="6"/>
      <c r="AU3293" s="3"/>
      <c r="AV3293" s="3"/>
    </row>
    <row r="3294" spans="40:48" ht="12.75" customHeight="1" x14ac:dyDescent="0.25">
      <c r="AN3294" s="18"/>
      <c r="AO3294" s="19"/>
      <c r="AQ3294" s="1"/>
      <c r="AR3294" s="14"/>
      <c r="AS3294" s="14"/>
      <c r="AT3294" s="6"/>
      <c r="AU3294" s="3"/>
      <c r="AV3294" s="3"/>
    </row>
    <row r="3295" spans="40:48" ht="12.75" customHeight="1" x14ac:dyDescent="0.25">
      <c r="AN3295" s="18"/>
      <c r="AO3295" s="19"/>
      <c r="AQ3295" s="1"/>
      <c r="AR3295" s="14"/>
      <c r="AS3295" s="14"/>
      <c r="AT3295" s="6"/>
      <c r="AU3295" s="3"/>
      <c r="AV3295" s="3"/>
    </row>
    <row r="3296" spans="40:48" ht="12.75" customHeight="1" x14ac:dyDescent="0.25">
      <c r="AN3296" s="18"/>
      <c r="AO3296" s="19"/>
      <c r="AQ3296" s="1"/>
      <c r="AR3296" s="14"/>
      <c r="AS3296" s="14"/>
      <c r="AT3296" s="6"/>
      <c r="AU3296" s="3"/>
      <c r="AV3296" s="3"/>
    </row>
    <row r="3297" spans="40:48" ht="12.75" customHeight="1" x14ac:dyDescent="0.25">
      <c r="AN3297" s="18"/>
      <c r="AO3297" s="19"/>
      <c r="AQ3297" s="1"/>
      <c r="AR3297" s="14"/>
      <c r="AS3297" s="14"/>
      <c r="AT3297" s="6"/>
      <c r="AU3297" s="3"/>
      <c r="AV3297" s="3"/>
    </row>
    <row r="3298" spans="40:48" ht="12.75" customHeight="1" x14ac:dyDescent="0.25">
      <c r="AN3298" s="18"/>
      <c r="AO3298" s="19"/>
      <c r="AQ3298" s="1"/>
      <c r="AR3298" s="14"/>
      <c r="AS3298" s="14"/>
      <c r="AT3298" s="6"/>
      <c r="AU3298" s="3"/>
      <c r="AV3298" s="3"/>
    </row>
    <row r="3299" spans="40:48" ht="12.75" customHeight="1" x14ac:dyDescent="0.25">
      <c r="AN3299" s="18"/>
      <c r="AO3299" s="19"/>
      <c r="AQ3299" s="1"/>
      <c r="AR3299" s="14"/>
      <c r="AS3299" s="14"/>
      <c r="AT3299" s="6"/>
      <c r="AU3299" s="3"/>
      <c r="AV3299" s="3"/>
    </row>
    <row r="3300" spans="40:48" ht="12.75" customHeight="1" x14ac:dyDescent="0.25">
      <c r="AN3300" s="18"/>
      <c r="AO3300" s="19"/>
      <c r="AQ3300" s="1"/>
      <c r="AR3300" s="14"/>
      <c r="AS3300" s="14"/>
      <c r="AT3300" s="6"/>
      <c r="AU3300" s="3"/>
      <c r="AV3300" s="3"/>
    </row>
    <row r="3301" spans="40:48" ht="12.75" customHeight="1" x14ac:dyDescent="0.25">
      <c r="AN3301" s="18"/>
      <c r="AO3301" s="19"/>
      <c r="AQ3301" s="1"/>
      <c r="AR3301" s="14"/>
      <c r="AS3301" s="14"/>
      <c r="AT3301" s="6"/>
      <c r="AU3301" s="3"/>
      <c r="AV3301" s="3"/>
    </row>
    <row r="3302" spans="40:48" ht="12.75" customHeight="1" x14ac:dyDescent="0.25">
      <c r="AN3302" s="18"/>
      <c r="AO3302" s="19"/>
      <c r="AQ3302" s="1"/>
      <c r="AR3302" s="14"/>
      <c r="AS3302" s="14"/>
      <c r="AT3302" s="6"/>
      <c r="AU3302" s="3"/>
      <c r="AV3302" s="3"/>
    </row>
    <row r="3303" spans="40:48" ht="12.75" customHeight="1" x14ac:dyDescent="0.25">
      <c r="AN3303" s="18"/>
      <c r="AO3303" s="19"/>
      <c r="AQ3303" s="1"/>
      <c r="AR3303" s="14"/>
      <c r="AS3303" s="14"/>
      <c r="AT3303" s="6"/>
      <c r="AU3303" s="3"/>
      <c r="AV3303" s="3"/>
    </row>
    <row r="3304" spans="40:48" ht="12.75" customHeight="1" x14ac:dyDescent="0.25">
      <c r="AN3304" s="18"/>
      <c r="AO3304" s="19"/>
      <c r="AQ3304" s="1"/>
      <c r="AR3304" s="14"/>
      <c r="AS3304" s="14"/>
      <c r="AT3304" s="6"/>
      <c r="AU3304" s="3"/>
      <c r="AV3304" s="3"/>
    </row>
    <row r="3305" spans="40:48" ht="12.75" customHeight="1" x14ac:dyDescent="0.25">
      <c r="AN3305" s="18"/>
      <c r="AO3305" s="19"/>
      <c r="AQ3305" s="1"/>
      <c r="AR3305" s="14"/>
      <c r="AS3305" s="14"/>
      <c r="AT3305" s="6"/>
      <c r="AU3305" s="3"/>
      <c r="AV3305" s="3"/>
    </row>
    <row r="3306" spans="40:48" ht="12.75" customHeight="1" x14ac:dyDescent="0.25">
      <c r="AN3306" s="18"/>
      <c r="AO3306" s="19"/>
      <c r="AQ3306" s="1"/>
      <c r="AR3306" s="14"/>
      <c r="AS3306" s="14"/>
      <c r="AT3306" s="6"/>
      <c r="AU3306" s="3"/>
      <c r="AV3306" s="3"/>
    </row>
    <row r="3307" spans="40:48" ht="12.75" customHeight="1" x14ac:dyDescent="0.25">
      <c r="AN3307" s="18"/>
      <c r="AO3307" s="19"/>
      <c r="AQ3307" s="1"/>
      <c r="AR3307" s="14"/>
      <c r="AS3307" s="14"/>
      <c r="AT3307" s="6"/>
      <c r="AU3307" s="3"/>
      <c r="AV3307" s="3"/>
    </row>
    <row r="3308" spans="40:48" ht="12.75" customHeight="1" x14ac:dyDescent="0.25">
      <c r="AN3308" s="18"/>
      <c r="AO3308" s="19"/>
      <c r="AQ3308" s="1"/>
      <c r="AR3308" s="14"/>
      <c r="AS3308" s="14"/>
      <c r="AT3308" s="6"/>
      <c r="AU3308" s="3"/>
      <c r="AV3308" s="3"/>
    </row>
    <row r="3309" spans="40:48" ht="12.75" customHeight="1" x14ac:dyDescent="0.25">
      <c r="AN3309" s="18"/>
      <c r="AO3309" s="19"/>
      <c r="AQ3309" s="1"/>
      <c r="AR3309" s="14"/>
      <c r="AS3309" s="14"/>
      <c r="AT3309" s="6"/>
      <c r="AU3309" s="3"/>
      <c r="AV3309" s="3"/>
    </row>
    <row r="3310" spans="40:48" ht="12.75" customHeight="1" x14ac:dyDescent="0.25">
      <c r="AN3310" s="18"/>
      <c r="AO3310" s="19"/>
      <c r="AQ3310" s="1"/>
      <c r="AR3310" s="14"/>
      <c r="AS3310" s="14"/>
      <c r="AT3310" s="6"/>
      <c r="AU3310" s="3"/>
      <c r="AV3310" s="3"/>
    </row>
    <row r="3311" spans="40:48" ht="12.75" customHeight="1" x14ac:dyDescent="0.25">
      <c r="AN3311" s="18"/>
      <c r="AO3311" s="19"/>
      <c r="AQ3311" s="1"/>
      <c r="AR3311" s="14"/>
      <c r="AS3311" s="14"/>
      <c r="AT3311" s="6"/>
      <c r="AU3311" s="3"/>
      <c r="AV3311" s="3"/>
    </row>
    <row r="3312" spans="40:48" ht="12.75" customHeight="1" x14ac:dyDescent="0.25">
      <c r="AN3312" s="18"/>
      <c r="AO3312" s="19"/>
      <c r="AQ3312" s="1"/>
      <c r="AR3312" s="14"/>
      <c r="AS3312" s="14"/>
      <c r="AT3312" s="6"/>
      <c r="AU3312" s="3"/>
      <c r="AV3312" s="3"/>
    </row>
    <row r="3313" spans="40:48" ht="12.75" customHeight="1" x14ac:dyDescent="0.25">
      <c r="AN3313" s="18"/>
      <c r="AO3313" s="19"/>
      <c r="AQ3313" s="1"/>
      <c r="AR3313" s="14"/>
      <c r="AS3313" s="14"/>
      <c r="AT3313" s="6"/>
      <c r="AU3313" s="3"/>
      <c r="AV3313" s="3"/>
    </row>
    <row r="3314" spans="40:48" ht="12.75" customHeight="1" x14ac:dyDescent="0.25">
      <c r="AN3314" s="18"/>
      <c r="AO3314" s="19"/>
      <c r="AQ3314" s="1"/>
      <c r="AR3314" s="14"/>
      <c r="AS3314" s="14"/>
      <c r="AT3314" s="6"/>
      <c r="AU3314" s="3"/>
      <c r="AV3314" s="3"/>
    </row>
    <row r="3315" spans="40:48" ht="12.75" customHeight="1" x14ac:dyDescent="0.25">
      <c r="AN3315" s="18"/>
      <c r="AO3315" s="19"/>
      <c r="AQ3315" s="1"/>
      <c r="AR3315" s="14"/>
      <c r="AS3315" s="14"/>
      <c r="AT3315" s="6"/>
      <c r="AU3315" s="3"/>
      <c r="AV3315" s="3"/>
    </row>
    <row r="3316" spans="40:48" ht="12.75" customHeight="1" x14ac:dyDescent="0.25">
      <c r="AN3316" s="18"/>
      <c r="AO3316" s="19"/>
      <c r="AQ3316" s="1"/>
      <c r="AR3316" s="14"/>
      <c r="AS3316" s="14"/>
      <c r="AT3316" s="6"/>
      <c r="AU3316" s="3"/>
      <c r="AV3316" s="3"/>
    </row>
    <row r="3317" spans="40:48" ht="12.75" customHeight="1" x14ac:dyDescent="0.25">
      <c r="AN3317" s="18"/>
      <c r="AO3317" s="19"/>
      <c r="AQ3317" s="1"/>
      <c r="AR3317" s="14"/>
      <c r="AS3317" s="14"/>
      <c r="AT3317" s="6"/>
      <c r="AU3317" s="3"/>
      <c r="AV3317" s="3"/>
    </row>
    <row r="3318" spans="40:48" ht="12.75" customHeight="1" x14ac:dyDescent="0.25">
      <c r="AN3318" s="18"/>
      <c r="AO3318" s="19"/>
      <c r="AQ3318" s="1"/>
      <c r="AR3318" s="14"/>
      <c r="AS3318" s="14"/>
      <c r="AT3318" s="6"/>
      <c r="AU3318" s="3"/>
      <c r="AV3318" s="3"/>
    </row>
    <row r="3319" spans="40:48" ht="12.75" customHeight="1" x14ac:dyDescent="0.25">
      <c r="AN3319" s="18"/>
      <c r="AO3319" s="19"/>
      <c r="AQ3319" s="1"/>
      <c r="AR3319" s="14"/>
      <c r="AS3319" s="14"/>
      <c r="AT3319" s="6"/>
      <c r="AU3319" s="3"/>
      <c r="AV3319" s="3"/>
    </row>
    <row r="3320" spans="40:48" ht="12.75" customHeight="1" x14ac:dyDescent="0.25">
      <c r="AN3320" s="18"/>
      <c r="AO3320" s="19"/>
      <c r="AQ3320" s="1"/>
      <c r="AR3320" s="14"/>
      <c r="AS3320" s="14"/>
      <c r="AT3320" s="6"/>
      <c r="AU3320" s="3"/>
      <c r="AV3320" s="3"/>
    </row>
    <row r="3321" spans="40:48" ht="12.75" customHeight="1" x14ac:dyDescent="0.25">
      <c r="AN3321" s="18"/>
      <c r="AO3321" s="19"/>
      <c r="AQ3321" s="1"/>
      <c r="AR3321" s="14"/>
      <c r="AS3321" s="14"/>
      <c r="AT3321" s="6"/>
      <c r="AU3321" s="3"/>
      <c r="AV3321" s="3"/>
    </row>
    <row r="3322" spans="40:48" ht="12.75" customHeight="1" x14ac:dyDescent="0.25">
      <c r="AN3322" s="18"/>
      <c r="AO3322" s="19"/>
      <c r="AQ3322" s="1"/>
      <c r="AR3322" s="14"/>
      <c r="AS3322" s="14"/>
      <c r="AT3322" s="6"/>
      <c r="AU3322" s="3"/>
      <c r="AV3322" s="3"/>
    </row>
    <row r="3323" spans="40:48" ht="12.75" customHeight="1" x14ac:dyDescent="0.25">
      <c r="AN3323" s="18"/>
      <c r="AO3323" s="19"/>
      <c r="AQ3323" s="1"/>
      <c r="AR3323" s="14"/>
      <c r="AS3323" s="14"/>
      <c r="AT3323" s="6"/>
      <c r="AU3323" s="3"/>
      <c r="AV3323" s="3"/>
    </row>
    <row r="3324" spans="40:48" ht="12.75" customHeight="1" x14ac:dyDescent="0.25">
      <c r="AN3324" s="18"/>
      <c r="AO3324" s="19"/>
      <c r="AQ3324" s="1"/>
      <c r="AR3324" s="14"/>
      <c r="AS3324" s="14"/>
      <c r="AT3324" s="6"/>
      <c r="AU3324" s="3"/>
      <c r="AV3324" s="3"/>
    </row>
    <row r="3325" spans="40:48" ht="12.75" customHeight="1" x14ac:dyDescent="0.25">
      <c r="AN3325" s="18"/>
      <c r="AO3325" s="19"/>
      <c r="AQ3325" s="1"/>
      <c r="AR3325" s="14"/>
      <c r="AS3325" s="14"/>
      <c r="AT3325" s="6"/>
      <c r="AU3325" s="3"/>
      <c r="AV3325" s="3"/>
    </row>
    <row r="3326" spans="40:48" ht="12.75" customHeight="1" x14ac:dyDescent="0.25">
      <c r="AN3326" s="18"/>
      <c r="AO3326" s="19"/>
      <c r="AQ3326" s="1"/>
      <c r="AR3326" s="14"/>
      <c r="AS3326" s="14"/>
      <c r="AT3326" s="6"/>
      <c r="AU3326" s="3"/>
      <c r="AV3326" s="3"/>
    </row>
    <row r="3327" spans="40:48" ht="12.75" customHeight="1" x14ac:dyDescent="0.25">
      <c r="AN3327" s="18"/>
      <c r="AO3327" s="19"/>
      <c r="AQ3327" s="1"/>
      <c r="AR3327" s="14"/>
      <c r="AS3327" s="14"/>
      <c r="AT3327" s="6"/>
      <c r="AU3327" s="3"/>
      <c r="AV3327" s="3"/>
    </row>
    <row r="3328" spans="40:48" ht="12.75" customHeight="1" x14ac:dyDescent="0.25">
      <c r="AN3328" s="18"/>
      <c r="AO3328" s="19"/>
      <c r="AQ3328" s="1"/>
      <c r="AR3328" s="14"/>
      <c r="AS3328" s="14"/>
      <c r="AT3328" s="6"/>
      <c r="AU3328" s="3"/>
      <c r="AV3328" s="3"/>
    </row>
    <row r="3329" spans="40:48" ht="12.75" customHeight="1" x14ac:dyDescent="0.25">
      <c r="AN3329" s="18"/>
      <c r="AO3329" s="19"/>
      <c r="AQ3329" s="1"/>
      <c r="AR3329" s="14"/>
      <c r="AS3329" s="14"/>
      <c r="AT3329" s="6"/>
      <c r="AU3329" s="3"/>
      <c r="AV3329" s="3"/>
    </row>
    <row r="3330" spans="40:48" ht="12.75" customHeight="1" x14ac:dyDescent="0.25">
      <c r="AN3330" s="18"/>
      <c r="AO3330" s="19"/>
      <c r="AQ3330" s="1"/>
      <c r="AR3330" s="14"/>
      <c r="AS3330" s="14"/>
      <c r="AT3330" s="6"/>
      <c r="AU3330" s="3"/>
      <c r="AV3330" s="3"/>
    </row>
    <row r="3331" spans="40:48" ht="12.75" customHeight="1" x14ac:dyDescent="0.25">
      <c r="AN3331" s="18"/>
      <c r="AO3331" s="19"/>
      <c r="AQ3331" s="1"/>
      <c r="AR3331" s="14"/>
      <c r="AS3331" s="14"/>
      <c r="AT3331" s="6"/>
      <c r="AU3331" s="3"/>
      <c r="AV3331" s="3"/>
    </row>
    <row r="3332" spans="40:48" ht="12.75" customHeight="1" x14ac:dyDescent="0.25">
      <c r="AN3332" s="18"/>
      <c r="AO3332" s="19"/>
      <c r="AQ3332" s="1"/>
      <c r="AR3332" s="14"/>
      <c r="AS3332" s="14"/>
      <c r="AT3332" s="6"/>
      <c r="AU3332" s="3"/>
      <c r="AV3332" s="3"/>
    </row>
    <row r="3333" spans="40:48" ht="12.75" customHeight="1" x14ac:dyDescent="0.25">
      <c r="AN3333" s="18"/>
      <c r="AO3333" s="19"/>
      <c r="AQ3333" s="1"/>
      <c r="AR3333" s="14"/>
      <c r="AS3333" s="14"/>
      <c r="AT3333" s="6"/>
      <c r="AU3333" s="3"/>
      <c r="AV3333" s="3"/>
    </row>
    <row r="3334" spans="40:48" ht="12.75" customHeight="1" x14ac:dyDescent="0.25">
      <c r="AN3334" s="18"/>
      <c r="AO3334" s="19"/>
      <c r="AQ3334" s="1"/>
      <c r="AR3334" s="14"/>
      <c r="AS3334" s="14"/>
      <c r="AT3334" s="6"/>
      <c r="AU3334" s="3"/>
      <c r="AV3334" s="3"/>
    </row>
    <row r="3335" spans="40:48" ht="12.75" customHeight="1" x14ac:dyDescent="0.25">
      <c r="AN3335" s="18"/>
      <c r="AO3335" s="19"/>
      <c r="AQ3335" s="1"/>
      <c r="AR3335" s="14"/>
      <c r="AS3335" s="14"/>
      <c r="AT3335" s="6"/>
      <c r="AU3335" s="3"/>
      <c r="AV3335" s="3"/>
    </row>
    <row r="3336" spans="40:48" ht="12.75" customHeight="1" x14ac:dyDescent="0.25">
      <c r="AN3336" s="18"/>
      <c r="AO3336" s="19"/>
      <c r="AQ3336" s="1"/>
      <c r="AR3336" s="14"/>
      <c r="AS3336" s="14"/>
      <c r="AT3336" s="6"/>
      <c r="AU3336" s="3"/>
      <c r="AV3336" s="3"/>
    </row>
    <row r="3337" spans="40:48" ht="12.75" customHeight="1" x14ac:dyDescent="0.25">
      <c r="AN3337" s="18"/>
      <c r="AO3337" s="19"/>
      <c r="AQ3337" s="1"/>
      <c r="AR3337" s="14"/>
      <c r="AS3337" s="14"/>
      <c r="AT3337" s="6"/>
      <c r="AU3337" s="3"/>
      <c r="AV3337" s="3"/>
    </row>
    <row r="3338" spans="40:48" ht="12.75" customHeight="1" x14ac:dyDescent="0.25">
      <c r="AN3338" s="18"/>
      <c r="AO3338" s="19"/>
      <c r="AQ3338" s="1"/>
      <c r="AR3338" s="14"/>
      <c r="AS3338" s="14"/>
      <c r="AT3338" s="6"/>
      <c r="AU3338" s="3"/>
      <c r="AV3338" s="3"/>
    </row>
    <row r="3339" spans="40:48" ht="12.75" customHeight="1" x14ac:dyDescent="0.25">
      <c r="AN3339" s="18"/>
      <c r="AO3339" s="19"/>
      <c r="AQ3339" s="1"/>
      <c r="AR3339" s="14"/>
      <c r="AS3339" s="14"/>
      <c r="AT3339" s="6"/>
      <c r="AU3339" s="3"/>
      <c r="AV3339" s="3"/>
    </row>
    <row r="3340" spans="40:48" ht="12.75" customHeight="1" x14ac:dyDescent="0.25">
      <c r="AN3340" s="18"/>
      <c r="AO3340" s="19"/>
      <c r="AQ3340" s="1"/>
      <c r="AR3340" s="14"/>
      <c r="AS3340" s="14"/>
      <c r="AT3340" s="6"/>
      <c r="AU3340" s="3"/>
      <c r="AV3340" s="3"/>
    </row>
    <row r="3341" spans="40:48" ht="12.75" customHeight="1" x14ac:dyDescent="0.25">
      <c r="AN3341" s="18"/>
      <c r="AO3341" s="19"/>
      <c r="AQ3341" s="1"/>
      <c r="AR3341" s="14"/>
      <c r="AS3341" s="14"/>
      <c r="AT3341" s="6"/>
      <c r="AU3341" s="3"/>
      <c r="AV3341" s="3"/>
    </row>
    <row r="3342" spans="40:48" ht="12.75" customHeight="1" x14ac:dyDescent="0.25">
      <c r="AN3342" s="18"/>
      <c r="AO3342" s="19"/>
      <c r="AQ3342" s="1"/>
      <c r="AR3342" s="14"/>
      <c r="AS3342" s="14"/>
      <c r="AT3342" s="6"/>
      <c r="AU3342" s="3"/>
      <c r="AV3342" s="3"/>
    </row>
    <row r="3343" spans="40:48" ht="12.75" customHeight="1" x14ac:dyDescent="0.25">
      <c r="AN3343" s="18"/>
      <c r="AO3343" s="19"/>
      <c r="AQ3343" s="1"/>
      <c r="AR3343" s="14"/>
      <c r="AS3343" s="14"/>
      <c r="AT3343" s="6"/>
      <c r="AU3343" s="3"/>
      <c r="AV3343" s="3"/>
    </row>
    <row r="3344" spans="40:48" ht="12.75" customHeight="1" x14ac:dyDescent="0.25">
      <c r="AN3344" s="18"/>
      <c r="AO3344" s="19"/>
      <c r="AQ3344" s="1"/>
      <c r="AR3344" s="14"/>
      <c r="AS3344" s="14"/>
      <c r="AT3344" s="6"/>
      <c r="AU3344" s="3"/>
      <c r="AV3344" s="3"/>
    </row>
    <row r="3345" spans="40:48" ht="12.75" customHeight="1" x14ac:dyDescent="0.25">
      <c r="AN3345" s="18"/>
      <c r="AO3345" s="19"/>
      <c r="AQ3345" s="1"/>
      <c r="AR3345" s="14"/>
      <c r="AS3345" s="14"/>
      <c r="AT3345" s="6"/>
      <c r="AU3345" s="3"/>
      <c r="AV3345" s="3"/>
    </row>
    <row r="3346" spans="40:48" ht="12.75" customHeight="1" x14ac:dyDescent="0.25">
      <c r="AN3346" s="18"/>
      <c r="AO3346" s="19"/>
      <c r="AQ3346" s="1"/>
      <c r="AR3346" s="14"/>
      <c r="AS3346" s="14"/>
      <c r="AT3346" s="6"/>
      <c r="AU3346" s="3"/>
      <c r="AV3346" s="3"/>
    </row>
    <row r="3347" spans="40:48" ht="12.75" customHeight="1" x14ac:dyDescent="0.25">
      <c r="AN3347" s="18"/>
      <c r="AO3347" s="19"/>
      <c r="AQ3347" s="1"/>
      <c r="AR3347" s="14"/>
      <c r="AS3347" s="14"/>
      <c r="AT3347" s="6"/>
      <c r="AU3347" s="3"/>
      <c r="AV3347" s="3"/>
    </row>
    <row r="3348" spans="40:48" ht="12.75" customHeight="1" x14ac:dyDescent="0.25">
      <c r="AN3348" s="18"/>
      <c r="AO3348" s="19"/>
      <c r="AQ3348" s="1"/>
      <c r="AR3348" s="14"/>
      <c r="AS3348" s="14"/>
      <c r="AT3348" s="6"/>
      <c r="AU3348" s="3"/>
      <c r="AV3348" s="3"/>
    </row>
    <row r="3349" spans="40:48" ht="12.75" customHeight="1" x14ac:dyDescent="0.25">
      <c r="AN3349" s="18"/>
      <c r="AO3349" s="19"/>
      <c r="AQ3349" s="1"/>
      <c r="AR3349" s="14"/>
      <c r="AS3349" s="14"/>
      <c r="AT3349" s="6"/>
      <c r="AU3349" s="3"/>
      <c r="AV3349" s="3"/>
    </row>
    <row r="3350" spans="40:48" ht="12.75" customHeight="1" x14ac:dyDescent="0.25">
      <c r="AN3350" s="18"/>
      <c r="AO3350" s="19"/>
      <c r="AQ3350" s="1"/>
      <c r="AR3350" s="14"/>
      <c r="AS3350" s="14"/>
      <c r="AT3350" s="6"/>
      <c r="AU3350" s="3"/>
      <c r="AV3350" s="3"/>
    </row>
    <row r="3351" spans="40:48" ht="12.75" customHeight="1" x14ac:dyDescent="0.25">
      <c r="AN3351" s="18"/>
      <c r="AO3351" s="19"/>
      <c r="AQ3351" s="1"/>
      <c r="AR3351" s="14"/>
      <c r="AS3351" s="14"/>
      <c r="AT3351" s="6"/>
      <c r="AU3351" s="3"/>
      <c r="AV3351" s="3"/>
    </row>
    <row r="3352" spans="40:48" ht="12.75" customHeight="1" x14ac:dyDescent="0.25">
      <c r="AN3352" s="18"/>
      <c r="AO3352" s="19"/>
      <c r="AQ3352" s="1"/>
      <c r="AR3352" s="14"/>
      <c r="AS3352" s="14"/>
      <c r="AT3352" s="6"/>
      <c r="AU3352" s="3"/>
      <c r="AV3352" s="3"/>
    </row>
    <row r="3353" spans="40:48" ht="12.75" customHeight="1" x14ac:dyDescent="0.25">
      <c r="AN3353" s="18"/>
      <c r="AO3353" s="19"/>
      <c r="AQ3353" s="1"/>
      <c r="AR3353" s="14"/>
      <c r="AS3353" s="14"/>
      <c r="AT3353" s="6"/>
      <c r="AU3353" s="3"/>
      <c r="AV3353" s="3"/>
    </row>
    <row r="3354" spans="40:48" ht="12.75" customHeight="1" x14ac:dyDescent="0.25">
      <c r="AN3354" s="18"/>
      <c r="AO3354" s="19"/>
      <c r="AQ3354" s="1"/>
      <c r="AR3354" s="14"/>
      <c r="AS3354" s="14"/>
      <c r="AT3354" s="6"/>
      <c r="AU3354" s="3"/>
      <c r="AV3354" s="3"/>
    </row>
    <row r="3355" spans="40:48" ht="12.75" customHeight="1" x14ac:dyDescent="0.25">
      <c r="AN3355" s="18"/>
      <c r="AO3355" s="19"/>
      <c r="AQ3355" s="1"/>
      <c r="AR3355" s="14"/>
      <c r="AS3355" s="14"/>
      <c r="AT3355" s="6"/>
      <c r="AU3355" s="3"/>
      <c r="AV3355" s="3"/>
    </row>
    <row r="3356" spans="40:48" ht="12.75" customHeight="1" x14ac:dyDescent="0.25">
      <c r="AN3356" s="18"/>
      <c r="AO3356" s="19"/>
      <c r="AQ3356" s="1"/>
      <c r="AR3356" s="14"/>
      <c r="AS3356" s="14"/>
      <c r="AT3356" s="6"/>
      <c r="AU3356" s="3"/>
      <c r="AV3356" s="3"/>
    </row>
    <row r="3357" spans="40:48" ht="12.75" customHeight="1" x14ac:dyDescent="0.25">
      <c r="AN3357" s="18"/>
      <c r="AO3357" s="19"/>
      <c r="AQ3357" s="1"/>
      <c r="AR3357" s="14"/>
      <c r="AS3357" s="14"/>
      <c r="AT3357" s="6"/>
      <c r="AU3357" s="3"/>
      <c r="AV3357" s="3"/>
    </row>
    <row r="3358" spans="40:48" ht="12.75" customHeight="1" x14ac:dyDescent="0.25">
      <c r="AN3358" s="18"/>
      <c r="AO3358" s="19"/>
      <c r="AQ3358" s="1"/>
      <c r="AR3358" s="14"/>
      <c r="AS3358" s="14"/>
      <c r="AT3358" s="6"/>
      <c r="AU3358" s="3"/>
      <c r="AV3358" s="3"/>
    </row>
    <row r="3359" spans="40:48" ht="12.75" customHeight="1" x14ac:dyDescent="0.25">
      <c r="AN3359" s="18"/>
      <c r="AO3359" s="19"/>
      <c r="AQ3359" s="1"/>
      <c r="AR3359" s="14"/>
      <c r="AS3359" s="14"/>
      <c r="AT3359" s="6"/>
      <c r="AU3359" s="3"/>
      <c r="AV3359" s="3"/>
    </row>
    <row r="3360" spans="40:48" ht="12.75" customHeight="1" x14ac:dyDescent="0.25">
      <c r="AN3360" s="18"/>
      <c r="AO3360" s="19"/>
      <c r="AQ3360" s="1"/>
      <c r="AR3360" s="14"/>
      <c r="AS3360" s="14"/>
      <c r="AT3360" s="6"/>
      <c r="AU3360" s="3"/>
      <c r="AV3360" s="3"/>
    </row>
    <row r="3361" spans="40:48" ht="12.75" customHeight="1" x14ac:dyDescent="0.25">
      <c r="AN3361" s="18"/>
      <c r="AO3361" s="19"/>
      <c r="AQ3361" s="1"/>
      <c r="AR3361" s="14"/>
      <c r="AS3361" s="14"/>
      <c r="AT3361" s="6"/>
      <c r="AU3361" s="3"/>
      <c r="AV3361" s="3"/>
    </row>
    <row r="3362" spans="40:48" ht="12.75" customHeight="1" x14ac:dyDescent="0.25">
      <c r="AN3362" s="18"/>
      <c r="AO3362" s="19"/>
      <c r="AQ3362" s="1"/>
      <c r="AR3362" s="14"/>
      <c r="AS3362" s="14"/>
      <c r="AT3362" s="6"/>
      <c r="AU3362" s="3"/>
      <c r="AV3362" s="3"/>
    </row>
    <row r="3363" spans="40:48" ht="12.75" customHeight="1" x14ac:dyDescent="0.25">
      <c r="AN3363" s="18"/>
      <c r="AO3363" s="19"/>
      <c r="AQ3363" s="1"/>
      <c r="AR3363" s="14"/>
      <c r="AS3363" s="14"/>
      <c r="AT3363" s="6"/>
      <c r="AU3363" s="3"/>
      <c r="AV3363" s="3"/>
    </row>
    <row r="3364" spans="40:48" ht="12.75" customHeight="1" x14ac:dyDescent="0.25">
      <c r="AN3364" s="18"/>
      <c r="AO3364" s="19"/>
      <c r="AQ3364" s="1"/>
      <c r="AR3364" s="14"/>
      <c r="AS3364" s="14"/>
      <c r="AT3364" s="6"/>
      <c r="AU3364" s="3"/>
      <c r="AV3364" s="3"/>
    </row>
    <row r="3365" spans="40:48" ht="12.75" customHeight="1" x14ac:dyDescent="0.25">
      <c r="AN3365" s="18"/>
      <c r="AO3365" s="19"/>
      <c r="AQ3365" s="1"/>
      <c r="AR3365" s="14"/>
      <c r="AS3365" s="14"/>
      <c r="AT3365" s="6"/>
      <c r="AU3365" s="3"/>
      <c r="AV3365" s="3"/>
    </row>
    <row r="3366" spans="40:48" ht="12.75" customHeight="1" x14ac:dyDescent="0.25">
      <c r="AN3366" s="18"/>
      <c r="AO3366" s="19"/>
      <c r="AQ3366" s="1"/>
      <c r="AR3366" s="14"/>
      <c r="AS3366" s="14"/>
      <c r="AT3366" s="6"/>
      <c r="AU3366" s="3"/>
      <c r="AV3366" s="3"/>
    </row>
    <row r="3367" spans="40:48" ht="12.75" customHeight="1" x14ac:dyDescent="0.25">
      <c r="AN3367" s="18"/>
      <c r="AO3367" s="19"/>
      <c r="AQ3367" s="1"/>
      <c r="AR3367" s="14"/>
      <c r="AS3367" s="14"/>
      <c r="AT3367" s="6"/>
      <c r="AU3367" s="3"/>
      <c r="AV3367" s="3"/>
    </row>
    <row r="3368" spans="40:48" ht="12.75" customHeight="1" x14ac:dyDescent="0.25">
      <c r="AN3368" s="18"/>
      <c r="AO3368" s="19"/>
      <c r="AQ3368" s="1"/>
      <c r="AR3368" s="14"/>
      <c r="AS3368" s="14"/>
      <c r="AT3368" s="6"/>
      <c r="AU3368" s="3"/>
      <c r="AV3368" s="3"/>
    </row>
    <row r="3369" spans="40:48" ht="12.75" customHeight="1" x14ac:dyDescent="0.25">
      <c r="AN3369" s="18"/>
      <c r="AO3369" s="19"/>
      <c r="AQ3369" s="1"/>
      <c r="AR3369" s="14"/>
      <c r="AS3369" s="14"/>
      <c r="AT3369" s="6"/>
      <c r="AU3369" s="3"/>
      <c r="AV3369" s="3"/>
    </row>
    <row r="3370" spans="40:48" ht="12.75" customHeight="1" x14ac:dyDescent="0.25">
      <c r="AN3370" s="18"/>
      <c r="AO3370" s="19"/>
      <c r="AQ3370" s="1"/>
      <c r="AR3370" s="14"/>
      <c r="AS3370" s="14"/>
      <c r="AT3370" s="6"/>
      <c r="AU3370" s="3"/>
      <c r="AV3370" s="3"/>
    </row>
    <row r="3371" spans="40:48" ht="12.75" customHeight="1" x14ac:dyDescent="0.25">
      <c r="AN3371" s="18"/>
      <c r="AO3371" s="19"/>
      <c r="AQ3371" s="1"/>
      <c r="AR3371" s="14"/>
      <c r="AS3371" s="14"/>
      <c r="AT3371" s="6"/>
      <c r="AU3371" s="3"/>
      <c r="AV3371" s="3"/>
    </row>
    <row r="3372" spans="40:48" ht="12.75" customHeight="1" x14ac:dyDescent="0.25">
      <c r="AN3372" s="18"/>
      <c r="AO3372" s="19"/>
      <c r="AQ3372" s="1"/>
      <c r="AR3372" s="14"/>
      <c r="AS3372" s="14"/>
      <c r="AT3372" s="6"/>
      <c r="AU3372" s="3"/>
      <c r="AV3372" s="3"/>
    </row>
    <row r="3373" spans="40:48" ht="12.75" customHeight="1" x14ac:dyDescent="0.25">
      <c r="AN3373" s="18"/>
      <c r="AO3373" s="19"/>
      <c r="AQ3373" s="1"/>
      <c r="AR3373" s="14"/>
      <c r="AS3373" s="14"/>
      <c r="AT3373" s="6"/>
      <c r="AU3373" s="3"/>
      <c r="AV3373" s="3"/>
    </row>
    <row r="3374" spans="40:48" ht="12.75" customHeight="1" x14ac:dyDescent="0.25">
      <c r="AN3374" s="18"/>
      <c r="AO3374" s="19"/>
      <c r="AQ3374" s="1"/>
      <c r="AR3374" s="14"/>
      <c r="AS3374" s="14"/>
      <c r="AT3374" s="6"/>
      <c r="AU3374" s="3"/>
      <c r="AV3374" s="3"/>
    </row>
    <row r="3375" spans="40:48" ht="12.75" customHeight="1" x14ac:dyDescent="0.25">
      <c r="AN3375" s="18"/>
      <c r="AO3375" s="19"/>
      <c r="AQ3375" s="1"/>
      <c r="AR3375" s="14"/>
      <c r="AS3375" s="14"/>
      <c r="AT3375" s="6"/>
      <c r="AU3375" s="3"/>
      <c r="AV3375" s="3"/>
    </row>
    <row r="3376" spans="40:48" ht="12.75" customHeight="1" x14ac:dyDescent="0.25">
      <c r="AN3376" s="18"/>
      <c r="AO3376" s="19"/>
      <c r="AQ3376" s="1"/>
      <c r="AR3376" s="14"/>
      <c r="AS3376" s="14"/>
      <c r="AT3376" s="6"/>
      <c r="AU3376" s="3"/>
      <c r="AV3376" s="3"/>
    </row>
    <row r="3377" spans="40:48" ht="12.75" customHeight="1" x14ac:dyDescent="0.25">
      <c r="AN3377" s="18"/>
      <c r="AO3377" s="19"/>
      <c r="AQ3377" s="1"/>
      <c r="AR3377" s="14"/>
      <c r="AS3377" s="14"/>
      <c r="AT3377" s="6"/>
      <c r="AU3377" s="3"/>
      <c r="AV3377" s="3"/>
    </row>
    <row r="3378" spans="40:48" ht="12.75" customHeight="1" x14ac:dyDescent="0.25">
      <c r="AN3378" s="18"/>
      <c r="AO3378" s="19"/>
      <c r="AQ3378" s="1"/>
      <c r="AR3378" s="14"/>
      <c r="AS3378" s="14"/>
      <c r="AT3378" s="6"/>
      <c r="AU3378" s="3"/>
      <c r="AV3378" s="3"/>
    </row>
    <row r="3379" spans="40:48" ht="12.75" customHeight="1" x14ac:dyDescent="0.25">
      <c r="AN3379" s="18"/>
      <c r="AO3379" s="19"/>
      <c r="AQ3379" s="1"/>
      <c r="AR3379" s="14"/>
      <c r="AS3379" s="14"/>
      <c r="AT3379" s="6"/>
      <c r="AU3379" s="3"/>
      <c r="AV3379" s="3"/>
    </row>
    <row r="3380" spans="40:48" ht="12.75" customHeight="1" x14ac:dyDescent="0.25">
      <c r="AN3380" s="18"/>
      <c r="AO3380" s="19"/>
      <c r="AQ3380" s="1"/>
      <c r="AR3380" s="14"/>
      <c r="AS3380" s="14"/>
      <c r="AT3380" s="6"/>
      <c r="AU3380" s="3"/>
      <c r="AV3380" s="3"/>
    </row>
    <row r="3381" spans="40:48" ht="12.75" customHeight="1" x14ac:dyDescent="0.25">
      <c r="AN3381" s="18"/>
      <c r="AO3381" s="19"/>
      <c r="AQ3381" s="1"/>
      <c r="AR3381" s="14"/>
      <c r="AS3381" s="14"/>
      <c r="AT3381" s="6"/>
      <c r="AU3381" s="3"/>
      <c r="AV3381" s="3"/>
    </row>
    <row r="3382" spans="40:48" ht="12.75" customHeight="1" x14ac:dyDescent="0.25">
      <c r="AN3382" s="18"/>
      <c r="AO3382" s="19"/>
      <c r="AQ3382" s="1"/>
      <c r="AR3382" s="14"/>
      <c r="AS3382" s="14"/>
      <c r="AT3382" s="6"/>
      <c r="AU3382" s="3"/>
      <c r="AV3382" s="3"/>
    </row>
    <row r="3383" spans="40:48" ht="12.75" customHeight="1" x14ac:dyDescent="0.25">
      <c r="AN3383" s="18"/>
      <c r="AO3383" s="19"/>
      <c r="AQ3383" s="1"/>
      <c r="AR3383" s="14"/>
      <c r="AS3383" s="14"/>
      <c r="AT3383" s="6"/>
      <c r="AU3383" s="3"/>
      <c r="AV3383" s="3"/>
    </row>
    <row r="3384" spans="40:48" ht="12.75" customHeight="1" x14ac:dyDescent="0.25">
      <c r="AN3384" s="18"/>
      <c r="AO3384" s="19"/>
      <c r="AQ3384" s="1"/>
      <c r="AR3384" s="14"/>
      <c r="AS3384" s="14"/>
      <c r="AT3384" s="6"/>
      <c r="AU3384" s="3"/>
      <c r="AV3384" s="3"/>
    </row>
    <row r="3385" spans="40:48" ht="12.75" customHeight="1" x14ac:dyDescent="0.25">
      <c r="AN3385" s="18"/>
      <c r="AO3385" s="19"/>
      <c r="AQ3385" s="1"/>
      <c r="AR3385" s="14"/>
      <c r="AS3385" s="14"/>
      <c r="AT3385" s="6"/>
      <c r="AU3385" s="3"/>
      <c r="AV3385" s="3"/>
    </row>
    <row r="3386" spans="40:48" ht="12.75" customHeight="1" x14ac:dyDescent="0.25">
      <c r="AN3386" s="18"/>
      <c r="AO3386" s="19"/>
      <c r="AQ3386" s="1"/>
      <c r="AR3386" s="14"/>
      <c r="AS3386" s="14"/>
      <c r="AT3386" s="6"/>
      <c r="AU3386" s="3"/>
      <c r="AV3386" s="3"/>
    </row>
    <row r="3387" spans="40:48" ht="12.75" customHeight="1" x14ac:dyDescent="0.25">
      <c r="AN3387" s="18"/>
      <c r="AO3387" s="19"/>
      <c r="AQ3387" s="1"/>
      <c r="AR3387" s="14"/>
      <c r="AS3387" s="14"/>
      <c r="AT3387" s="6"/>
      <c r="AU3387" s="3"/>
      <c r="AV3387" s="3"/>
    </row>
    <row r="3388" spans="40:48" ht="12.75" customHeight="1" x14ac:dyDescent="0.25">
      <c r="AN3388" s="18"/>
      <c r="AO3388" s="19"/>
      <c r="AQ3388" s="1"/>
      <c r="AR3388" s="14"/>
      <c r="AS3388" s="14"/>
      <c r="AT3388" s="6"/>
      <c r="AU3388" s="3"/>
      <c r="AV3388" s="3"/>
    </row>
    <row r="3389" spans="40:48" ht="12.75" customHeight="1" x14ac:dyDescent="0.25">
      <c r="AN3389" s="18"/>
      <c r="AO3389" s="19"/>
      <c r="AQ3389" s="1"/>
      <c r="AR3389" s="14"/>
      <c r="AS3389" s="14"/>
      <c r="AT3389" s="6"/>
      <c r="AU3389" s="3"/>
      <c r="AV3389" s="3"/>
    </row>
    <row r="3390" spans="40:48" ht="12.75" customHeight="1" x14ac:dyDescent="0.25">
      <c r="AN3390" s="18"/>
      <c r="AO3390" s="19"/>
      <c r="AQ3390" s="1"/>
      <c r="AR3390" s="14"/>
      <c r="AS3390" s="14"/>
      <c r="AT3390" s="6"/>
      <c r="AU3390" s="3"/>
      <c r="AV3390" s="3"/>
    </row>
    <row r="3391" spans="40:48" ht="12.75" customHeight="1" x14ac:dyDescent="0.25">
      <c r="AN3391" s="18"/>
      <c r="AO3391" s="19"/>
      <c r="AQ3391" s="1"/>
      <c r="AR3391" s="14"/>
      <c r="AS3391" s="14"/>
      <c r="AT3391" s="6"/>
      <c r="AU3391" s="3"/>
      <c r="AV3391" s="3"/>
    </row>
    <row r="3392" spans="40:48" ht="12.75" customHeight="1" x14ac:dyDescent="0.25">
      <c r="AN3392" s="18"/>
      <c r="AO3392" s="19"/>
      <c r="AQ3392" s="1"/>
      <c r="AR3392" s="14"/>
      <c r="AS3392" s="14"/>
      <c r="AT3392" s="6"/>
      <c r="AU3392" s="3"/>
      <c r="AV3392" s="3"/>
    </row>
    <row r="3393" spans="40:48" ht="12.75" customHeight="1" x14ac:dyDescent="0.25">
      <c r="AN3393" s="18"/>
      <c r="AO3393" s="19"/>
      <c r="AQ3393" s="1"/>
      <c r="AR3393" s="14"/>
      <c r="AS3393" s="14"/>
      <c r="AT3393" s="6"/>
      <c r="AU3393" s="3"/>
      <c r="AV3393" s="3"/>
    </row>
    <row r="3394" spans="40:48" ht="12.75" customHeight="1" x14ac:dyDescent="0.25">
      <c r="AN3394" s="18"/>
      <c r="AO3394" s="19"/>
      <c r="AQ3394" s="1"/>
      <c r="AR3394" s="14"/>
      <c r="AS3394" s="14"/>
      <c r="AT3394" s="6"/>
      <c r="AU3394" s="3"/>
      <c r="AV3394" s="3"/>
    </row>
    <row r="3395" spans="40:48" ht="12.75" customHeight="1" x14ac:dyDescent="0.25">
      <c r="AN3395" s="18"/>
      <c r="AO3395" s="19"/>
      <c r="AQ3395" s="1"/>
      <c r="AR3395" s="14"/>
      <c r="AS3395" s="14"/>
      <c r="AT3395" s="6"/>
      <c r="AU3395" s="3"/>
      <c r="AV3395" s="3"/>
    </row>
    <row r="3396" spans="40:48" ht="12.75" customHeight="1" x14ac:dyDescent="0.25">
      <c r="AN3396" s="18"/>
      <c r="AO3396" s="19"/>
      <c r="AQ3396" s="1"/>
      <c r="AR3396" s="14"/>
      <c r="AS3396" s="14"/>
      <c r="AT3396" s="6"/>
      <c r="AU3396" s="3"/>
      <c r="AV3396" s="3"/>
    </row>
    <row r="3397" spans="40:48" ht="12.75" customHeight="1" x14ac:dyDescent="0.25">
      <c r="AN3397" s="18"/>
      <c r="AO3397" s="19"/>
      <c r="AQ3397" s="1"/>
      <c r="AR3397" s="14"/>
      <c r="AS3397" s="14"/>
      <c r="AT3397" s="6"/>
      <c r="AU3397" s="3"/>
      <c r="AV3397" s="3"/>
    </row>
    <row r="3398" spans="40:48" ht="12.75" customHeight="1" x14ac:dyDescent="0.25">
      <c r="AN3398" s="18"/>
      <c r="AO3398" s="19"/>
      <c r="AQ3398" s="1"/>
      <c r="AR3398" s="14"/>
      <c r="AS3398" s="14"/>
      <c r="AT3398" s="6"/>
      <c r="AU3398" s="3"/>
      <c r="AV3398" s="3"/>
    </row>
    <row r="3399" spans="40:48" ht="12.75" customHeight="1" x14ac:dyDescent="0.25">
      <c r="AN3399" s="18"/>
      <c r="AO3399" s="19"/>
      <c r="AQ3399" s="1"/>
      <c r="AR3399" s="14"/>
      <c r="AS3399" s="14"/>
      <c r="AT3399" s="6"/>
      <c r="AU3399" s="3"/>
      <c r="AV3399" s="3"/>
    </row>
    <row r="3400" spans="40:48" ht="12.75" customHeight="1" x14ac:dyDescent="0.25">
      <c r="AN3400" s="18"/>
      <c r="AO3400" s="19"/>
      <c r="AQ3400" s="1"/>
      <c r="AR3400" s="14"/>
      <c r="AS3400" s="14"/>
      <c r="AT3400" s="6"/>
      <c r="AU3400" s="3"/>
      <c r="AV3400" s="3"/>
    </row>
    <row r="3401" spans="40:48" ht="12.75" customHeight="1" x14ac:dyDescent="0.25">
      <c r="AN3401" s="18"/>
      <c r="AO3401" s="19"/>
      <c r="AQ3401" s="1"/>
      <c r="AR3401" s="14"/>
      <c r="AS3401" s="14"/>
      <c r="AT3401" s="6"/>
      <c r="AU3401" s="3"/>
      <c r="AV3401" s="3"/>
    </row>
    <row r="3402" spans="40:48" ht="12.75" customHeight="1" x14ac:dyDescent="0.25">
      <c r="AN3402" s="18"/>
      <c r="AO3402" s="19"/>
      <c r="AQ3402" s="1"/>
      <c r="AR3402" s="14"/>
      <c r="AS3402" s="14"/>
      <c r="AT3402" s="6"/>
      <c r="AU3402" s="3"/>
      <c r="AV3402" s="3"/>
    </row>
    <row r="3403" spans="40:48" ht="12.75" customHeight="1" x14ac:dyDescent="0.25">
      <c r="AN3403" s="18"/>
      <c r="AO3403" s="19"/>
      <c r="AQ3403" s="1"/>
      <c r="AR3403" s="14"/>
      <c r="AS3403" s="14"/>
      <c r="AT3403" s="6"/>
      <c r="AU3403" s="3"/>
      <c r="AV3403" s="3"/>
    </row>
    <row r="3404" spans="40:48" ht="12.75" customHeight="1" x14ac:dyDescent="0.25">
      <c r="AN3404" s="18"/>
      <c r="AO3404" s="19"/>
      <c r="AQ3404" s="1"/>
      <c r="AR3404" s="14"/>
      <c r="AS3404" s="14"/>
      <c r="AT3404" s="6"/>
      <c r="AU3404" s="3"/>
      <c r="AV3404" s="3"/>
    </row>
    <row r="3405" spans="40:48" ht="12.75" customHeight="1" x14ac:dyDescent="0.25">
      <c r="AN3405" s="18"/>
      <c r="AO3405" s="19"/>
      <c r="AQ3405" s="1"/>
      <c r="AR3405" s="14"/>
      <c r="AS3405" s="14"/>
      <c r="AT3405" s="6"/>
      <c r="AU3405" s="3"/>
      <c r="AV3405" s="3"/>
    </row>
    <row r="3406" spans="40:48" ht="12.75" customHeight="1" x14ac:dyDescent="0.25">
      <c r="AN3406" s="18"/>
      <c r="AO3406" s="19"/>
      <c r="AQ3406" s="1"/>
      <c r="AR3406" s="14"/>
      <c r="AS3406" s="14"/>
      <c r="AT3406" s="6"/>
      <c r="AU3406" s="3"/>
      <c r="AV3406" s="3"/>
    </row>
    <row r="3407" spans="40:48" ht="12.75" customHeight="1" x14ac:dyDescent="0.25">
      <c r="AN3407" s="18"/>
      <c r="AO3407" s="19"/>
      <c r="AQ3407" s="1"/>
      <c r="AR3407" s="14"/>
      <c r="AS3407" s="14"/>
      <c r="AT3407" s="6"/>
      <c r="AU3407" s="3"/>
      <c r="AV3407" s="3"/>
    </row>
    <row r="3408" spans="40:48" ht="12.75" customHeight="1" x14ac:dyDescent="0.25">
      <c r="AN3408" s="18"/>
      <c r="AO3408" s="19"/>
      <c r="AQ3408" s="1"/>
      <c r="AR3408" s="14"/>
      <c r="AS3408" s="14"/>
      <c r="AT3408" s="6"/>
      <c r="AU3408" s="3"/>
      <c r="AV3408" s="3"/>
    </row>
    <row r="3409" spans="40:48" ht="12.75" customHeight="1" x14ac:dyDescent="0.25">
      <c r="AN3409" s="18"/>
      <c r="AO3409" s="19"/>
      <c r="AQ3409" s="1"/>
      <c r="AR3409" s="14"/>
      <c r="AS3409" s="14"/>
      <c r="AT3409" s="6"/>
      <c r="AU3409" s="3"/>
      <c r="AV3409" s="3"/>
    </row>
    <row r="3410" spans="40:48" ht="12.75" customHeight="1" x14ac:dyDescent="0.25">
      <c r="AN3410" s="18"/>
      <c r="AO3410" s="19"/>
      <c r="AQ3410" s="1"/>
      <c r="AR3410" s="14"/>
      <c r="AS3410" s="14"/>
      <c r="AT3410" s="6"/>
      <c r="AU3410" s="3"/>
      <c r="AV3410" s="3"/>
    </row>
    <row r="3411" spans="40:48" ht="12.75" customHeight="1" x14ac:dyDescent="0.25">
      <c r="AN3411" s="18"/>
      <c r="AO3411" s="19"/>
      <c r="AQ3411" s="1"/>
      <c r="AR3411" s="14"/>
      <c r="AS3411" s="14"/>
      <c r="AT3411" s="6"/>
      <c r="AU3411" s="3"/>
      <c r="AV3411" s="3"/>
    </row>
    <row r="3412" spans="40:48" ht="12.75" customHeight="1" x14ac:dyDescent="0.25">
      <c r="AN3412" s="18"/>
      <c r="AO3412" s="19"/>
      <c r="AQ3412" s="1"/>
      <c r="AR3412" s="14"/>
      <c r="AS3412" s="14"/>
      <c r="AT3412" s="6"/>
      <c r="AU3412" s="3"/>
      <c r="AV3412" s="3"/>
    </row>
    <row r="3413" spans="40:48" ht="12.75" customHeight="1" x14ac:dyDescent="0.25">
      <c r="AN3413" s="18"/>
      <c r="AO3413" s="19"/>
      <c r="AQ3413" s="1"/>
      <c r="AR3413" s="14"/>
      <c r="AS3413" s="14"/>
      <c r="AT3413" s="6"/>
      <c r="AU3413" s="3"/>
      <c r="AV3413" s="3"/>
    </row>
    <row r="3414" spans="40:48" ht="12.75" customHeight="1" x14ac:dyDescent="0.25">
      <c r="AN3414" s="18"/>
      <c r="AO3414" s="19"/>
      <c r="AQ3414" s="1"/>
      <c r="AR3414" s="14"/>
      <c r="AS3414" s="14"/>
      <c r="AT3414" s="6"/>
      <c r="AU3414" s="3"/>
      <c r="AV3414" s="3"/>
    </row>
    <row r="3415" spans="40:48" ht="12.75" customHeight="1" x14ac:dyDescent="0.25">
      <c r="AN3415" s="18"/>
      <c r="AO3415" s="19"/>
      <c r="AQ3415" s="1"/>
      <c r="AR3415" s="14"/>
      <c r="AS3415" s="14"/>
      <c r="AT3415" s="6"/>
      <c r="AU3415" s="3"/>
      <c r="AV3415" s="3"/>
    </row>
    <row r="3416" spans="40:48" ht="12.75" customHeight="1" x14ac:dyDescent="0.25">
      <c r="AN3416" s="18"/>
      <c r="AO3416" s="19"/>
      <c r="AQ3416" s="1"/>
      <c r="AR3416" s="14"/>
      <c r="AS3416" s="14"/>
      <c r="AT3416" s="6"/>
      <c r="AU3416" s="3"/>
      <c r="AV3416" s="3"/>
    </row>
    <row r="3417" spans="40:48" ht="12.75" customHeight="1" x14ac:dyDescent="0.25">
      <c r="AN3417" s="18"/>
      <c r="AO3417" s="19"/>
      <c r="AQ3417" s="1"/>
      <c r="AR3417" s="14"/>
      <c r="AS3417" s="14"/>
      <c r="AT3417" s="6"/>
      <c r="AU3417" s="3"/>
      <c r="AV3417" s="3"/>
    </row>
    <row r="3418" spans="40:48" ht="12.75" customHeight="1" x14ac:dyDescent="0.25">
      <c r="AN3418" s="18"/>
      <c r="AO3418" s="19"/>
      <c r="AQ3418" s="1"/>
      <c r="AR3418" s="14"/>
      <c r="AS3418" s="14"/>
      <c r="AT3418" s="6"/>
      <c r="AU3418" s="3"/>
      <c r="AV3418" s="3"/>
    </row>
    <row r="3419" spans="40:48" ht="12.75" customHeight="1" x14ac:dyDescent="0.25">
      <c r="AN3419" s="18"/>
      <c r="AO3419" s="19"/>
      <c r="AQ3419" s="1"/>
      <c r="AR3419" s="14"/>
      <c r="AS3419" s="14"/>
      <c r="AT3419" s="6"/>
      <c r="AU3419" s="3"/>
      <c r="AV3419" s="3"/>
    </row>
    <row r="3420" spans="40:48" ht="12.75" customHeight="1" x14ac:dyDescent="0.25">
      <c r="AN3420" s="18"/>
      <c r="AO3420" s="19"/>
      <c r="AQ3420" s="1"/>
      <c r="AR3420" s="14"/>
      <c r="AS3420" s="14"/>
      <c r="AT3420" s="6"/>
      <c r="AU3420" s="3"/>
      <c r="AV3420" s="3"/>
    </row>
    <row r="3421" spans="40:48" ht="12.75" customHeight="1" x14ac:dyDescent="0.25">
      <c r="AN3421" s="18"/>
      <c r="AO3421" s="19"/>
      <c r="AQ3421" s="1"/>
      <c r="AR3421" s="14"/>
      <c r="AS3421" s="14"/>
      <c r="AT3421" s="6"/>
      <c r="AU3421" s="3"/>
      <c r="AV3421" s="3"/>
    </row>
    <row r="3422" spans="40:48" ht="12.75" customHeight="1" x14ac:dyDescent="0.25">
      <c r="AN3422" s="18"/>
      <c r="AO3422" s="19"/>
      <c r="AQ3422" s="1"/>
      <c r="AR3422" s="14"/>
      <c r="AS3422" s="14"/>
      <c r="AT3422" s="6"/>
      <c r="AU3422" s="3"/>
      <c r="AV3422" s="3"/>
    </row>
    <row r="3423" spans="40:48" ht="12.75" customHeight="1" x14ac:dyDescent="0.25">
      <c r="AN3423" s="18"/>
      <c r="AO3423" s="19"/>
      <c r="AQ3423" s="1"/>
      <c r="AR3423" s="14"/>
      <c r="AS3423" s="14"/>
      <c r="AT3423" s="6"/>
      <c r="AU3423" s="3"/>
      <c r="AV3423" s="3"/>
    </row>
    <row r="3424" spans="40:48" ht="12.75" customHeight="1" x14ac:dyDescent="0.25">
      <c r="AN3424" s="18"/>
      <c r="AO3424" s="19"/>
      <c r="AQ3424" s="1"/>
      <c r="AR3424" s="14"/>
      <c r="AS3424" s="14"/>
      <c r="AT3424" s="6"/>
      <c r="AU3424" s="3"/>
      <c r="AV3424" s="3"/>
    </row>
    <row r="3425" spans="40:48" ht="12.75" customHeight="1" x14ac:dyDescent="0.25">
      <c r="AN3425" s="18"/>
      <c r="AO3425" s="19"/>
      <c r="AQ3425" s="1"/>
      <c r="AR3425" s="14"/>
      <c r="AS3425" s="14"/>
      <c r="AT3425" s="6"/>
      <c r="AU3425" s="3"/>
      <c r="AV3425" s="3"/>
    </row>
    <row r="3426" spans="40:48" ht="12.75" customHeight="1" x14ac:dyDescent="0.25">
      <c r="AN3426" s="18"/>
      <c r="AO3426" s="19"/>
      <c r="AQ3426" s="1"/>
      <c r="AR3426" s="14"/>
      <c r="AS3426" s="14"/>
      <c r="AT3426" s="6"/>
      <c r="AU3426" s="3"/>
      <c r="AV3426" s="3"/>
    </row>
    <row r="3427" spans="40:48" ht="12.75" customHeight="1" x14ac:dyDescent="0.25">
      <c r="AN3427" s="18"/>
      <c r="AO3427" s="19"/>
      <c r="AQ3427" s="1"/>
      <c r="AR3427" s="14"/>
      <c r="AS3427" s="14"/>
      <c r="AT3427" s="6"/>
      <c r="AU3427" s="3"/>
      <c r="AV3427" s="3"/>
    </row>
    <row r="3428" spans="40:48" ht="12.75" customHeight="1" x14ac:dyDescent="0.25">
      <c r="AN3428" s="18"/>
      <c r="AO3428" s="19"/>
      <c r="AQ3428" s="1"/>
      <c r="AR3428" s="14"/>
      <c r="AS3428" s="14"/>
      <c r="AT3428" s="6"/>
      <c r="AU3428" s="3"/>
      <c r="AV3428" s="3"/>
    </row>
    <row r="3429" spans="40:48" ht="12.75" customHeight="1" x14ac:dyDescent="0.25">
      <c r="AN3429" s="18"/>
      <c r="AO3429" s="19"/>
      <c r="AQ3429" s="1"/>
      <c r="AR3429" s="14"/>
      <c r="AS3429" s="14"/>
      <c r="AT3429" s="6"/>
      <c r="AU3429" s="3"/>
      <c r="AV3429" s="3"/>
    </row>
    <row r="3430" spans="40:48" ht="12.75" customHeight="1" x14ac:dyDescent="0.25">
      <c r="AN3430" s="18"/>
      <c r="AO3430" s="19"/>
      <c r="AQ3430" s="1"/>
      <c r="AR3430" s="14"/>
      <c r="AS3430" s="14"/>
      <c r="AT3430" s="6"/>
      <c r="AU3430" s="3"/>
      <c r="AV3430" s="3"/>
    </row>
    <row r="3431" spans="40:48" ht="12.75" customHeight="1" x14ac:dyDescent="0.25">
      <c r="AN3431" s="18"/>
      <c r="AO3431" s="19"/>
      <c r="AQ3431" s="1"/>
      <c r="AR3431" s="14"/>
      <c r="AS3431" s="14"/>
      <c r="AT3431" s="6"/>
      <c r="AU3431" s="3"/>
      <c r="AV3431" s="3"/>
    </row>
    <row r="3432" spans="40:48" ht="12.75" customHeight="1" x14ac:dyDescent="0.25">
      <c r="AN3432" s="18"/>
      <c r="AO3432" s="19"/>
      <c r="AQ3432" s="1"/>
      <c r="AR3432" s="14"/>
      <c r="AS3432" s="14"/>
      <c r="AT3432" s="6"/>
      <c r="AU3432" s="3"/>
      <c r="AV3432" s="3"/>
    </row>
    <row r="3433" spans="40:48" ht="12.75" customHeight="1" x14ac:dyDescent="0.25">
      <c r="AN3433" s="18"/>
      <c r="AO3433" s="19"/>
      <c r="AQ3433" s="1"/>
      <c r="AR3433" s="14"/>
      <c r="AS3433" s="14"/>
      <c r="AT3433" s="6"/>
      <c r="AU3433" s="3"/>
      <c r="AV3433" s="3"/>
    </row>
    <row r="3434" spans="40:48" ht="12.75" customHeight="1" x14ac:dyDescent="0.25">
      <c r="AN3434" s="18"/>
      <c r="AO3434" s="19"/>
      <c r="AQ3434" s="1"/>
      <c r="AR3434" s="14"/>
      <c r="AS3434" s="14"/>
      <c r="AT3434" s="6"/>
      <c r="AU3434" s="3"/>
      <c r="AV3434" s="3"/>
    </row>
    <row r="3435" spans="40:48" ht="12.75" customHeight="1" x14ac:dyDescent="0.25">
      <c r="AN3435" s="18"/>
      <c r="AO3435" s="19"/>
      <c r="AQ3435" s="1"/>
      <c r="AR3435" s="14"/>
      <c r="AS3435" s="14"/>
      <c r="AT3435" s="6"/>
      <c r="AU3435" s="3"/>
      <c r="AV3435" s="3"/>
    </row>
    <row r="3436" spans="40:48" ht="12.75" customHeight="1" x14ac:dyDescent="0.25">
      <c r="AN3436" s="18"/>
      <c r="AO3436" s="19"/>
      <c r="AQ3436" s="1"/>
      <c r="AR3436" s="14"/>
      <c r="AS3436" s="14"/>
      <c r="AT3436" s="6"/>
      <c r="AU3436" s="3"/>
      <c r="AV3436" s="3"/>
    </row>
    <row r="3437" spans="40:48" ht="12.75" customHeight="1" x14ac:dyDescent="0.25">
      <c r="AN3437" s="18"/>
      <c r="AO3437" s="19"/>
      <c r="AQ3437" s="1"/>
      <c r="AR3437" s="14"/>
      <c r="AS3437" s="14"/>
      <c r="AT3437" s="6"/>
      <c r="AU3437" s="3"/>
      <c r="AV3437" s="3"/>
    </row>
    <row r="3438" spans="40:48" ht="12.75" customHeight="1" x14ac:dyDescent="0.25">
      <c r="AN3438" s="18"/>
      <c r="AO3438" s="19"/>
      <c r="AQ3438" s="1"/>
      <c r="AR3438" s="14"/>
      <c r="AS3438" s="14"/>
      <c r="AT3438" s="6"/>
      <c r="AU3438" s="3"/>
      <c r="AV3438" s="3"/>
    </row>
    <row r="3439" spans="40:48" ht="12.75" customHeight="1" x14ac:dyDescent="0.25">
      <c r="AN3439" s="18"/>
      <c r="AO3439" s="19"/>
      <c r="AQ3439" s="1"/>
      <c r="AR3439" s="14"/>
      <c r="AS3439" s="14"/>
      <c r="AT3439" s="6"/>
      <c r="AU3439" s="3"/>
      <c r="AV3439" s="3"/>
    </row>
    <row r="3440" spans="40:48" ht="12.75" customHeight="1" x14ac:dyDescent="0.25">
      <c r="AN3440" s="18"/>
      <c r="AO3440" s="19"/>
      <c r="AQ3440" s="1"/>
      <c r="AR3440" s="14"/>
      <c r="AS3440" s="14"/>
      <c r="AT3440" s="6"/>
      <c r="AU3440" s="3"/>
      <c r="AV3440" s="3"/>
    </row>
    <row r="3441" spans="40:48" ht="12.75" customHeight="1" x14ac:dyDescent="0.25">
      <c r="AN3441" s="18"/>
      <c r="AO3441" s="19"/>
      <c r="AQ3441" s="1"/>
      <c r="AR3441" s="14"/>
      <c r="AS3441" s="14"/>
      <c r="AT3441" s="6"/>
      <c r="AU3441" s="3"/>
      <c r="AV3441" s="3"/>
    </row>
    <row r="3442" spans="40:48" ht="12.75" customHeight="1" x14ac:dyDescent="0.25">
      <c r="AN3442" s="18"/>
      <c r="AO3442" s="19"/>
      <c r="AQ3442" s="1"/>
      <c r="AR3442" s="14"/>
      <c r="AS3442" s="14"/>
      <c r="AT3442" s="6"/>
      <c r="AU3442" s="3"/>
      <c r="AV3442" s="3"/>
    </row>
    <row r="3443" spans="40:48" ht="12.75" customHeight="1" x14ac:dyDescent="0.25">
      <c r="AN3443" s="18"/>
      <c r="AO3443" s="19"/>
      <c r="AQ3443" s="1"/>
      <c r="AR3443" s="14"/>
      <c r="AS3443" s="14"/>
      <c r="AT3443" s="6"/>
      <c r="AU3443" s="3"/>
      <c r="AV3443" s="3"/>
    </row>
    <row r="3444" spans="40:48" ht="12.75" customHeight="1" x14ac:dyDescent="0.25">
      <c r="AN3444" s="18"/>
      <c r="AO3444" s="19"/>
      <c r="AQ3444" s="1"/>
      <c r="AR3444" s="14"/>
      <c r="AS3444" s="14"/>
      <c r="AT3444" s="6"/>
      <c r="AU3444" s="3"/>
      <c r="AV3444" s="3"/>
    </row>
    <row r="3445" spans="40:48" ht="12.75" customHeight="1" x14ac:dyDescent="0.25">
      <c r="AN3445" s="18"/>
      <c r="AO3445" s="19"/>
      <c r="AQ3445" s="1"/>
      <c r="AR3445" s="14"/>
      <c r="AS3445" s="14"/>
      <c r="AT3445" s="6"/>
      <c r="AU3445" s="3"/>
      <c r="AV3445" s="3"/>
    </row>
    <row r="3446" spans="40:48" ht="12.75" customHeight="1" x14ac:dyDescent="0.25">
      <c r="AN3446" s="18"/>
      <c r="AO3446" s="19"/>
      <c r="AQ3446" s="1"/>
      <c r="AR3446" s="14"/>
      <c r="AS3446" s="14"/>
      <c r="AT3446" s="6"/>
      <c r="AU3446" s="3"/>
      <c r="AV3446" s="3"/>
    </row>
    <row r="3447" spans="40:48" ht="12.75" customHeight="1" x14ac:dyDescent="0.25">
      <c r="AN3447" s="18"/>
      <c r="AO3447" s="19"/>
      <c r="AQ3447" s="1"/>
      <c r="AR3447" s="14"/>
      <c r="AS3447" s="14"/>
      <c r="AT3447" s="6"/>
      <c r="AU3447" s="3"/>
      <c r="AV3447" s="3"/>
    </row>
    <row r="3448" spans="40:48" ht="12.75" customHeight="1" x14ac:dyDescent="0.25">
      <c r="AN3448" s="18"/>
      <c r="AO3448" s="19"/>
      <c r="AQ3448" s="1"/>
      <c r="AR3448" s="14"/>
      <c r="AS3448" s="14"/>
      <c r="AT3448" s="6"/>
      <c r="AU3448" s="3"/>
      <c r="AV3448" s="3"/>
    </row>
    <row r="3449" spans="40:48" ht="12.75" customHeight="1" x14ac:dyDescent="0.25">
      <c r="AN3449" s="18"/>
      <c r="AO3449" s="19"/>
      <c r="AQ3449" s="1"/>
      <c r="AR3449" s="14"/>
      <c r="AS3449" s="14"/>
      <c r="AT3449" s="6"/>
      <c r="AU3449" s="3"/>
      <c r="AV3449" s="3"/>
    </row>
    <row r="3450" spans="40:48" ht="12.75" customHeight="1" x14ac:dyDescent="0.25">
      <c r="AN3450" s="18"/>
      <c r="AO3450" s="19"/>
      <c r="AQ3450" s="1"/>
      <c r="AR3450" s="14"/>
      <c r="AS3450" s="14"/>
      <c r="AT3450" s="6"/>
      <c r="AU3450" s="3"/>
      <c r="AV3450" s="3"/>
    </row>
    <row r="3451" spans="40:48" ht="12.75" customHeight="1" x14ac:dyDescent="0.25">
      <c r="AN3451" s="18"/>
      <c r="AO3451" s="19"/>
      <c r="AQ3451" s="1"/>
      <c r="AR3451" s="14"/>
      <c r="AS3451" s="14"/>
      <c r="AT3451" s="6"/>
      <c r="AU3451" s="3"/>
      <c r="AV3451" s="3"/>
    </row>
    <row r="3452" spans="40:48" ht="12.75" customHeight="1" x14ac:dyDescent="0.25">
      <c r="AN3452" s="18"/>
      <c r="AO3452" s="19"/>
      <c r="AQ3452" s="1"/>
      <c r="AR3452" s="14"/>
      <c r="AS3452" s="14"/>
      <c r="AT3452" s="6"/>
      <c r="AU3452" s="3"/>
      <c r="AV3452" s="3"/>
    </row>
    <row r="3453" spans="40:48" ht="12.75" customHeight="1" x14ac:dyDescent="0.25">
      <c r="AN3453" s="18"/>
      <c r="AO3453" s="19"/>
      <c r="AQ3453" s="1"/>
      <c r="AR3453" s="14"/>
      <c r="AS3453" s="14"/>
      <c r="AT3453" s="6"/>
      <c r="AU3453" s="3"/>
      <c r="AV3453" s="3"/>
    </row>
    <row r="3454" spans="40:48" ht="12.75" customHeight="1" x14ac:dyDescent="0.25">
      <c r="AN3454" s="18"/>
      <c r="AO3454" s="19"/>
      <c r="AQ3454" s="1"/>
      <c r="AR3454" s="14"/>
      <c r="AS3454" s="14"/>
      <c r="AT3454" s="6"/>
      <c r="AU3454" s="3"/>
      <c r="AV3454" s="3"/>
    </row>
    <row r="3455" spans="40:48" ht="12.75" customHeight="1" x14ac:dyDescent="0.25">
      <c r="AN3455" s="18"/>
      <c r="AO3455" s="19"/>
      <c r="AQ3455" s="1"/>
      <c r="AR3455" s="14"/>
      <c r="AS3455" s="14"/>
      <c r="AT3455" s="6"/>
      <c r="AU3455" s="3"/>
      <c r="AV3455" s="3"/>
    </row>
    <row r="3456" spans="40:48" ht="12.75" customHeight="1" x14ac:dyDescent="0.25">
      <c r="AN3456" s="18"/>
      <c r="AO3456" s="19"/>
      <c r="AQ3456" s="1"/>
      <c r="AR3456" s="14"/>
      <c r="AS3456" s="14"/>
      <c r="AT3456" s="6"/>
      <c r="AU3456" s="3"/>
      <c r="AV3456" s="3"/>
    </row>
    <row r="3457" spans="40:48" ht="12.75" customHeight="1" x14ac:dyDescent="0.25">
      <c r="AN3457" s="18"/>
      <c r="AO3457" s="19"/>
      <c r="AQ3457" s="1"/>
      <c r="AR3457" s="14"/>
      <c r="AS3457" s="14"/>
      <c r="AT3457" s="6"/>
      <c r="AU3457" s="3"/>
      <c r="AV3457" s="3"/>
    </row>
    <row r="3458" spans="40:48" ht="12.75" customHeight="1" x14ac:dyDescent="0.25">
      <c r="AN3458" s="18"/>
      <c r="AO3458" s="19"/>
      <c r="AQ3458" s="1"/>
      <c r="AR3458" s="14"/>
      <c r="AS3458" s="14"/>
      <c r="AT3458" s="6"/>
      <c r="AU3458" s="3"/>
      <c r="AV3458" s="3"/>
    </row>
    <row r="3459" spans="40:48" ht="12.75" customHeight="1" x14ac:dyDescent="0.25">
      <c r="AN3459" s="18"/>
      <c r="AO3459" s="19"/>
      <c r="AQ3459" s="1"/>
      <c r="AR3459" s="14"/>
      <c r="AS3459" s="14"/>
      <c r="AT3459" s="6"/>
      <c r="AU3459" s="3"/>
      <c r="AV3459" s="3"/>
    </row>
    <row r="3460" spans="40:48" ht="12.75" customHeight="1" x14ac:dyDescent="0.25">
      <c r="AN3460" s="18"/>
      <c r="AO3460" s="19"/>
      <c r="AQ3460" s="1"/>
      <c r="AR3460" s="14"/>
      <c r="AS3460" s="14"/>
      <c r="AT3460" s="6"/>
      <c r="AU3460" s="3"/>
      <c r="AV3460" s="3"/>
    </row>
    <row r="3461" spans="40:48" ht="12.75" customHeight="1" x14ac:dyDescent="0.25">
      <c r="AN3461" s="18"/>
      <c r="AO3461" s="19"/>
      <c r="AQ3461" s="1"/>
      <c r="AR3461" s="14"/>
      <c r="AS3461" s="14"/>
      <c r="AT3461" s="6"/>
      <c r="AU3461" s="3"/>
      <c r="AV3461" s="3"/>
    </row>
    <row r="3462" spans="40:48" ht="12.75" customHeight="1" x14ac:dyDescent="0.25">
      <c r="AN3462" s="18"/>
      <c r="AO3462" s="19"/>
      <c r="AQ3462" s="1"/>
      <c r="AR3462" s="14"/>
      <c r="AS3462" s="14"/>
      <c r="AT3462" s="6"/>
      <c r="AU3462" s="3"/>
      <c r="AV3462" s="3"/>
    </row>
    <row r="3463" spans="40:48" ht="12.75" customHeight="1" x14ac:dyDescent="0.25">
      <c r="AN3463" s="18"/>
      <c r="AO3463" s="19"/>
      <c r="AQ3463" s="1"/>
      <c r="AR3463" s="14"/>
      <c r="AS3463" s="14"/>
      <c r="AT3463" s="6"/>
      <c r="AU3463" s="3"/>
      <c r="AV3463" s="3"/>
    </row>
    <row r="3464" spans="40:48" ht="12.75" customHeight="1" x14ac:dyDescent="0.25">
      <c r="AN3464" s="18"/>
      <c r="AO3464" s="19"/>
      <c r="AQ3464" s="1"/>
      <c r="AR3464" s="14"/>
      <c r="AS3464" s="14"/>
      <c r="AT3464" s="6"/>
      <c r="AU3464" s="3"/>
      <c r="AV3464" s="3"/>
    </row>
    <row r="3465" spans="40:48" ht="12.75" customHeight="1" x14ac:dyDescent="0.25">
      <c r="AN3465" s="18"/>
      <c r="AO3465" s="19"/>
      <c r="AQ3465" s="1"/>
      <c r="AR3465" s="14"/>
      <c r="AS3465" s="14"/>
      <c r="AT3465" s="6"/>
      <c r="AU3465" s="3"/>
      <c r="AV3465" s="3"/>
    </row>
    <row r="3466" spans="40:48" ht="12.75" customHeight="1" x14ac:dyDescent="0.25">
      <c r="AN3466" s="18"/>
      <c r="AO3466" s="19"/>
      <c r="AQ3466" s="1"/>
      <c r="AR3466" s="14"/>
      <c r="AS3466" s="14"/>
      <c r="AT3466" s="6"/>
      <c r="AU3466" s="3"/>
      <c r="AV3466" s="3"/>
    </row>
    <row r="3467" spans="40:48" ht="12.75" customHeight="1" x14ac:dyDescent="0.25">
      <c r="AN3467" s="18"/>
      <c r="AO3467" s="19"/>
      <c r="AQ3467" s="1"/>
      <c r="AR3467" s="14"/>
      <c r="AS3467" s="14"/>
      <c r="AT3467" s="6"/>
      <c r="AU3467" s="3"/>
      <c r="AV3467" s="3"/>
    </row>
    <row r="3468" spans="40:48" ht="12.75" customHeight="1" x14ac:dyDescent="0.25">
      <c r="AN3468" s="18"/>
      <c r="AO3468" s="19"/>
      <c r="AQ3468" s="1"/>
      <c r="AR3468" s="14"/>
      <c r="AS3468" s="14"/>
      <c r="AT3468" s="6"/>
      <c r="AU3468" s="3"/>
      <c r="AV3468" s="3"/>
    </row>
    <row r="3469" spans="40:48" ht="12.75" customHeight="1" x14ac:dyDescent="0.25">
      <c r="AN3469" s="18"/>
      <c r="AO3469" s="19"/>
      <c r="AQ3469" s="1"/>
      <c r="AR3469" s="14"/>
      <c r="AS3469" s="14"/>
      <c r="AT3469" s="6"/>
      <c r="AU3469" s="3"/>
      <c r="AV3469" s="3"/>
    </row>
    <row r="3470" spans="40:48" ht="12.75" customHeight="1" x14ac:dyDescent="0.25">
      <c r="AN3470" s="18"/>
      <c r="AO3470" s="19"/>
      <c r="AQ3470" s="1"/>
      <c r="AR3470" s="14"/>
      <c r="AS3470" s="14"/>
      <c r="AT3470" s="6"/>
      <c r="AU3470" s="3"/>
      <c r="AV3470" s="3"/>
    </row>
    <row r="3471" spans="40:48" ht="12.75" customHeight="1" x14ac:dyDescent="0.25">
      <c r="AN3471" s="18"/>
      <c r="AO3471" s="19"/>
      <c r="AQ3471" s="1"/>
      <c r="AR3471" s="14"/>
      <c r="AS3471" s="14"/>
      <c r="AT3471" s="6"/>
      <c r="AU3471" s="3"/>
      <c r="AV3471" s="3"/>
    </row>
    <row r="3472" spans="40:48" ht="12.75" customHeight="1" x14ac:dyDescent="0.25">
      <c r="AN3472" s="18"/>
      <c r="AO3472" s="19"/>
      <c r="AQ3472" s="1"/>
      <c r="AR3472" s="14"/>
      <c r="AS3472" s="14"/>
      <c r="AT3472" s="6"/>
      <c r="AU3472" s="3"/>
      <c r="AV3472" s="3"/>
    </row>
    <row r="3473" spans="40:48" ht="12.75" customHeight="1" x14ac:dyDescent="0.25">
      <c r="AN3473" s="18"/>
      <c r="AO3473" s="19"/>
      <c r="AQ3473" s="1"/>
      <c r="AR3473" s="14"/>
      <c r="AS3473" s="14"/>
      <c r="AT3473" s="6"/>
      <c r="AU3473" s="3"/>
      <c r="AV3473" s="3"/>
    </row>
    <row r="3474" spans="40:48" ht="12.75" customHeight="1" x14ac:dyDescent="0.25">
      <c r="AN3474" s="18"/>
      <c r="AO3474" s="19"/>
      <c r="AQ3474" s="1"/>
      <c r="AR3474" s="14"/>
      <c r="AS3474" s="14"/>
      <c r="AT3474" s="6"/>
      <c r="AU3474" s="3"/>
      <c r="AV3474" s="3"/>
    </row>
    <row r="3475" spans="40:48" ht="12.75" customHeight="1" x14ac:dyDescent="0.25">
      <c r="AN3475" s="18"/>
      <c r="AO3475" s="19"/>
      <c r="AQ3475" s="1"/>
      <c r="AR3475" s="14"/>
      <c r="AS3475" s="14"/>
      <c r="AT3475" s="6"/>
      <c r="AU3475" s="3"/>
      <c r="AV3475" s="3"/>
    </row>
    <row r="3476" spans="40:48" ht="12.75" customHeight="1" x14ac:dyDescent="0.25">
      <c r="AN3476" s="18"/>
      <c r="AO3476" s="19"/>
      <c r="AQ3476" s="1"/>
      <c r="AR3476" s="14"/>
      <c r="AS3476" s="14"/>
      <c r="AT3476" s="6"/>
      <c r="AU3476" s="3"/>
      <c r="AV3476" s="3"/>
    </row>
    <row r="3477" spans="40:48" ht="12.75" customHeight="1" x14ac:dyDescent="0.25">
      <c r="AN3477" s="18"/>
      <c r="AO3477" s="19"/>
      <c r="AQ3477" s="1"/>
      <c r="AR3477" s="14"/>
      <c r="AS3477" s="14"/>
      <c r="AT3477" s="6"/>
      <c r="AU3477" s="3"/>
      <c r="AV3477" s="3"/>
    </row>
    <row r="3478" spans="40:48" ht="12.75" customHeight="1" x14ac:dyDescent="0.25">
      <c r="AN3478" s="18"/>
      <c r="AO3478" s="19"/>
      <c r="AQ3478" s="1"/>
      <c r="AR3478" s="14"/>
      <c r="AS3478" s="14"/>
      <c r="AT3478" s="6"/>
      <c r="AU3478" s="3"/>
      <c r="AV3478" s="3"/>
    </row>
    <row r="3479" spans="40:48" ht="12.75" customHeight="1" x14ac:dyDescent="0.25">
      <c r="AN3479" s="18"/>
      <c r="AO3479" s="19"/>
      <c r="AQ3479" s="1"/>
      <c r="AR3479" s="14"/>
      <c r="AS3479" s="14"/>
      <c r="AT3479" s="6"/>
      <c r="AU3479" s="3"/>
      <c r="AV3479" s="3"/>
    </row>
    <row r="3480" spans="40:48" ht="12.75" customHeight="1" x14ac:dyDescent="0.25">
      <c r="AN3480" s="18"/>
      <c r="AO3480" s="19"/>
      <c r="AQ3480" s="1"/>
      <c r="AR3480" s="14"/>
      <c r="AS3480" s="14"/>
      <c r="AT3480" s="6"/>
      <c r="AU3480" s="3"/>
      <c r="AV3480" s="3"/>
    </row>
    <row r="3481" spans="40:48" ht="12.75" customHeight="1" x14ac:dyDescent="0.25">
      <c r="AN3481" s="18"/>
      <c r="AO3481" s="19"/>
      <c r="AQ3481" s="1"/>
      <c r="AR3481" s="14"/>
      <c r="AS3481" s="14"/>
      <c r="AT3481" s="6"/>
      <c r="AU3481" s="3"/>
      <c r="AV3481" s="3"/>
    </row>
    <row r="3482" spans="40:48" ht="12.75" customHeight="1" x14ac:dyDescent="0.25">
      <c r="AN3482" s="18"/>
      <c r="AO3482" s="19"/>
      <c r="AQ3482" s="1"/>
      <c r="AR3482" s="14"/>
      <c r="AS3482" s="14"/>
      <c r="AT3482" s="6"/>
      <c r="AU3482" s="3"/>
      <c r="AV3482" s="3"/>
    </row>
    <row r="3483" spans="40:48" ht="12.75" customHeight="1" x14ac:dyDescent="0.25">
      <c r="AN3483" s="18"/>
      <c r="AO3483" s="19"/>
      <c r="AQ3483" s="1"/>
      <c r="AR3483" s="14"/>
      <c r="AS3483" s="14"/>
      <c r="AT3483" s="6"/>
      <c r="AU3483" s="3"/>
      <c r="AV3483" s="3"/>
    </row>
    <row r="3484" spans="40:48" ht="12.75" customHeight="1" x14ac:dyDescent="0.25">
      <c r="AN3484" s="18"/>
      <c r="AO3484" s="19"/>
      <c r="AQ3484" s="1"/>
      <c r="AR3484" s="14"/>
      <c r="AS3484" s="14"/>
      <c r="AT3484" s="6"/>
      <c r="AU3484" s="3"/>
      <c r="AV3484" s="3"/>
    </row>
    <row r="3485" spans="40:48" ht="12.75" customHeight="1" x14ac:dyDescent="0.25">
      <c r="AN3485" s="18"/>
      <c r="AO3485" s="19"/>
      <c r="AQ3485" s="1"/>
      <c r="AR3485" s="14"/>
      <c r="AS3485" s="14"/>
      <c r="AT3485" s="6"/>
      <c r="AU3485" s="3"/>
      <c r="AV3485" s="3"/>
    </row>
    <row r="3486" spans="40:48" ht="12.75" customHeight="1" x14ac:dyDescent="0.25">
      <c r="AN3486" s="18"/>
      <c r="AO3486" s="19"/>
      <c r="AQ3486" s="1"/>
      <c r="AR3486" s="14"/>
      <c r="AS3486" s="14"/>
      <c r="AT3486" s="6"/>
      <c r="AU3486" s="3"/>
      <c r="AV3486" s="3"/>
    </row>
    <row r="3487" spans="40:48" ht="12.75" customHeight="1" x14ac:dyDescent="0.25">
      <c r="AN3487" s="18"/>
      <c r="AO3487" s="19"/>
      <c r="AQ3487" s="1"/>
      <c r="AR3487" s="14"/>
      <c r="AS3487" s="14"/>
      <c r="AT3487" s="6"/>
      <c r="AU3487" s="3"/>
      <c r="AV3487" s="3"/>
    </row>
    <row r="3488" spans="40:48" ht="12.75" customHeight="1" x14ac:dyDescent="0.25">
      <c r="AN3488" s="18"/>
      <c r="AO3488" s="19"/>
      <c r="AQ3488" s="1"/>
      <c r="AR3488" s="14"/>
      <c r="AS3488" s="14"/>
      <c r="AT3488" s="6"/>
      <c r="AU3488" s="3"/>
      <c r="AV3488" s="3"/>
    </row>
    <row r="3489" spans="40:48" ht="12.75" customHeight="1" x14ac:dyDescent="0.25">
      <c r="AN3489" s="18"/>
      <c r="AO3489" s="19"/>
      <c r="AQ3489" s="1"/>
      <c r="AR3489" s="14"/>
      <c r="AS3489" s="14"/>
      <c r="AT3489" s="6"/>
      <c r="AU3489" s="3"/>
      <c r="AV3489" s="3"/>
    </row>
    <row r="3490" spans="40:48" ht="12.75" customHeight="1" x14ac:dyDescent="0.25">
      <c r="AN3490" s="18"/>
      <c r="AO3490" s="19"/>
      <c r="AQ3490" s="1"/>
      <c r="AR3490" s="14"/>
      <c r="AS3490" s="14"/>
      <c r="AT3490" s="6"/>
      <c r="AU3490" s="3"/>
      <c r="AV3490" s="3"/>
    </row>
    <row r="3491" spans="40:48" ht="12.75" customHeight="1" x14ac:dyDescent="0.25">
      <c r="AN3491" s="18"/>
      <c r="AO3491" s="19"/>
      <c r="AQ3491" s="1"/>
      <c r="AR3491" s="14"/>
      <c r="AS3491" s="14"/>
      <c r="AT3491" s="6"/>
      <c r="AU3491" s="3"/>
      <c r="AV3491" s="3"/>
    </row>
    <row r="3492" spans="40:48" ht="12.75" customHeight="1" x14ac:dyDescent="0.25">
      <c r="AN3492" s="18"/>
      <c r="AO3492" s="19"/>
      <c r="AQ3492" s="1"/>
      <c r="AR3492" s="14"/>
      <c r="AS3492" s="14"/>
      <c r="AT3492" s="6"/>
      <c r="AU3492" s="3"/>
      <c r="AV3492" s="3"/>
    </row>
    <row r="3493" spans="40:48" ht="12.75" customHeight="1" x14ac:dyDescent="0.25">
      <c r="AN3493" s="18"/>
      <c r="AO3493" s="19"/>
      <c r="AQ3493" s="1"/>
      <c r="AR3493" s="14"/>
      <c r="AS3493" s="14"/>
      <c r="AT3493" s="6"/>
      <c r="AU3493" s="3"/>
      <c r="AV3493" s="3"/>
    </row>
    <row r="3494" spans="40:48" ht="12.75" customHeight="1" x14ac:dyDescent="0.25">
      <c r="AN3494" s="18"/>
      <c r="AO3494" s="19"/>
      <c r="AQ3494" s="1"/>
      <c r="AR3494" s="14"/>
      <c r="AS3494" s="14"/>
      <c r="AT3494" s="6"/>
      <c r="AU3494" s="3"/>
      <c r="AV3494" s="3"/>
    </row>
    <row r="3495" spans="40:48" ht="12.75" customHeight="1" x14ac:dyDescent="0.25">
      <c r="AN3495" s="18"/>
      <c r="AO3495" s="19"/>
      <c r="AQ3495" s="1"/>
      <c r="AR3495" s="14"/>
      <c r="AS3495" s="14"/>
      <c r="AT3495" s="6"/>
      <c r="AU3495" s="3"/>
      <c r="AV3495" s="3"/>
    </row>
    <row r="3496" spans="40:48" ht="12.75" customHeight="1" x14ac:dyDescent="0.25">
      <c r="AN3496" s="18"/>
      <c r="AO3496" s="19"/>
      <c r="AQ3496" s="1"/>
      <c r="AR3496" s="14"/>
      <c r="AS3496" s="14"/>
      <c r="AT3496" s="6"/>
      <c r="AU3496" s="3"/>
      <c r="AV3496" s="3"/>
    </row>
    <row r="3497" spans="40:48" ht="12.75" customHeight="1" x14ac:dyDescent="0.25">
      <c r="AN3497" s="18"/>
      <c r="AO3497" s="19"/>
      <c r="AQ3497" s="1"/>
      <c r="AR3497" s="14"/>
      <c r="AS3497" s="14"/>
      <c r="AT3497" s="6"/>
      <c r="AU3497" s="3"/>
      <c r="AV3497" s="3"/>
    </row>
    <row r="3498" spans="40:48" ht="12.75" customHeight="1" x14ac:dyDescent="0.25">
      <c r="AN3498" s="18"/>
      <c r="AO3498" s="19"/>
      <c r="AQ3498" s="1"/>
      <c r="AR3498" s="14"/>
      <c r="AS3498" s="14"/>
      <c r="AT3498" s="6"/>
      <c r="AU3498" s="3"/>
      <c r="AV3498" s="3"/>
    </row>
    <row r="3499" spans="40:48" ht="12.75" customHeight="1" x14ac:dyDescent="0.25">
      <c r="AN3499" s="18"/>
      <c r="AO3499" s="19"/>
      <c r="AQ3499" s="1"/>
      <c r="AR3499" s="14"/>
      <c r="AS3499" s="14"/>
      <c r="AT3499" s="6"/>
      <c r="AU3499" s="3"/>
      <c r="AV3499" s="3"/>
    </row>
    <row r="3500" spans="40:48" ht="12.75" customHeight="1" x14ac:dyDescent="0.25">
      <c r="AN3500" s="18"/>
      <c r="AO3500" s="19"/>
      <c r="AQ3500" s="1"/>
      <c r="AR3500" s="14"/>
      <c r="AS3500" s="14"/>
      <c r="AT3500" s="6"/>
      <c r="AU3500" s="3"/>
      <c r="AV3500" s="3"/>
    </row>
    <row r="3501" spans="40:48" ht="12.75" customHeight="1" x14ac:dyDescent="0.25">
      <c r="AN3501" s="18"/>
      <c r="AO3501" s="19"/>
      <c r="AQ3501" s="1"/>
      <c r="AR3501" s="14"/>
      <c r="AS3501" s="14"/>
      <c r="AT3501" s="6"/>
      <c r="AU3501" s="3"/>
      <c r="AV3501" s="3"/>
    </row>
    <row r="3502" spans="40:48" ht="12.75" customHeight="1" x14ac:dyDescent="0.25">
      <c r="AN3502" s="18"/>
      <c r="AO3502" s="19"/>
      <c r="AQ3502" s="1"/>
      <c r="AR3502" s="14"/>
      <c r="AS3502" s="14"/>
      <c r="AT3502" s="6"/>
      <c r="AU3502" s="3"/>
      <c r="AV3502" s="3"/>
    </row>
    <row r="3503" spans="40:48" ht="12.75" customHeight="1" x14ac:dyDescent="0.25">
      <c r="AN3503" s="18"/>
      <c r="AO3503" s="19"/>
      <c r="AQ3503" s="1"/>
      <c r="AR3503" s="14"/>
      <c r="AS3503" s="14"/>
      <c r="AT3503" s="6"/>
      <c r="AU3503" s="3"/>
      <c r="AV3503" s="3"/>
    </row>
    <row r="3504" spans="40:48" ht="12.75" customHeight="1" x14ac:dyDescent="0.25">
      <c r="AN3504" s="18"/>
      <c r="AO3504" s="19"/>
      <c r="AQ3504" s="1"/>
      <c r="AR3504" s="14"/>
      <c r="AS3504" s="14"/>
      <c r="AT3504" s="6"/>
      <c r="AU3504" s="3"/>
      <c r="AV3504" s="3"/>
    </row>
    <row r="3505" spans="40:48" ht="12.75" customHeight="1" x14ac:dyDescent="0.25">
      <c r="AN3505" s="18"/>
      <c r="AO3505" s="19"/>
      <c r="AQ3505" s="1"/>
      <c r="AR3505" s="14"/>
      <c r="AS3505" s="14"/>
      <c r="AT3505" s="6"/>
      <c r="AU3505" s="3"/>
      <c r="AV3505" s="3"/>
    </row>
    <row r="3506" spans="40:48" ht="12.75" customHeight="1" x14ac:dyDescent="0.25">
      <c r="AN3506" s="18"/>
      <c r="AO3506" s="19"/>
      <c r="AQ3506" s="1"/>
      <c r="AR3506" s="14"/>
      <c r="AS3506" s="14"/>
      <c r="AT3506" s="6"/>
      <c r="AU3506" s="3"/>
      <c r="AV3506" s="3"/>
    </row>
    <row r="3507" spans="40:48" ht="12.75" customHeight="1" x14ac:dyDescent="0.25">
      <c r="AN3507" s="18"/>
      <c r="AO3507" s="19"/>
      <c r="AQ3507" s="1"/>
      <c r="AR3507" s="14"/>
      <c r="AS3507" s="14"/>
      <c r="AT3507" s="6"/>
      <c r="AU3507" s="3"/>
      <c r="AV3507" s="3"/>
    </row>
    <row r="3508" spans="40:48" ht="12.75" customHeight="1" x14ac:dyDescent="0.25">
      <c r="AN3508" s="18"/>
      <c r="AO3508" s="19"/>
      <c r="AQ3508" s="1"/>
      <c r="AR3508" s="14"/>
      <c r="AS3508" s="14"/>
      <c r="AT3508" s="6"/>
      <c r="AU3508" s="3"/>
      <c r="AV3508" s="3"/>
    </row>
    <row r="3509" spans="40:48" ht="12.75" customHeight="1" x14ac:dyDescent="0.25">
      <c r="AN3509" s="18"/>
      <c r="AO3509" s="19"/>
      <c r="AQ3509" s="1"/>
      <c r="AR3509" s="14"/>
      <c r="AS3509" s="14"/>
      <c r="AT3509" s="6"/>
      <c r="AU3509" s="3"/>
      <c r="AV3509" s="3"/>
    </row>
    <row r="3510" spans="40:48" ht="12.75" customHeight="1" x14ac:dyDescent="0.25">
      <c r="AN3510" s="18"/>
      <c r="AO3510" s="19"/>
      <c r="AQ3510" s="1"/>
      <c r="AR3510" s="14"/>
      <c r="AS3510" s="14"/>
      <c r="AT3510" s="6"/>
      <c r="AU3510" s="3"/>
      <c r="AV3510" s="3"/>
    </row>
    <row r="3511" spans="40:48" ht="12.75" customHeight="1" x14ac:dyDescent="0.25">
      <c r="AN3511" s="18"/>
      <c r="AO3511" s="19"/>
      <c r="AQ3511" s="1"/>
      <c r="AR3511" s="14"/>
      <c r="AS3511" s="14"/>
      <c r="AT3511" s="6"/>
      <c r="AU3511" s="3"/>
      <c r="AV3511" s="3"/>
    </row>
    <row r="3512" spans="40:48" ht="12.75" customHeight="1" x14ac:dyDescent="0.25">
      <c r="AN3512" s="18"/>
      <c r="AO3512" s="19"/>
      <c r="AQ3512" s="1"/>
      <c r="AR3512" s="14"/>
      <c r="AS3512" s="14"/>
      <c r="AT3512" s="6"/>
      <c r="AU3512" s="3"/>
      <c r="AV3512" s="3"/>
    </row>
    <row r="3513" spans="40:48" ht="12.75" customHeight="1" x14ac:dyDescent="0.25">
      <c r="AN3513" s="18"/>
      <c r="AO3513" s="19"/>
      <c r="AQ3513" s="1"/>
      <c r="AR3513" s="14"/>
      <c r="AS3513" s="14"/>
      <c r="AT3513" s="6"/>
      <c r="AU3513" s="3"/>
      <c r="AV3513" s="3"/>
    </row>
    <row r="3514" spans="40:48" ht="12.75" customHeight="1" x14ac:dyDescent="0.25">
      <c r="AN3514" s="18"/>
      <c r="AO3514" s="19"/>
      <c r="AQ3514" s="1"/>
      <c r="AR3514" s="14"/>
      <c r="AS3514" s="14"/>
      <c r="AT3514" s="6"/>
      <c r="AU3514" s="3"/>
      <c r="AV3514" s="3"/>
    </row>
    <row r="3515" spans="40:48" ht="12.75" customHeight="1" x14ac:dyDescent="0.25">
      <c r="AN3515" s="18"/>
      <c r="AO3515" s="19"/>
      <c r="AQ3515" s="1"/>
      <c r="AR3515" s="14"/>
      <c r="AS3515" s="14"/>
      <c r="AT3515" s="6"/>
      <c r="AU3515" s="3"/>
      <c r="AV3515" s="3"/>
    </row>
    <row r="3516" spans="40:48" ht="12.75" customHeight="1" x14ac:dyDescent="0.25">
      <c r="AN3516" s="18"/>
      <c r="AO3516" s="19"/>
      <c r="AQ3516" s="1"/>
      <c r="AR3516" s="14"/>
      <c r="AS3516" s="14"/>
      <c r="AT3516" s="6"/>
      <c r="AU3516" s="3"/>
      <c r="AV3516" s="3"/>
    </row>
    <row r="3517" spans="40:48" ht="12.75" customHeight="1" x14ac:dyDescent="0.25">
      <c r="AN3517" s="18"/>
      <c r="AO3517" s="19"/>
      <c r="AQ3517" s="1"/>
      <c r="AR3517" s="14"/>
      <c r="AS3517" s="14"/>
      <c r="AT3517" s="6"/>
      <c r="AU3517" s="3"/>
      <c r="AV3517" s="3"/>
    </row>
    <row r="3518" spans="40:48" ht="12.75" customHeight="1" x14ac:dyDescent="0.25">
      <c r="AN3518" s="18"/>
      <c r="AO3518" s="19"/>
      <c r="AQ3518" s="1"/>
      <c r="AR3518" s="14"/>
      <c r="AS3518" s="14"/>
      <c r="AT3518" s="6"/>
      <c r="AU3518" s="3"/>
      <c r="AV3518" s="3"/>
    </row>
    <row r="3519" spans="40:48" ht="12.75" customHeight="1" x14ac:dyDescent="0.25">
      <c r="AN3519" s="18"/>
      <c r="AO3519" s="19"/>
      <c r="AQ3519" s="1"/>
      <c r="AR3519" s="14"/>
      <c r="AS3519" s="14"/>
      <c r="AT3519" s="6"/>
      <c r="AU3519" s="3"/>
      <c r="AV3519" s="3"/>
    </row>
    <row r="3520" spans="40:48" ht="12.75" customHeight="1" x14ac:dyDescent="0.25">
      <c r="AN3520" s="18"/>
      <c r="AO3520" s="19"/>
      <c r="AQ3520" s="1"/>
      <c r="AR3520" s="14"/>
      <c r="AS3520" s="14"/>
      <c r="AT3520" s="6"/>
      <c r="AU3520" s="3"/>
      <c r="AV3520" s="3"/>
    </row>
    <row r="3521" spans="40:48" ht="12.75" customHeight="1" x14ac:dyDescent="0.25">
      <c r="AN3521" s="18"/>
      <c r="AO3521" s="19"/>
      <c r="AQ3521" s="1"/>
      <c r="AR3521" s="14"/>
      <c r="AS3521" s="14"/>
      <c r="AT3521" s="6"/>
      <c r="AU3521" s="3"/>
      <c r="AV3521" s="3"/>
    </row>
    <row r="3522" spans="40:48" ht="12.75" customHeight="1" x14ac:dyDescent="0.25">
      <c r="AN3522" s="18"/>
      <c r="AO3522" s="19"/>
      <c r="AQ3522" s="1"/>
      <c r="AR3522" s="14"/>
      <c r="AS3522" s="14"/>
      <c r="AT3522" s="6"/>
      <c r="AU3522" s="3"/>
      <c r="AV3522" s="3"/>
    </row>
    <row r="3523" spans="40:48" ht="12.75" customHeight="1" x14ac:dyDescent="0.25">
      <c r="AN3523" s="18"/>
      <c r="AO3523" s="19"/>
      <c r="AQ3523" s="1"/>
      <c r="AR3523" s="14"/>
      <c r="AS3523" s="14"/>
      <c r="AT3523" s="6"/>
      <c r="AU3523" s="3"/>
      <c r="AV3523" s="3"/>
    </row>
    <row r="3524" spans="40:48" ht="12.75" customHeight="1" x14ac:dyDescent="0.25">
      <c r="AN3524" s="18"/>
      <c r="AO3524" s="19"/>
      <c r="AQ3524" s="1"/>
      <c r="AR3524" s="14"/>
      <c r="AS3524" s="14"/>
      <c r="AT3524" s="6"/>
      <c r="AU3524" s="3"/>
      <c r="AV3524" s="3"/>
    </row>
    <row r="3525" spans="40:48" ht="12.75" customHeight="1" x14ac:dyDescent="0.25">
      <c r="AN3525" s="18"/>
      <c r="AO3525" s="19"/>
      <c r="AQ3525" s="1"/>
      <c r="AR3525" s="14"/>
      <c r="AS3525" s="14"/>
      <c r="AT3525" s="6"/>
      <c r="AU3525" s="3"/>
      <c r="AV3525" s="3"/>
    </row>
    <row r="3526" spans="40:48" ht="12.75" customHeight="1" x14ac:dyDescent="0.25">
      <c r="AN3526" s="18"/>
      <c r="AO3526" s="19"/>
      <c r="AQ3526" s="1"/>
      <c r="AR3526" s="14"/>
      <c r="AS3526" s="14"/>
      <c r="AT3526" s="6"/>
      <c r="AU3526" s="3"/>
      <c r="AV3526" s="3"/>
    </row>
    <row r="3527" spans="40:48" ht="12.75" customHeight="1" x14ac:dyDescent="0.25">
      <c r="AN3527" s="18"/>
      <c r="AO3527" s="19"/>
      <c r="AQ3527" s="1"/>
      <c r="AR3527" s="14"/>
      <c r="AS3527" s="14"/>
      <c r="AT3527" s="6"/>
      <c r="AU3527" s="3"/>
      <c r="AV3527" s="3"/>
    </row>
    <row r="3528" spans="40:48" ht="12.75" customHeight="1" x14ac:dyDescent="0.25">
      <c r="AN3528" s="18"/>
      <c r="AO3528" s="19"/>
      <c r="AQ3528" s="1"/>
      <c r="AR3528" s="14"/>
      <c r="AS3528" s="14"/>
      <c r="AT3528" s="6"/>
      <c r="AU3528" s="3"/>
      <c r="AV3528" s="3"/>
    </row>
    <row r="3529" spans="40:48" ht="12.75" customHeight="1" x14ac:dyDescent="0.25">
      <c r="AN3529" s="18"/>
      <c r="AO3529" s="19"/>
      <c r="AQ3529" s="1"/>
      <c r="AR3529" s="14"/>
      <c r="AS3529" s="14"/>
      <c r="AT3529" s="6"/>
      <c r="AU3529" s="3"/>
      <c r="AV3529" s="3"/>
    </row>
    <row r="3530" spans="40:48" ht="12.75" customHeight="1" x14ac:dyDescent="0.25">
      <c r="AN3530" s="18"/>
      <c r="AO3530" s="19"/>
      <c r="AQ3530" s="1"/>
      <c r="AR3530" s="14"/>
      <c r="AS3530" s="14"/>
      <c r="AT3530" s="6"/>
      <c r="AU3530" s="3"/>
      <c r="AV3530" s="3"/>
    </row>
    <row r="3531" spans="40:48" ht="12.75" customHeight="1" x14ac:dyDescent="0.25">
      <c r="AN3531" s="18"/>
      <c r="AO3531" s="19"/>
      <c r="AQ3531" s="1"/>
      <c r="AR3531" s="14"/>
      <c r="AS3531" s="14"/>
      <c r="AT3531" s="6"/>
      <c r="AU3531" s="3"/>
      <c r="AV3531" s="3"/>
    </row>
    <row r="3532" spans="40:48" ht="12.75" customHeight="1" x14ac:dyDescent="0.25">
      <c r="AN3532" s="18"/>
      <c r="AO3532" s="19"/>
      <c r="AQ3532" s="1"/>
      <c r="AR3532" s="14"/>
      <c r="AS3532" s="14"/>
      <c r="AT3532" s="6"/>
      <c r="AU3532" s="3"/>
      <c r="AV3532" s="3"/>
    </row>
    <row r="3533" spans="40:48" ht="12.75" customHeight="1" x14ac:dyDescent="0.25">
      <c r="AN3533" s="18"/>
      <c r="AO3533" s="19"/>
      <c r="AQ3533" s="1"/>
      <c r="AR3533" s="14"/>
      <c r="AS3533" s="14"/>
      <c r="AT3533" s="6"/>
      <c r="AU3533" s="3"/>
      <c r="AV3533" s="3"/>
    </row>
    <row r="3534" spans="40:48" ht="12.75" customHeight="1" x14ac:dyDescent="0.25">
      <c r="AN3534" s="18"/>
      <c r="AO3534" s="19"/>
      <c r="AQ3534" s="1"/>
      <c r="AR3534" s="14"/>
      <c r="AS3534" s="14"/>
      <c r="AT3534" s="6"/>
      <c r="AU3534" s="3"/>
      <c r="AV3534" s="3"/>
    </row>
    <row r="3535" spans="40:48" ht="12.75" customHeight="1" x14ac:dyDescent="0.25">
      <c r="AN3535" s="18"/>
      <c r="AO3535" s="19"/>
      <c r="AQ3535" s="1"/>
      <c r="AR3535" s="14"/>
      <c r="AS3535" s="14"/>
      <c r="AT3535" s="6"/>
      <c r="AU3535" s="3"/>
      <c r="AV3535" s="3"/>
    </row>
    <row r="3536" spans="40:48" ht="12.75" customHeight="1" x14ac:dyDescent="0.25">
      <c r="AN3536" s="18"/>
      <c r="AO3536" s="19"/>
      <c r="AQ3536" s="1"/>
      <c r="AR3536" s="14"/>
      <c r="AS3536" s="14"/>
      <c r="AT3536" s="6"/>
      <c r="AU3536" s="3"/>
      <c r="AV3536" s="3"/>
    </row>
    <row r="3537" spans="40:48" ht="12.75" customHeight="1" x14ac:dyDescent="0.25">
      <c r="AN3537" s="18"/>
      <c r="AO3537" s="19"/>
      <c r="AQ3537" s="1"/>
      <c r="AR3537" s="14"/>
      <c r="AS3537" s="14"/>
      <c r="AT3537" s="6"/>
      <c r="AU3537" s="3"/>
      <c r="AV3537" s="3"/>
    </row>
    <row r="3538" spans="40:48" ht="12.75" customHeight="1" x14ac:dyDescent="0.25">
      <c r="AN3538" s="18"/>
      <c r="AO3538" s="19"/>
      <c r="AQ3538" s="1"/>
      <c r="AR3538" s="14"/>
      <c r="AS3538" s="14"/>
      <c r="AT3538" s="6"/>
      <c r="AU3538" s="3"/>
      <c r="AV3538" s="3"/>
    </row>
    <row r="3539" spans="40:48" ht="12.75" customHeight="1" x14ac:dyDescent="0.25">
      <c r="AN3539" s="18"/>
      <c r="AO3539" s="19"/>
      <c r="AQ3539" s="1"/>
      <c r="AR3539" s="14"/>
      <c r="AS3539" s="14"/>
      <c r="AT3539" s="6"/>
      <c r="AU3539" s="3"/>
      <c r="AV3539" s="3"/>
    </row>
    <row r="3540" spans="40:48" ht="12.75" customHeight="1" x14ac:dyDescent="0.25">
      <c r="AN3540" s="18"/>
      <c r="AO3540" s="19"/>
      <c r="AQ3540" s="1"/>
      <c r="AR3540" s="14"/>
      <c r="AS3540" s="14"/>
      <c r="AT3540" s="6"/>
      <c r="AU3540" s="3"/>
      <c r="AV3540" s="3"/>
    </row>
    <row r="3541" spans="40:48" ht="12.75" customHeight="1" x14ac:dyDescent="0.25">
      <c r="AN3541" s="18"/>
      <c r="AO3541" s="19"/>
      <c r="AQ3541" s="1"/>
      <c r="AR3541" s="14"/>
      <c r="AS3541" s="14"/>
      <c r="AT3541" s="6"/>
      <c r="AU3541" s="3"/>
      <c r="AV3541" s="3"/>
    </row>
    <row r="3542" spans="40:48" ht="12.75" customHeight="1" x14ac:dyDescent="0.25">
      <c r="AN3542" s="18"/>
      <c r="AO3542" s="19"/>
      <c r="AQ3542" s="1"/>
      <c r="AR3542" s="14"/>
      <c r="AS3542" s="14"/>
      <c r="AT3542" s="6"/>
      <c r="AU3542" s="3"/>
      <c r="AV3542" s="3"/>
    </row>
    <row r="3543" spans="40:48" ht="12.75" customHeight="1" x14ac:dyDescent="0.25">
      <c r="AN3543" s="18"/>
      <c r="AO3543" s="19"/>
      <c r="AQ3543" s="1"/>
      <c r="AR3543" s="14"/>
      <c r="AS3543" s="14"/>
      <c r="AT3543" s="6"/>
      <c r="AU3543" s="3"/>
      <c r="AV3543" s="3"/>
    </row>
    <row r="3544" spans="40:48" ht="12.75" customHeight="1" x14ac:dyDescent="0.25">
      <c r="AN3544" s="18"/>
      <c r="AO3544" s="19"/>
      <c r="AQ3544" s="1"/>
      <c r="AR3544" s="14"/>
      <c r="AS3544" s="14"/>
      <c r="AT3544" s="6"/>
      <c r="AU3544" s="3"/>
      <c r="AV3544" s="3"/>
    </row>
    <row r="3545" spans="40:48" ht="12.75" customHeight="1" x14ac:dyDescent="0.25">
      <c r="AN3545" s="18"/>
      <c r="AO3545" s="19"/>
      <c r="AQ3545" s="1"/>
      <c r="AR3545" s="14"/>
      <c r="AS3545" s="14"/>
      <c r="AT3545" s="6"/>
      <c r="AU3545" s="3"/>
      <c r="AV3545" s="3"/>
    </row>
    <row r="3546" spans="40:48" ht="12.75" customHeight="1" x14ac:dyDescent="0.25">
      <c r="AN3546" s="18"/>
      <c r="AO3546" s="19"/>
      <c r="AQ3546" s="1"/>
      <c r="AR3546" s="14"/>
      <c r="AS3546" s="14"/>
      <c r="AT3546" s="6"/>
      <c r="AU3546" s="3"/>
      <c r="AV3546" s="3"/>
    </row>
    <row r="3547" spans="40:48" ht="12.75" customHeight="1" x14ac:dyDescent="0.25">
      <c r="AN3547" s="18"/>
      <c r="AO3547" s="19"/>
      <c r="AQ3547" s="1"/>
      <c r="AR3547" s="14"/>
      <c r="AS3547" s="14"/>
      <c r="AT3547" s="6"/>
      <c r="AU3547" s="3"/>
      <c r="AV3547" s="3"/>
    </row>
    <row r="3548" spans="40:48" ht="12.75" customHeight="1" x14ac:dyDescent="0.25">
      <c r="AN3548" s="18"/>
      <c r="AO3548" s="19"/>
      <c r="AQ3548" s="1"/>
      <c r="AR3548" s="14"/>
      <c r="AS3548" s="14"/>
      <c r="AT3548" s="6"/>
      <c r="AU3548" s="3"/>
      <c r="AV3548" s="3"/>
    </row>
    <row r="3549" spans="40:48" ht="12.75" customHeight="1" x14ac:dyDescent="0.25">
      <c r="AN3549" s="18"/>
      <c r="AO3549" s="19"/>
      <c r="AQ3549" s="1"/>
      <c r="AR3549" s="14"/>
      <c r="AS3549" s="14"/>
      <c r="AT3549" s="6"/>
      <c r="AU3549" s="3"/>
      <c r="AV3549" s="3"/>
    </row>
    <row r="3550" spans="40:48" ht="12.75" customHeight="1" x14ac:dyDescent="0.25">
      <c r="AN3550" s="18"/>
      <c r="AO3550" s="19"/>
      <c r="AQ3550" s="1"/>
      <c r="AR3550" s="14"/>
      <c r="AS3550" s="14"/>
      <c r="AT3550" s="6"/>
      <c r="AU3550" s="3"/>
      <c r="AV3550" s="3"/>
    </row>
    <row r="3551" spans="40:48" ht="12.75" customHeight="1" x14ac:dyDescent="0.25">
      <c r="AN3551" s="18"/>
      <c r="AO3551" s="19"/>
      <c r="AQ3551" s="1"/>
      <c r="AR3551" s="14"/>
      <c r="AS3551" s="14"/>
      <c r="AT3551" s="6"/>
      <c r="AU3551" s="3"/>
      <c r="AV3551" s="3"/>
    </row>
    <row r="3552" spans="40:48" ht="12.75" customHeight="1" x14ac:dyDescent="0.25">
      <c r="AN3552" s="18"/>
      <c r="AO3552" s="19"/>
      <c r="AQ3552" s="1"/>
      <c r="AR3552" s="14"/>
      <c r="AS3552" s="14"/>
      <c r="AT3552" s="6"/>
      <c r="AU3552" s="3"/>
      <c r="AV3552" s="3"/>
    </row>
    <row r="3553" spans="40:48" ht="12.75" customHeight="1" x14ac:dyDescent="0.25">
      <c r="AN3553" s="18"/>
      <c r="AO3553" s="19"/>
      <c r="AQ3553" s="1"/>
      <c r="AR3553" s="14"/>
      <c r="AS3553" s="14"/>
      <c r="AT3553" s="6"/>
      <c r="AU3553" s="3"/>
      <c r="AV3553" s="3"/>
    </row>
    <row r="3554" spans="40:48" ht="12.75" customHeight="1" x14ac:dyDescent="0.25">
      <c r="AN3554" s="18"/>
      <c r="AO3554" s="19"/>
      <c r="AQ3554" s="1"/>
      <c r="AR3554" s="14"/>
      <c r="AS3554" s="14"/>
      <c r="AT3554" s="6"/>
      <c r="AU3554" s="3"/>
      <c r="AV3554" s="3"/>
    </row>
    <row r="3555" spans="40:48" ht="12.75" customHeight="1" x14ac:dyDescent="0.25">
      <c r="AN3555" s="18"/>
      <c r="AO3555" s="19"/>
      <c r="AQ3555" s="1"/>
      <c r="AR3555" s="14"/>
      <c r="AS3555" s="14"/>
      <c r="AT3555" s="6"/>
      <c r="AU3555" s="3"/>
      <c r="AV3555" s="3"/>
    </row>
    <row r="3556" spans="40:48" ht="12.75" customHeight="1" x14ac:dyDescent="0.25">
      <c r="AN3556" s="18"/>
      <c r="AO3556" s="19"/>
      <c r="AQ3556" s="1"/>
      <c r="AR3556" s="14"/>
      <c r="AS3556" s="14"/>
      <c r="AT3556" s="6"/>
      <c r="AU3556" s="3"/>
      <c r="AV3556" s="3"/>
    </row>
    <row r="3557" spans="40:48" ht="12.75" customHeight="1" x14ac:dyDescent="0.25">
      <c r="AN3557" s="18"/>
      <c r="AO3557" s="19"/>
      <c r="AQ3557" s="1"/>
      <c r="AR3557" s="14"/>
      <c r="AS3557" s="14"/>
      <c r="AT3557" s="6"/>
      <c r="AU3557" s="3"/>
      <c r="AV3557" s="3"/>
    </row>
    <row r="3558" spans="40:48" ht="12.75" customHeight="1" x14ac:dyDescent="0.25">
      <c r="AN3558" s="18"/>
      <c r="AO3558" s="19"/>
      <c r="AQ3558" s="1"/>
      <c r="AR3558" s="14"/>
      <c r="AS3558" s="14"/>
      <c r="AT3558" s="6"/>
      <c r="AU3558" s="3"/>
      <c r="AV3558" s="3"/>
    </row>
    <row r="3559" spans="40:48" ht="12.75" customHeight="1" x14ac:dyDescent="0.25">
      <c r="AN3559" s="18"/>
      <c r="AO3559" s="19"/>
      <c r="AQ3559" s="1"/>
      <c r="AR3559" s="14"/>
      <c r="AS3559" s="14"/>
      <c r="AT3559" s="6"/>
      <c r="AU3559" s="3"/>
      <c r="AV3559" s="3"/>
    </row>
    <row r="3560" spans="40:48" ht="12.75" customHeight="1" x14ac:dyDescent="0.25">
      <c r="AN3560" s="18"/>
      <c r="AO3560" s="19"/>
      <c r="AQ3560" s="1"/>
      <c r="AR3560" s="14"/>
      <c r="AS3560" s="14"/>
      <c r="AT3560" s="6"/>
      <c r="AU3560" s="3"/>
      <c r="AV3560" s="3"/>
    </row>
    <row r="3561" spans="40:48" ht="12.75" customHeight="1" x14ac:dyDescent="0.25">
      <c r="AN3561" s="18"/>
      <c r="AO3561" s="19"/>
      <c r="AQ3561" s="1"/>
      <c r="AR3561" s="14"/>
      <c r="AS3561" s="14"/>
      <c r="AT3561" s="6"/>
      <c r="AU3561" s="3"/>
      <c r="AV3561" s="3"/>
    </row>
    <row r="3562" spans="40:48" ht="12.75" customHeight="1" x14ac:dyDescent="0.25">
      <c r="AN3562" s="18"/>
      <c r="AO3562" s="19"/>
      <c r="AQ3562" s="1"/>
      <c r="AR3562" s="14"/>
      <c r="AS3562" s="14"/>
      <c r="AT3562" s="6"/>
      <c r="AU3562" s="3"/>
      <c r="AV3562" s="3"/>
    </row>
    <row r="3563" spans="40:48" ht="12.75" customHeight="1" x14ac:dyDescent="0.25">
      <c r="AN3563" s="18"/>
      <c r="AO3563" s="19"/>
      <c r="AQ3563" s="1"/>
      <c r="AR3563" s="14"/>
      <c r="AS3563" s="14"/>
      <c r="AT3563" s="6"/>
      <c r="AU3563" s="3"/>
      <c r="AV3563" s="3"/>
    </row>
    <row r="3564" spans="40:48" ht="12.75" customHeight="1" x14ac:dyDescent="0.25">
      <c r="AN3564" s="18"/>
      <c r="AO3564" s="19"/>
      <c r="AQ3564" s="1"/>
      <c r="AR3564" s="14"/>
      <c r="AS3564" s="14"/>
      <c r="AT3564" s="6"/>
      <c r="AU3564" s="3"/>
      <c r="AV3564" s="3"/>
    </row>
    <row r="3565" spans="40:48" ht="12.75" customHeight="1" x14ac:dyDescent="0.25">
      <c r="AN3565" s="18"/>
      <c r="AO3565" s="19"/>
      <c r="AQ3565" s="1"/>
      <c r="AR3565" s="14"/>
      <c r="AS3565" s="14"/>
      <c r="AT3565" s="6"/>
      <c r="AU3565" s="3"/>
      <c r="AV3565" s="3"/>
    </row>
    <row r="3566" spans="40:48" ht="12.75" customHeight="1" x14ac:dyDescent="0.25">
      <c r="AN3566" s="18"/>
      <c r="AO3566" s="19"/>
      <c r="AQ3566" s="1"/>
      <c r="AR3566" s="14"/>
      <c r="AS3566" s="14"/>
      <c r="AT3566" s="6"/>
      <c r="AU3566" s="3"/>
      <c r="AV3566" s="3"/>
    </row>
    <row r="3567" spans="40:48" ht="12.75" customHeight="1" x14ac:dyDescent="0.25">
      <c r="AN3567" s="18"/>
      <c r="AO3567" s="19"/>
      <c r="AQ3567" s="1"/>
      <c r="AR3567" s="14"/>
      <c r="AS3567" s="14"/>
      <c r="AT3567" s="6"/>
      <c r="AU3567" s="3"/>
      <c r="AV3567" s="3"/>
    </row>
    <row r="3568" spans="40:48" ht="12.75" customHeight="1" x14ac:dyDescent="0.25">
      <c r="AN3568" s="18"/>
      <c r="AO3568" s="19"/>
      <c r="AQ3568" s="1"/>
      <c r="AR3568" s="14"/>
      <c r="AS3568" s="14"/>
      <c r="AT3568" s="6"/>
      <c r="AU3568" s="3"/>
      <c r="AV3568" s="3"/>
    </row>
    <row r="3569" spans="40:48" ht="12.75" customHeight="1" x14ac:dyDescent="0.25">
      <c r="AN3569" s="18"/>
      <c r="AO3569" s="19"/>
      <c r="AQ3569" s="1"/>
      <c r="AR3569" s="14"/>
      <c r="AS3569" s="14"/>
      <c r="AT3569" s="6"/>
      <c r="AU3569" s="3"/>
      <c r="AV3569" s="3"/>
    </row>
    <row r="3570" spans="40:48" ht="12.75" customHeight="1" x14ac:dyDescent="0.25">
      <c r="AN3570" s="18"/>
      <c r="AO3570" s="19"/>
      <c r="AQ3570" s="1"/>
      <c r="AR3570" s="14"/>
      <c r="AS3570" s="14"/>
      <c r="AT3570" s="6"/>
      <c r="AU3570" s="3"/>
      <c r="AV3570" s="3"/>
    </row>
    <row r="3571" spans="40:48" ht="12.75" customHeight="1" x14ac:dyDescent="0.25">
      <c r="AN3571" s="18"/>
      <c r="AO3571" s="19"/>
      <c r="AQ3571" s="1"/>
      <c r="AR3571" s="14"/>
      <c r="AS3571" s="14"/>
      <c r="AT3571" s="6"/>
      <c r="AU3571" s="3"/>
      <c r="AV3571" s="3"/>
    </row>
    <row r="3572" spans="40:48" ht="12.75" customHeight="1" x14ac:dyDescent="0.25">
      <c r="AN3572" s="18"/>
      <c r="AO3572" s="19"/>
      <c r="AQ3572" s="1"/>
      <c r="AR3572" s="14"/>
      <c r="AS3572" s="14"/>
      <c r="AT3572" s="6"/>
      <c r="AU3572" s="3"/>
      <c r="AV3572" s="3"/>
    </row>
    <row r="3573" spans="40:48" ht="12.75" customHeight="1" x14ac:dyDescent="0.25">
      <c r="AN3573" s="18"/>
      <c r="AO3573" s="19"/>
      <c r="AQ3573" s="1"/>
      <c r="AR3573" s="14"/>
      <c r="AS3573" s="14"/>
      <c r="AT3573" s="6"/>
      <c r="AU3573" s="3"/>
      <c r="AV3573" s="3"/>
    </row>
    <row r="3574" spans="40:48" ht="12.75" customHeight="1" x14ac:dyDescent="0.25">
      <c r="AN3574" s="18"/>
      <c r="AO3574" s="19"/>
      <c r="AQ3574" s="1"/>
      <c r="AR3574" s="14"/>
      <c r="AS3574" s="14"/>
      <c r="AT3574" s="6"/>
      <c r="AU3574" s="3"/>
      <c r="AV3574" s="3"/>
    </row>
    <row r="3575" spans="40:48" ht="12.75" customHeight="1" x14ac:dyDescent="0.25">
      <c r="AN3575" s="18"/>
      <c r="AO3575" s="19"/>
      <c r="AQ3575" s="1"/>
      <c r="AR3575" s="14"/>
      <c r="AS3575" s="14"/>
      <c r="AT3575" s="6"/>
      <c r="AU3575" s="3"/>
      <c r="AV3575" s="3"/>
    </row>
    <row r="3576" spans="40:48" ht="12.75" customHeight="1" x14ac:dyDescent="0.25">
      <c r="AN3576" s="18"/>
      <c r="AO3576" s="19"/>
      <c r="AQ3576" s="1"/>
      <c r="AR3576" s="14"/>
      <c r="AS3576" s="14"/>
      <c r="AT3576" s="6"/>
      <c r="AU3576" s="3"/>
      <c r="AV3576" s="3"/>
    </row>
    <row r="3577" spans="40:48" ht="12.75" customHeight="1" x14ac:dyDescent="0.25">
      <c r="AN3577" s="18"/>
      <c r="AO3577" s="19"/>
      <c r="AQ3577" s="1"/>
      <c r="AR3577" s="14"/>
      <c r="AS3577" s="14"/>
      <c r="AT3577" s="6"/>
      <c r="AU3577" s="3"/>
      <c r="AV3577" s="3"/>
    </row>
    <row r="3578" spans="40:48" ht="12.75" customHeight="1" x14ac:dyDescent="0.25">
      <c r="AN3578" s="18"/>
      <c r="AO3578" s="19"/>
      <c r="AQ3578" s="1"/>
      <c r="AR3578" s="14"/>
      <c r="AS3578" s="14"/>
      <c r="AT3578" s="6"/>
      <c r="AU3578" s="3"/>
      <c r="AV3578" s="3"/>
    </row>
    <row r="3579" spans="40:48" ht="12.75" customHeight="1" x14ac:dyDescent="0.25">
      <c r="AN3579" s="18"/>
      <c r="AO3579" s="19"/>
      <c r="AQ3579" s="1"/>
      <c r="AR3579" s="14"/>
      <c r="AS3579" s="14"/>
      <c r="AT3579" s="6"/>
      <c r="AU3579" s="3"/>
      <c r="AV3579" s="3"/>
    </row>
    <row r="3580" spans="40:48" ht="12.75" customHeight="1" x14ac:dyDescent="0.25">
      <c r="AN3580" s="18"/>
      <c r="AO3580" s="19"/>
      <c r="AQ3580" s="1"/>
      <c r="AR3580" s="14"/>
      <c r="AS3580" s="14"/>
      <c r="AT3580" s="6"/>
      <c r="AU3580" s="3"/>
      <c r="AV3580" s="3"/>
    </row>
    <row r="3581" spans="40:48" ht="12.75" customHeight="1" x14ac:dyDescent="0.25">
      <c r="AN3581" s="18"/>
      <c r="AO3581" s="19"/>
      <c r="AQ3581" s="1"/>
      <c r="AR3581" s="14"/>
      <c r="AS3581" s="14"/>
      <c r="AT3581" s="6"/>
      <c r="AU3581" s="3"/>
      <c r="AV3581" s="3"/>
    </row>
    <row r="3582" spans="40:48" ht="12.75" customHeight="1" x14ac:dyDescent="0.25">
      <c r="AN3582" s="18"/>
      <c r="AO3582" s="19"/>
      <c r="AQ3582" s="1"/>
      <c r="AR3582" s="14"/>
      <c r="AS3582" s="14"/>
      <c r="AT3582" s="6"/>
      <c r="AU3582" s="3"/>
      <c r="AV3582" s="3"/>
    </row>
    <row r="3583" spans="40:48" ht="12.75" customHeight="1" x14ac:dyDescent="0.25">
      <c r="AN3583" s="18"/>
      <c r="AO3583" s="19"/>
      <c r="AQ3583" s="1"/>
      <c r="AR3583" s="14"/>
      <c r="AS3583" s="14"/>
      <c r="AT3583" s="6"/>
      <c r="AU3583" s="3"/>
      <c r="AV3583" s="3"/>
    </row>
    <row r="3584" spans="40:48" ht="12.75" customHeight="1" x14ac:dyDescent="0.25">
      <c r="AN3584" s="18"/>
      <c r="AO3584" s="19"/>
      <c r="AQ3584" s="1"/>
      <c r="AR3584" s="14"/>
      <c r="AS3584" s="14"/>
      <c r="AT3584" s="6"/>
      <c r="AU3584" s="3"/>
      <c r="AV3584" s="3"/>
    </row>
    <row r="3585" spans="40:48" ht="12.75" customHeight="1" x14ac:dyDescent="0.25">
      <c r="AN3585" s="18"/>
      <c r="AO3585" s="19"/>
      <c r="AQ3585" s="1"/>
      <c r="AR3585" s="14"/>
      <c r="AS3585" s="14"/>
      <c r="AT3585" s="6"/>
      <c r="AU3585" s="3"/>
      <c r="AV3585" s="3"/>
    </row>
    <row r="3586" spans="40:48" ht="12.75" customHeight="1" x14ac:dyDescent="0.25">
      <c r="AN3586" s="18"/>
      <c r="AO3586" s="19"/>
      <c r="AQ3586" s="1"/>
      <c r="AR3586" s="14"/>
      <c r="AS3586" s="14"/>
      <c r="AT3586" s="6"/>
      <c r="AU3586" s="3"/>
      <c r="AV3586" s="3"/>
    </row>
    <row r="3587" spans="40:48" ht="12.75" customHeight="1" x14ac:dyDescent="0.25">
      <c r="AN3587" s="18"/>
      <c r="AO3587" s="19"/>
      <c r="AQ3587" s="1"/>
      <c r="AR3587" s="14"/>
      <c r="AS3587" s="14"/>
      <c r="AT3587" s="6"/>
      <c r="AU3587" s="3"/>
      <c r="AV3587" s="3"/>
    </row>
    <row r="3588" spans="40:48" ht="12.75" customHeight="1" x14ac:dyDescent="0.25">
      <c r="AN3588" s="18"/>
      <c r="AO3588" s="19"/>
      <c r="AQ3588" s="1"/>
      <c r="AR3588" s="14"/>
      <c r="AS3588" s="14"/>
      <c r="AT3588" s="6"/>
      <c r="AU3588" s="3"/>
      <c r="AV3588" s="3"/>
    </row>
    <row r="3589" spans="40:48" ht="12.75" customHeight="1" x14ac:dyDescent="0.25">
      <c r="AN3589" s="18"/>
      <c r="AO3589" s="19"/>
      <c r="AQ3589" s="1"/>
      <c r="AR3589" s="14"/>
      <c r="AS3589" s="14"/>
      <c r="AT3589" s="6"/>
      <c r="AU3589" s="3"/>
      <c r="AV3589" s="3"/>
    </row>
    <row r="3590" spans="40:48" ht="12.75" customHeight="1" x14ac:dyDescent="0.25">
      <c r="AN3590" s="18"/>
      <c r="AO3590" s="19"/>
      <c r="AQ3590" s="1"/>
      <c r="AR3590" s="14"/>
      <c r="AS3590" s="14"/>
      <c r="AT3590" s="6"/>
      <c r="AU3590" s="3"/>
      <c r="AV3590" s="3"/>
    </row>
    <row r="3591" spans="40:48" ht="12.75" customHeight="1" x14ac:dyDescent="0.25">
      <c r="AN3591" s="18"/>
      <c r="AO3591" s="19"/>
      <c r="AQ3591" s="1"/>
      <c r="AR3591" s="14"/>
      <c r="AS3591" s="14"/>
      <c r="AT3591" s="6"/>
      <c r="AU3591" s="3"/>
      <c r="AV3591" s="3"/>
    </row>
    <row r="3592" spans="40:48" ht="12.75" customHeight="1" x14ac:dyDescent="0.25">
      <c r="AN3592" s="18"/>
      <c r="AO3592" s="19"/>
      <c r="AQ3592" s="1"/>
      <c r="AR3592" s="14"/>
      <c r="AS3592" s="14"/>
      <c r="AT3592" s="6"/>
      <c r="AU3592" s="3"/>
      <c r="AV3592" s="3"/>
    </row>
    <row r="3593" spans="40:48" ht="12.75" customHeight="1" x14ac:dyDescent="0.25">
      <c r="AN3593" s="18"/>
      <c r="AO3593" s="19"/>
      <c r="AQ3593" s="1"/>
      <c r="AR3593" s="14"/>
      <c r="AS3593" s="14"/>
      <c r="AT3593" s="6"/>
      <c r="AU3593" s="3"/>
      <c r="AV3593" s="3"/>
    </row>
    <row r="3594" spans="40:48" ht="12.75" customHeight="1" x14ac:dyDescent="0.25">
      <c r="AN3594" s="18"/>
      <c r="AO3594" s="19"/>
      <c r="AQ3594" s="1"/>
      <c r="AR3594" s="14"/>
      <c r="AS3594" s="14"/>
      <c r="AT3594" s="6"/>
      <c r="AU3594" s="3"/>
      <c r="AV3594" s="3"/>
    </row>
    <row r="3595" spans="40:48" ht="12.75" customHeight="1" x14ac:dyDescent="0.25">
      <c r="AN3595" s="18"/>
      <c r="AO3595" s="19"/>
      <c r="AQ3595" s="1"/>
      <c r="AR3595" s="14"/>
      <c r="AS3595" s="14"/>
      <c r="AT3595" s="6"/>
      <c r="AU3595" s="3"/>
      <c r="AV3595" s="3"/>
    </row>
    <row r="3596" spans="40:48" ht="12.75" customHeight="1" x14ac:dyDescent="0.25">
      <c r="AN3596" s="18"/>
      <c r="AO3596" s="19"/>
      <c r="AQ3596" s="1"/>
      <c r="AR3596" s="14"/>
      <c r="AS3596" s="14"/>
      <c r="AT3596" s="6"/>
      <c r="AU3596" s="3"/>
      <c r="AV3596" s="3"/>
    </row>
    <row r="3597" spans="40:48" ht="12.75" customHeight="1" x14ac:dyDescent="0.25">
      <c r="AN3597" s="18"/>
      <c r="AO3597" s="19"/>
      <c r="AQ3597" s="1"/>
      <c r="AR3597" s="14"/>
      <c r="AS3597" s="14"/>
      <c r="AT3597" s="6"/>
      <c r="AU3597" s="3"/>
      <c r="AV3597" s="3"/>
    </row>
    <row r="3598" spans="40:48" ht="12.75" customHeight="1" x14ac:dyDescent="0.25">
      <c r="AN3598" s="18"/>
      <c r="AO3598" s="19"/>
      <c r="AQ3598" s="1"/>
      <c r="AR3598" s="14"/>
      <c r="AS3598" s="14"/>
      <c r="AT3598" s="6"/>
      <c r="AU3598" s="3"/>
      <c r="AV3598" s="3"/>
    </row>
    <row r="3599" spans="40:48" ht="12.75" customHeight="1" x14ac:dyDescent="0.25">
      <c r="AN3599" s="18"/>
      <c r="AO3599" s="19"/>
      <c r="AQ3599" s="1"/>
      <c r="AR3599" s="14"/>
      <c r="AS3599" s="14"/>
      <c r="AT3599" s="6"/>
      <c r="AU3599" s="3"/>
      <c r="AV3599" s="3"/>
    </row>
    <row r="3600" spans="40:48" ht="12.75" customHeight="1" x14ac:dyDescent="0.25">
      <c r="AN3600" s="18"/>
      <c r="AO3600" s="19"/>
      <c r="AQ3600" s="1"/>
      <c r="AR3600" s="14"/>
      <c r="AS3600" s="14"/>
      <c r="AT3600" s="6"/>
      <c r="AU3600" s="3"/>
      <c r="AV3600" s="3"/>
    </row>
    <row r="3601" spans="40:48" ht="12.75" customHeight="1" x14ac:dyDescent="0.25">
      <c r="AN3601" s="18"/>
      <c r="AO3601" s="19"/>
      <c r="AQ3601" s="1"/>
      <c r="AR3601" s="14"/>
      <c r="AS3601" s="14"/>
      <c r="AT3601" s="6"/>
      <c r="AU3601" s="3"/>
      <c r="AV3601" s="3"/>
    </row>
    <row r="3602" spans="40:48" ht="12.75" customHeight="1" x14ac:dyDescent="0.25">
      <c r="AN3602" s="18"/>
      <c r="AO3602" s="19"/>
      <c r="AQ3602" s="1"/>
      <c r="AR3602" s="14"/>
      <c r="AS3602" s="14"/>
      <c r="AT3602" s="6"/>
      <c r="AU3602" s="3"/>
      <c r="AV3602" s="3"/>
    </row>
    <row r="3603" spans="40:48" ht="12.75" customHeight="1" x14ac:dyDescent="0.25">
      <c r="AN3603" s="18"/>
      <c r="AO3603" s="19"/>
      <c r="AQ3603" s="1"/>
      <c r="AR3603" s="14"/>
      <c r="AS3603" s="14"/>
      <c r="AT3603" s="6"/>
      <c r="AU3603" s="3"/>
      <c r="AV3603" s="3"/>
    </row>
    <row r="3604" spans="40:48" ht="12.75" customHeight="1" x14ac:dyDescent="0.25">
      <c r="AN3604" s="18"/>
      <c r="AO3604" s="19"/>
      <c r="AQ3604" s="1"/>
      <c r="AR3604" s="14"/>
      <c r="AS3604" s="14"/>
      <c r="AT3604" s="6"/>
      <c r="AU3604" s="3"/>
      <c r="AV3604" s="3"/>
    </row>
    <row r="3605" spans="40:48" ht="12.75" customHeight="1" x14ac:dyDescent="0.25">
      <c r="AN3605" s="18"/>
      <c r="AO3605" s="19"/>
      <c r="AQ3605" s="1"/>
      <c r="AR3605" s="14"/>
      <c r="AS3605" s="14"/>
      <c r="AT3605" s="6"/>
      <c r="AU3605" s="3"/>
      <c r="AV3605" s="3"/>
    </row>
    <row r="3606" spans="40:48" ht="12.75" customHeight="1" x14ac:dyDescent="0.25">
      <c r="AN3606" s="18"/>
      <c r="AO3606" s="19"/>
      <c r="AQ3606" s="1"/>
      <c r="AR3606" s="14"/>
      <c r="AS3606" s="14"/>
      <c r="AT3606" s="6"/>
      <c r="AU3606" s="3"/>
      <c r="AV3606" s="3"/>
    </row>
    <row r="3607" spans="40:48" ht="12.75" customHeight="1" x14ac:dyDescent="0.25">
      <c r="AN3607" s="18"/>
      <c r="AO3607" s="19"/>
      <c r="AQ3607" s="1"/>
      <c r="AR3607" s="14"/>
      <c r="AS3607" s="14"/>
      <c r="AT3607" s="6"/>
      <c r="AU3607" s="3"/>
      <c r="AV3607" s="3"/>
    </row>
    <row r="3608" spans="40:48" ht="12.75" customHeight="1" x14ac:dyDescent="0.25">
      <c r="AN3608" s="18"/>
      <c r="AO3608" s="19"/>
      <c r="AQ3608" s="1"/>
      <c r="AR3608" s="14"/>
      <c r="AS3608" s="14"/>
      <c r="AT3608" s="6"/>
      <c r="AU3608" s="3"/>
      <c r="AV3608" s="3"/>
    </row>
    <row r="3609" spans="40:48" ht="12.75" customHeight="1" x14ac:dyDescent="0.25">
      <c r="AN3609" s="18"/>
      <c r="AO3609" s="19"/>
      <c r="AQ3609" s="1"/>
      <c r="AR3609" s="14"/>
      <c r="AS3609" s="14"/>
      <c r="AT3609" s="6"/>
      <c r="AU3609" s="3"/>
      <c r="AV3609" s="3"/>
    </row>
    <row r="3610" spans="40:48" ht="12.75" customHeight="1" x14ac:dyDescent="0.25">
      <c r="AN3610" s="18"/>
      <c r="AO3610" s="19"/>
      <c r="AQ3610" s="1"/>
      <c r="AR3610" s="14"/>
      <c r="AS3610" s="14"/>
      <c r="AT3610" s="6"/>
      <c r="AU3610" s="3"/>
      <c r="AV3610" s="3"/>
    </row>
    <row r="3611" spans="40:48" ht="12.75" customHeight="1" x14ac:dyDescent="0.25">
      <c r="AN3611" s="18"/>
      <c r="AO3611" s="19"/>
      <c r="AQ3611" s="1"/>
      <c r="AR3611" s="14"/>
      <c r="AS3611" s="14"/>
      <c r="AT3611" s="6"/>
      <c r="AU3611" s="3"/>
      <c r="AV3611" s="3"/>
    </row>
    <row r="3612" spans="40:48" ht="12.75" customHeight="1" x14ac:dyDescent="0.25">
      <c r="AN3612" s="18"/>
      <c r="AO3612" s="19"/>
      <c r="AQ3612" s="1"/>
      <c r="AR3612" s="14"/>
      <c r="AS3612" s="14"/>
      <c r="AT3612" s="6"/>
      <c r="AU3612" s="3"/>
      <c r="AV3612" s="3"/>
    </row>
    <row r="3613" spans="40:48" ht="12.75" customHeight="1" x14ac:dyDescent="0.25">
      <c r="AN3613" s="18"/>
      <c r="AO3613" s="19"/>
      <c r="AQ3613" s="1"/>
      <c r="AR3613" s="14"/>
      <c r="AS3613" s="14"/>
      <c r="AT3613" s="6"/>
      <c r="AU3613" s="3"/>
      <c r="AV3613" s="3"/>
    </row>
    <row r="3614" spans="40:48" ht="12.75" customHeight="1" x14ac:dyDescent="0.25">
      <c r="AN3614" s="18"/>
      <c r="AO3614" s="19"/>
      <c r="AQ3614" s="1"/>
      <c r="AR3614" s="14"/>
      <c r="AS3614" s="14"/>
      <c r="AT3614" s="6"/>
      <c r="AU3614" s="3"/>
      <c r="AV3614" s="3"/>
    </row>
    <row r="3615" spans="40:48" ht="12.75" customHeight="1" x14ac:dyDescent="0.25">
      <c r="AN3615" s="18"/>
      <c r="AO3615" s="19"/>
      <c r="AQ3615" s="1"/>
      <c r="AR3615" s="14"/>
      <c r="AS3615" s="14"/>
      <c r="AT3615" s="6"/>
      <c r="AU3615" s="3"/>
      <c r="AV3615" s="3"/>
    </row>
    <row r="3616" spans="40:48" ht="12.75" customHeight="1" x14ac:dyDescent="0.25">
      <c r="AN3616" s="18"/>
      <c r="AO3616" s="19"/>
      <c r="AQ3616" s="1"/>
      <c r="AR3616" s="14"/>
      <c r="AS3616" s="14"/>
      <c r="AT3616" s="6"/>
      <c r="AU3616" s="3"/>
      <c r="AV3616" s="3"/>
    </row>
    <row r="3617" spans="40:48" ht="12.75" customHeight="1" x14ac:dyDescent="0.25">
      <c r="AN3617" s="18"/>
      <c r="AO3617" s="19"/>
      <c r="AQ3617" s="1"/>
      <c r="AR3617" s="14"/>
      <c r="AS3617" s="14"/>
      <c r="AT3617" s="6"/>
      <c r="AU3617" s="3"/>
      <c r="AV3617" s="3"/>
    </row>
    <row r="3618" spans="40:48" ht="12.75" customHeight="1" x14ac:dyDescent="0.25">
      <c r="AN3618" s="18"/>
      <c r="AO3618" s="19"/>
      <c r="AQ3618" s="1"/>
      <c r="AR3618" s="14"/>
      <c r="AS3618" s="14"/>
      <c r="AT3618" s="6"/>
      <c r="AU3618" s="3"/>
      <c r="AV3618" s="3"/>
    </row>
    <row r="3619" spans="40:48" ht="12.75" customHeight="1" x14ac:dyDescent="0.25">
      <c r="AN3619" s="18"/>
      <c r="AO3619" s="19"/>
      <c r="AQ3619" s="1"/>
      <c r="AR3619" s="14"/>
      <c r="AS3619" s="14"/>
      <c r="AT3619" s="6"/>
      <c r="AU3619" s="3"/>
      <c r="AV3619" s="3"/>
    </row>
    <row r="3620" spans="40:48" ht="12.75" customHeight="1" x14ac:dyDescent="0.25">
      <c r="AN3620" s="18"/>
      <c r="AO3620" s="19"/>
      <c r="AQ3620" s="1"/>
      <c r="AR3620" s="14"/>
      <c r="AS3620" s="14"/>
      <c r="AT3620" s="6"/>
      <c r="AU3620" s="3"/>
      <c r="AV3620" s="3"/>
    </row>
    <row r="3621" spans="40:48" ht="12.75" customHeight="1" x14ac:dyDescent="0.25">
      <c r="AN3621" s="18"/>
      <c r="AO3621" s="19"/>
      <c r="AQ3621" s="1"/>
      <c r="AR3621" s="14"/>
      <c r="AS3621" s="14"/>
      <c r="AT3621" s="6"/>
      <c r="AU3621" s="3"/>
      <c r="AV3621" s="3"/>
    </row>
    <row r="3622" spans="40:48" ht="12.75" customHeight="1" x14ac:dyDescent="0.25">
      <c r="AN3622" s="18"/>
      <c r="AO3622" s="19"/>
      <c r="AQ3622" s="1"/>
      <c r="AR3622" s="14"/>
      <c r="AS3622" s="14"/>
      <c r="AT3622" s="6"/>
      <c r="AU3622" s="3"/>
      <c r="AV3622" s="3"/>
    </row>
    <row r="3623" spans="40:48" ht="12.75" customHeight="1" x14ac:dyDescent="0.25">
      <c r="AN3623" s="18"/>
      <c r="AO3623" s="19"/>
      <c r="AQ3623" s="1"/>
      <c r="AR3623" s="14"/>
      <c r="AS3623" s="14"/>
      <c r="AT3623" s="6"/>
      <c r="AU3623" s="3"/>
      <c r="AV3623" s="3"/>
    </row>
    <row r="3624" spans="40:48" ht="12.75" customHeight="1" x14ac:dyDescent="0.25">
      <c r="AN3624" s="18"/>
      <c r="AO3624" s="19"/>
      <c r="AQ3624" s="1"/>
      <c r="AR3624" s="14"/>
      <c r="AS3624" s="14"/>
      <c r="AT3624" s="6"/>
      <c r="AU3624" s="3"/>
      <c r="AV3624" s="3"/>
    </row>
    <row r="3625" spans="40:48" ht="12.75" customHeight="1" x14ac:dyDescent="0.25">
      <c r="AN3625" s="18"/>
      <c r="AO3625" s="19"/>
      <c r="AQ3625" s="1"/>
      <c r="AR3625" s="14"/>
      <c r="AS3625" s="14"/>
      <c r="AT3625" s="6"/>
      <c r="AU3625" s="3"/>
      <c r="AV3625" s="3"/>
    </row>
    <row r="3626" spans="40:48" ht="12.75" customHeight="1" x14ac:dyDescent="0.25">
      <c r="AN3626" s="18"/>
      <c r="AO3626" s="19"/>
      <c r="AQ3626" s="1"/>
      <c r="AR3626" s="14"/>
      <c r="AS3626" s="14"/>
      <c r="AT3626" s="6"/>
      <c r="AU3626" s="3"/>
      <c r="AV3626" s="3"/>
    </row>
    <row r="3627" spans="40:48" ht="12.75" customHeight="1" x14ac:dyDescent="0.25">
      <c r="AN3627" s="18"/>
      <c r="AO3627" s="19"/>
      <c r="AQ3627" s="1"/>
      <c r="AR3627" s="14"/>
      <c r="AS3627" s="14"/>
      <c r="AT3627" s="6"/>
      <c r="AU3627" s="3"/>
      <c r="AV3627" s="3"/>
    </row>
    <row r="3628" spans="40:48" ht="12.75" customHeight="1" x14ac:dyDescent="0.25">
      <c r="AN3628" s="18"/>
      <c r="AO3628" s="19"/>
      <c r="AQ3628" s="1"/>
      <c r="AR3628" s="14"/>
      <c r="AS3628" s="14"/>
      <c r="AT3628" s="6"/>
      <c r="AU3628" s="3"/>
      <c r="AV3628" s="3"/>
    </row>
    <row r="3629" spans="40:48" ht="12.75" customHeight="1" x14ac:dyDescent="0.25">
      <c r="AN3629" s="18"/>
      <c r="AO3629" s="19"/>
      <c r="AQ3629" s="1"/>
      <c r="AR3629" s="14"/>
      <c r="AS3629" s="14"/>
      <c r="AT3629" s="6"/>
      <c r="AU3629" s="3"/>
      <c r="AV3629" s="3"/>
    </row>
    <row r="3630" spans="40:48" ht="12.75" customHeight="1" x14ac:dyDescent="0.25">
      <c r="AN3630" s="18"/>
      <c r="AO3630" s="19"/>
      <c r="AQ3630" s="1"/>
      <c r="AR3630" s="14"/>
      <c r="AS3630" s="14"/>
      <c r="AT3630" s="6"/>
      <c r="AU3630" s="3"/>
      <c r="AV3630" s="3"/>
    </row>
    <row r="3631" spans="40:48" ht="12.75" customHeight="1" x14ac:dyDescent="0.25">
      <c r="AN3631" s="18"/>
      <c r="AO3631" s="19"/>
      <c r="AQ3631" s="1"/>
      <c r="AR3631" s="14"/>
      <c r="AS3631" s="14"/>
      <c r="AT3631" s="6"/>
      <c r="AU3631" s="3"/>
      <c r="AV3631" s="3"/>
    </row>
    <row r="3632" spans="40:48" ht="12.75" customHeight="1" x14ac:dyDescent="0.25">
      <c r="AN3632" s="18"/>
      <c r="AO3632" s="19"/>
      <c r="AQ3632" s="1"/>
      <c r="AR3632" s="14"/>
      <c r="AS3632" s="14"/>
      <c r="AT3632" s="6"/>
      <c r="AU3632" s="3"/>
      <c r="AV3632" s="3"/>
    </row>
    <row r="3633" spans="40:48" ht="12.75" customHeight="1" x14ac:dyDescent="0.25">
      <c r="AN3633" s="18"/>
      <c r="AO3633" s="19"/>
      <c r="AQ3633" s="1"/>
      <c r="AR3633" s="14"/>
      <c r="AS3633" s="14"/>
      <c r="AT3633" s="6"/>
      <c r="AU3633" s="3"/>
      <c r="AV3633" s="3"/>
    </row>
    <row r="3634" spans="40:48" ht="12.75" customHeight="1" x14ac:dyDescent="0.25">
      <c r="AN3634" s="18"/>
      <c r="AO3634" s="19"/>
      <c r="AQ3634" s="1"/>
      <c r="AR3634" s="14"/>
      <c r="AS3634" s="14"/>
      <c r="AT3634" s="6"/>
      <c r="AU3634" s="3"/>
      <c r="AV3634" s="3"/>
    </row>
    <row r="3635" spans="40:48" ht="12.75" customHeight="1" x14ac:dyDescent="0.25">
      <c r="AN3635" s="18"/>
      <c r="AO3635" s="19"/>
      <c r="AQ3635" s="1"/>
      <c r="AR3635" s="14"/>
      <c r="AS3635" s="14"/>
      <c r="AT3635" s="6"/>
      <c r="AU3635" s="3"/>
      <c r="AV3635" s="3"/>
    </row>
    <row r="3636" spans="40:48" ht="12.75" customHeight="1" x14ac:dyDescent="0.25">
      <c r="AN3636" s="18"/>
      <c r="AO3636" s="19"/>
      <c r="AQ3636" s="1"/>
      <c r="AR3636" s="14"/>
      <c r="AS3636" s="14"/>
      <c r="AT3636" s="6"/>
      <c r="AU3636" s="3"/>
      <c r="AV3636" s="3"/>
    </row>
    <row r="3637" spans="40:48" ht="12.75" customHeight="1" x14ac:dyDescent="0.25">
      <c r="AN3637" s="18"/>
      <c r="AO3637" s="19"/>
      <c r="AQ3637" s="1"/>
      <c r="AR3637" s="14"/>
      <c r="AS3637" s="14"/>
      <c r="AT3637" s="6"/>
      <c r="AU3637" s="3"/>
      <c r="AV3637" s="3"/>
    </row>
    <row r="3638" spans="40:48" ht="12.75" customHeight="1" x14ac:dyDescent="0.25">
      <c r="AN3638" s="18"/>
      <c r="AO3638" s="19"/>
      <c r="AQ3638" s="1"/>
      <c r="AR3638" s="14"/>
      <c r="AS3638" s="14"/>
      <c r="AT3638" s="6"/>
      <c r="AU3638" s="3"/>
      <c r="AV3638" s="3"/>
    </row>
    <row r="3639" spans="40:48" ht="12.75" customHeight="1" x14ac:dyDescent="0.25">
      <c r="AN3639" s="18"/>
      <c r="AO3639" s="19"/>
      <c r="AQ3639" s="1"/>
      <c r="AR3639" s="14"/>
      <c r="AS3639" s="14"/>
      <c r="AT3639" s="6"/>
      <c r="AU3639" s="3"/>
      <c r="AV3639" s="3"/>
    </row>
    <row r="3640" spans="40:48" ht="12.75" customHeight="1" x14ac:dyDescent="0.25">
      <c r="AN3640" s="18"/>
      <c r="AO3640" s="19"/>
      <c r="AQ3640" s="1"/>
      <c r="AR3640" s="14"/>
      <c r="AS3640" s="14"/>
      <c r="AT3640" s="6"/>
      <c r="AU3640" s="3"/>
      <c r="AV3640" s="3"/>
    </row>
    <row r="3641" spans="40:48" ht="12.75" customHeight="1" x14ac:dyDescent="0.25">
      <c r="AN3641" s="18"/>
      <c r="AO3641" s="19"/>
      <c r="AQ3641" s="1"/>
      <c r="AR3641" s="14"/>
      <c r="AS3641" s="14"/>
      <c r="AT3641" s="6"/>
      <c r="AU3641" s="3"/>
      <c r="AV3641" s="3"/>
    </row>
    <row r="3642" spans="40:48" ht="12.75" customHeight="1" x14ac:dyDescent="0.25">
      <c r="AN3642" s="18"/>
      <c r="AO3642" s="19"/>
      <c r="AQ3642" s="1"/>
      <c r="AR3642" s="14"/>
      <c r="AS3642" s="14"/>
      <c r="AT3642" s="6"/>
      <c r="AU3642" s="3"/>
      <c r="AV3642" s="3"/>
    </row>
    <row r="3643" spans="40:48" ht="12.75" customHeight="1" x14ac:dyDescent="0.25">
      <c r="AN3643" s="18"/>
      <c r="AO3643" s="19"/>
      <c r="AQ3643" s="1"/>
      <c r="AR3643" s="14"/>
      <c r="AS3643" s="14"/>
      <c r="AT3643" s="6"/>
      <c r="AU3643" s="3"/>
      <c r="AV3643" s="3"/>
    </row>
    <row r="3644" spans="40:48" ht="12.75" customHeight="1" x14ac:dyDescent="0.25">
      <c r="AN3644" s="18"/>
      <c r="AO3644" s="19"/>
      <c r="AQ3644" s="1"/>
      <c r="AR3644" s="14"/>
      <c r="AS3644" s="14"/>
      <c r="AT3644" s="6"/>
      <c r="AU3644" s="3"/>
      <c r="AV3644" s="3"/>
    </row>
    <row r="3645" spans="40:48" ht="12.75" customHeight="1" x14ac:dyDescent="0.25">
      <c r="AN3645" s="18"/>
      <c r="AO3645" s="19"/>
      <c r="AQ3645" s="1"/>
      <c r="AR3645" s="14"/>
      <c r="AS3645" s="14"/>
      <c r="AT3645" s="6"/>
      <c r="AU3645" s="3"/>
      <c r="AV3645" s="3"/>
    </row>
    <row r="3646" spans="40:48" ht="12.75" customHeight="1" x14ac:dyDescent="0.25">
      <c r="AN3646" s="18"/>
      <c r="AO3646" s="19"/>
      <c r="AQ3646" s="1"/>
      <c r="AR3646" s="14"/>
      <c r="AS3646" s="14"/>
      <c r="AT3646" s="6"/>
      <c r="AU3646" s="3"/>
      <c r="AV3646" s="3"/>
    </row>
    <row r="3647" spans="40:48" ht="12.75" customHeight="1" x14ac:dyDescent="0.25">
      <c r="AN3647" s="18"/>
      <c r="AO3647" s="19"/>
      <c r="AQ3647" s="1"/>
      <c r="AR3647" s="14"/>
      <c r="AS3647" s="14"/>
      <c r="AT3647" s="6"/>
      <c r="AU3647" s="3"/>
      <c r="AV3647" s="3"/>
    </row>
    <row r="3648" spans="40:48" ht="12.75" customHeight="1" x14ac:dyDescent="0.25">
      <c r="AN3648" s="18"/>
      <c r="AO3648" s="19"/>
      <c r="AQ3648" s="1"/>
      <c r="AR3648" s="14"/>
      <c r="AS3648" s="14"/>
      <c r="AT3648" s="6"/>
      <c r="AU3648" s="3"/>
      <c r="AV3648" s="3"/>
    </row>
    <row r="3649" spans="40:48" ht="12.75" customHeight="1" x14ac:dyDescent="0.25">
      <c r="AN3649" s="18"/>
      <c r="AO3649" s="19"/>
      <c r="AQ3649" s="1"/>
      <c r="AR3649" s="14"/>
      <c r="AS3649" s="14"/>
      <c r="AT3649" s="6"/>
      <c r="AU3649" s="3"/>
      <c r="AV3649" s="3"/>
    </row>
    <row r="3650" spans="40:48" ht="12.75" customHeight="1" x14ac:dyDescent="0.25">
      <c r="AN3650" s="18"/>
      <c r="AO3650" s="19"/>
      <c r="AQ3650" s="1"/>
      <c r="AR3650" s="14"/>
      <c r="AS3650" s="14"/>
      <c r="AT3650" s="6"/>
      <c r="AU3650" s="3"/>
      <c r="AV3650" s="3"/>
    </row>
    <row r="3651" spans="40:48" ht="12.75" customHeight="1" x14ac:dyDescent="0.25">
      <c r="AN3651" s="18"/>
      <c r="AO3651" s="19"/>
      <c r="AQ3651" s="1"/>
      <c r="AR3651" s="14"/>
      <c r="AS3651" s="14"/>
      <c r="AT3651" s="6"/>
      <c r="AU3651" s="3"/>
      <c r="AV3651" s="3"/>
    </row>
    <row r="3652" spans="40:48" ht="12.75" customHeight="1" x14ac:dyDescent="0.25">
      <c r="AN3652" s="18"/>
      <c r="AO3652" s="19"/>
      <c r="AQ3652" s="1"/>
      <c r="AR3652" s="14"/>
      <c r="AS3652" s="14"/>
      <c r="AT3652" s="6"/>
      <c r="AU3652" s="3"/>
      <c r="AV3652" s="3"/>
    </row>
    <row r="3653" spans="40:48" ht="12.75" customHeight="1" x14ac:dyDescent="0.25">
      <c r="AN3653" s="18"/>
      <c r="AO3653" s="19"/>
      <c r="AQ3653" s="1"/>
      <c r="AR3653" s="14"/>
      <c r="AS3653" s="14"/>
      <c r="AT3653" s="6"/>
      <c r="AU3653" s="3"/>
      <c r="AV3653" s="3"/>
    </row>
    <row r="3654" spans="40:48" ht="12.75" customHeight="1" x14ac:dyDescent="0.25">
      <c r="AN3654" s="18"/>
      <c r="AO3654" s="19"/>
      <c r="AQ3654" s="1"/>
      <c r="AR3654" s="14"/>
      <c r="AS3654" s="14"/>
      <c r="AT3654" s="6"/>
      <c r="AU3654" s="3"/>
      <c r="AV3654" s="3"/>
    </row>
    <row r="3655" spans="40:48" ht="12.75" customHeight="1" x14ac:dyDescent="0.25">
      <c r="AN3655" s="18"/>
      <c r="AO3655" s="19"/>
      <c r="AQ3655" s="1"/>
      <c r="AR3655" s="14"/>
      <c r="AS3655" s="14"/>
      <c r="AT3655" s="6"/>
      <c r="AU3655" s="3"/>
      <c r="AV3655" s="3"/>
    </row>
    <row r="3656" spans="40:48" ht="12.75" customHeight="1" x14ac:dyDescent="0.25">
      <c r="AN3656" s="18"/>
      <c r="AO3656" s="19"/>
      <c r="AQ3656" s="1"/>
      <c r="AR3656" s="14"/>
      <c r="AS3656" s="14"/>
      <c r="AT3656" s="6"/>
      <c r="AU3656" s="3"/>
      <c r="AV3656" s="3"/>
    </row>
    <row r="3657" spans="40:48" ht="12.75" customHeight="1" x14ac:dyDescent="0.25">
      <c r="AN3657" s="18"/>
      <c r="AO3657" s="19"/>
      <c r="AQ3657" s="1"/>
      <c r="AR3657" s="14"/>
      <c r="AS3657" s="14"/>
      <c r="AT3657" s="6"/>
      <c r="AU3657" s="3"/>
      <c r="AV3657" s="3"/>
    </row>
    <row r="3658" spans="40:48" ht="12.75" customHeight="1" x14ac:dyDescent="0.25">
      <c r="AN3658" s="18"/>
      <c r="AO3658" s="19"/>
      <c r="AQ3658" s="1"/>
      <c r="AR3658" s="14"/>
      <c r="AS3658" s="14"/>
      <c r="AT3658" s="6"/>
      <c r="AU3658" s="3"/>
      <c r="AV3658" s="3"/>
    </row>
    <row r="3659" spans="40:48" ht="12.75" customHeight="1" x14ac:dyDescent="0.25">
      <c r="AN3659" s="18"/>
      <c r="AO3659" s="19"/>
      <c r="AQ3659" s="1"/>
      <c r="AR3659" s="14"/>
      <c r="AS3659" s="14"/>
      <c r="AT3659" s="6"/>
      <c r="AU3659" s="3"/>
      <c r="AV3659" s="3"/>
    </row>
    <row r="3660" spans="40:48" ht="12.75" customHeight="1" x14ac:dyDescent="0.25">
      <c r="AN3660" s="18"/>
      <c r="AO3660" s="19"/>
      <c r="AQ3660" s="1"/>
      <c r="AR3660" s="14"/>
      <c r="AS3660" s="14"/>
      <c r="AT3660" s="6"/>
      <c r="AU3660" s="3"/>
      <c r="AV3660" s="3"/>
    </row>
    <row r="3661" spans="40:48" ht="12.75" customHeight="1" x14ac:dyDescent="0.25">
      <c r="AN3661" s="18"/>
      <c r="AO3661" s="19"/>
      <c r="AQ3661" s="1"/>
      <c r="AR3661" s="14"/>
      <c r="AS3661" s="14"/>
      <c r="AT3661" s="6"/>
      <c r="AU3661" s="3"/>
      <c r="AV3661" s="3"/>
    </row>
    <row r="3662" spans="40:48" ht="12.75" customHeight="1" x14ac:dyDescent="0.25">
      <c r="AN3662" s="18"/>
      <c r="AO3662" s="19"/>
      <c r="AQ3662" s="1"/>
      <c r="AR3662" s="14"/>
      <c r="AS3662" s="14"/>
      <c r="AT3662" s="6"/>
      <c r="AU3662" s="3"/>
      <c r="AV3662" s="3"/>
    </row>
    <row r="3663" spans="40:48" ht="12.75" customHeight="1" x14ac:dyDescent="0.25">
      <c r="AN3663" s="18"/>
      <c r="AO3663" s="19"/>
      <c r="AQ3663" s="1"/>
      <c r="AR3663" s="14"/>
      <c r="AS3663" s="14"/>
      <c r="AT3663" s="6"/>
      <c r="AU3663" s="3"/>
      <c r="AV3663" s="3"/>
    </row>
    <row r="3664" spans="40:48" ht="12.75" customHeight="1" x14ac:dyDescent="0.25">
      <c r="AN3664" s="18"/>
      <c r="AO3664" s="19"/>
      <c r="AQ3664" s="1"/>
      <c r="AR3664" s="14"/>
      <c r="AS3664" s="14"/>
      <c r="AT3664" s="6"/>
      <c r="AU3664" s="3"/>
      <c r="AV3664" s="3"/>
    </row>
    <row r="3665" spans="40:48" ht="12.75" customHeight="1" x14ac:dyDescent="0.25">
      <c r="AN3665" s="18"/>
      <c r="AO3665" s="19"/>
      <c r="AQ3665" s="1"/>
      <c r="AR3665" s="14"/>
      <c r="AS3665" s="14"/>
      <c r="AT3665" s="6"/>
      <c r="AU3665" s="3"/>
      <c r="AV3665" s="3"/>
    </row>
    <row r="3666" spans="40:48" ht="12.75" customHeight="1" x14ac:dyDescent="0.25">
      <c r="AN3666" s="18"/>
      <c r="AO3666" s="19"/>
      <c r="AQ3666" s="1"/>
      <c r="AR3666" s="14"/>
      <c r="AS3666" s="14"/>
      <c r="AT3666" s="6"/>
      <c r="AU3666" s="3"/>
      <c r="AV3666" s="3"/>
    </row>
    <row r="3667" spans="40:48" ht="12.75" customHeight="1" x14ac:dyDescent="0.25">
      <c r="AN3667" s="18"/>
      <c r="AO3667" s="19"/>
      <c r="AQ3667" s="1"/>
      <c r="AR3667" s="14"/>
      <c r="AS3667" s="14"/>
      <c r="AT3667" s="6"/>
      <c r="AU3667" s="3"/>
      <c r="AV3667" s="3"/>
    </row>
    <row r="3668" spans="40:48" ht="12.75" customHeight="1" x14ac:dyDescent="0.25">
      <c r="AN3668" s="18"/>
      <c r="AO3668" s="19"/>
      <c r="AQ3668" s="1"/>
      <c r="AR3668" s="14"/>
      <c r="AS3668" s="14"/>
      <c r="AT3668" s="6"/>
      <c r="AU3668" s="3"/>
      <c r="AV3668" s="3"/>
    </row>
    <row r="3669" spans="40:48" ht="12.75" customHeight="1" x14ac:dyDescent="0.25">
      <c r="AN3669" s="18"/>
      <c r="AO3669" s="19"/>
      <c r="AQ3669" s="1"/>
      <c r="AR3669" s="14"/>
      <c r="AS3669" s="14"/>
      <c r="AT3669" s="6"/>
      <c r="AU3669" s="3"/>
      <c r="AV3669" s="3"/>
    </row>
    <row r="3670" spans="40:48" ht="12.75" customHeight="1" x14ac:dyDescent="0.25">
      <c r="AN3670" s="18"/>
      <c r="AO3670" s="19"/>
      <c r="AQ3670" s="1"/>
      <c r="AR3670" s="14"/>
      <c r="AS3670" s="14"/>
      <c r="AT3670" s="6"/>
      <c r="AU3670" s="3"/>
      <c r="AV3670" s="3"/>
    </row>
    <row r="3671" spans="40:48" ht="12.75" customHeight="1" x14ac:dyDescent="0.25">
      <c r="AN3671" s="18"/>
      <c r="AO3671" s="19"/>
      <c r="AQ3671" s="1"/>
      <c r="AR3671" s="14"/>
      <c r="AS3671" s="14"/>
      <c r="AT3671" s="6"/>
      <c r="AU3671" s="3"/>
      <c r="AV3671" s="3"/>
    </row>
    <row r="3672" spans="40:48" ht="12.75" customHeight="1" x14ac:dyDescent="0.25">
      <c r="AN3672" s="18"/>
      <c r="AO3672" s="19"/>
      <c r="AQ3672" s="1"/>
      <c r="AR3672" s="14"/>
      <c r="AS3672" s="14"/>
      <c r="AT3672" s="6"/>
      <c r="AU3672" s="3"/>
      <c r="AV3672" s="3"/>
    </row>
    <row r="3673" spans="40:48" ht="12.75" customHeight="1" x14ac:dyDescent="0.25">
      <c r="AN3673" s="18"/>
      <c r="AO3673" s="19"/>
      <c r="AQ3673" s="1"/>
      <c r="AR3673" s="14"/>
      <c r="AS3673" s="14"/>
      <c r="AT3673" s="6"/>
      <c r="AU3673" s="3"/>
      <c r="AV3673" s="3"/>
    </row>
    <row r="3674" spans="40:48" ht="12.75" customHeight="1" x14ac:dyDescent="0.25">
      <c r="AN3674" s="18"/>
      <c r="AO3674" s="19"/>
      <c r="AQ3674" s="1"/>
      <c r="AR3674" s="14"/>
      <c r="AS3674" s="14"/>
      <c r="AT3674" s="6"/>
      <c r="AU3674" s="3"/>
      <c r="AV3674" s="3"/>
    </row>
    <row r="3675" spans="40:48" ht="12.75" customHeight="1" x14ac:dyDescent="0.25">
      <c r="AN3675" s="18"/>
      <c r="AO3675" s="19"/>
      <c r="AQ3675" s="1"/>
      <c r="AR3675" s="14"/>
      <c r="AS3675" s="14"/>
      <c r="AT3675" s="6"/>
      <c r="AU3675" s="3"/>
      <c r="AV3675" s="3"/>
    </row>
    <row r="3676" spans="40:48" ht="12.75" customHeight="1" x14ac:dyDescent="0.25">
      <c r="AN3676" s="18"/>
      <c r="AO3676" s="19"/>
      <c r="AQ3676" s="1"/>
      <c r="AR3676" s="14"/>
      <c r="AS3676" s="14"/>
      <c r="AT3676" s="6"/>
      <c r="AU3676" s="3"/>
      <c r="AV3676" s="3"/>
    </row>
    <row r="3677" spans="40:48" ht="12.75" customHeight="1" x14ac:dyDescent="0.25">
      <c r="AN3677" s="18"/>
      <c r="AO3677" s="19"/>
      <c r="AQ3677" s="1"/>
      <c r="AR3677" s="14"/>
      <c r="AS3677" s="14"/>
      <c r="AT3677" s="6"/>
      <c r="AU3677" s="3"/>
      <c r="AV3677" s="3"/>
    </row>
    <row r="3678" spans="40:48" ht="12.75" customHeight="1" x14ac:dyDescent="0.25">
      <c r="AN3678" s="18"/>
      <c r="AO3678" s="19"/>
      <c r="AQ3678" s="1"/>
      <c r="AR3678" s="14"/>
      <c r="AS3678" s="14"/>
      <c r="AT3678" s="6"/>
      <c r="AU3678" s="3"/>
      <c r="AV3678" s="3"/>
    </row>
    <row r="3679" spans="40:48" ht="12.75" customHeight="1" x14ac:dyDescent="0.25">
      <c r="AN3679" s="18"/>
      <c r="AO3679" s="19"/>
      <c r="AQ3679" s="1"/>
      <c r="AR3679" s="14"/>
      <c r="AS3679" s="14"/>
      <c r="AT3679" s="6"/>
      <c r="AU3679" s="3"/>
      <c r="AV3679" s="3"/>
    </row>
    <row r="3680" spans="40:48" ht="12.75" customHeight="1" x14ac:dyDescent="0.25">
      <c r="AN3680" s="18"/>
      <c r="AO3680" s="19"/>
      <c r="AQ3680" s="1"/>
      <c r="AR3680" s="14"/>
      <c r="AS3680" s="14"/>
      <c r="AT3680" s="6"/>
      <c r="AU3680" s="3"/>
      <c r="AV3680" s="3"/>
    </row>
    <row r="3681" spans="40:48" ht="12.75" customHeight="1" x14ac:dyDescent="0.25">
      <c r="AN3681" s="18"/>
      <c r="AO3681" s="19"/>
      <c r="AQ3681" s="1"/>
      <c r="AR3681" s="14"/>
      <c r="AS3681" s="14"/>
      <c r="AT3681" s="6"/>
      <c r="AU3681" s="3"/>
      <c r="AV3681" s="3"/>
    </row>
    <row r="3682" spans="40:48" ht="12.75" customHeight="1" x14ac:dyDescent="0.25">
      <c r="AN3682" s="18"/>
      <c r="AO3682" s="19"/>
      <c r="AQ3682" s="1"/>
      <c r="AR3682" s="14"/>
      <c r="AS3682" s="14"/>
      <c r="AT3682" s="6"/>
      <c r="AU3682" s="3"/>
      <c r="AV3682" s="3"/>
    </row>
    <row r="3683" spans="40:48" ht="12.75" customHeight="1" x14ac:dyDescent="0.25">
      <c r="AN3683" s="18"/>
      <c r="AO3683" s="19"/>
      <c r="AQ3683" s="1"/>
      <c r="AR3683" s="14"/>
      <c r="AS3683" s="14"/>
      <c r="AT3683" s="6"/>
      <c r="AU3683" s="3"/>
      <c r="AV3683" s="3"/>
    </row>
    <row r="3684" spans="40:48" ht="12.75" customHeight="1" x14ac:dyDescent="0.25">
      <c r="AN3684" s="18"/>
      <c r="AO3684" s="19"/>
      <c r="AQ3684" s="1"/>
      <c r="AR3684" s="14"/>
      <c r="AS3684" s="14"/>
      <c r="AT3684" s="6"/>
      <c r="AU3684" s="3"/>
      <c r="AV3684" s="3"/>
    </row>
    <row r="3685" spans="40:48" ht="12.75" customHeight="1" x14ac:dyDescent="0.25">
      <c r="AN3685" s="18"/>
      <c r="AO3685" s="19"/>
      <c r="AQ3685" s="1"/>
      <c r="AR3685" s="14"/>
      <c r="AS3685" s="14"/>
      <c r="AT3685" s="6"/>
      <c r="AU3685" s="3"/>
      <c r="AV3685" s="3"/>
    </row>
    <row r="3686" spans="40:48" ht="12.75" customHeight="1" x14ac:dyDescent="0.25">
      <c r="AN3686" s="18"/>
      <c r="AO3686" s="19"/>
      <c r="AQ3686" s="1"/>
      <c r="AR3686" s="14"/>
      <c r="AS3686" s="14"/>
      <c r="AT3686" s="6"/>
      <c r="AU3686" s="3"/>
      <c r="AV3686" s="3"/>
    </row>
    <row r="3687" spans="40:48" ht="12.75" customHeight="1" x14ac:dyDescent="0.25">
      <c r="AN3687" s="18"/>
      <c r="AO3687" s="19"/>
      <c r="AQ3687" s="1"/>
      <c r="AR3687" s="14"/>
      <c r="AS3687" s="14"/>
      <c r="AT3687" s="6"/>
      <c r="AU3687" s="3"/>
      <c r="AV3687" s="3"/>
    </row>
    <row r="3688" spans="40:48" ht="12.75" customHeight="1" x14ac:dyDescent="0.25">
      <c r="AN3688" s="18"/>
      <c r="AO3688" s="19"/>
      <c r="AQ3688" s="1"/>
      <c r="AR3688" s="14"/>
      <c r="AS3688" s="14"/>
      <c r="AT3688" s="6"/>
      <c r="AU3688" s="3"/>
      <c r="AV3688" s="3"/>
    </row>
    <row r="3689" spans="40:48" ht="12.75" customHeight="1" x14ac:dyDescent="0.25">
      <c r="AN3689" s="18"/>
      <c r="AO3689" s="19"/>
      <c r="AQ3689" s="1"/>
      <c r="AR3689" s="14"/>
      <c r="AS3689" s="14"/>
      <c r="AT3689" s="6"/>
      <c r="AU3689" s="3"/>
      <c r="AV3689" s="3"/>
    </row>
    <row r="3690" spans="40:48" ht="12.75" customHeight="1" x14ac:dyDescent="0.25">
      <c r="AN3690" s="18"/>
      <c r="AO3690" s="19"/>
      <c r="AQ3690" s="1"/>
      <c r="AR3690" s="14"/>
      <c r="AS3690" s="14"/>
      <c r="AT3690" s="6"/>
      <c r="AU3690" s="3"/>
      <c r="AV3690" s="3"/>
    </row>
    <row r="3691" spans="40:48" ht="12.75" customHeight="1" x14ac:dyDescent="0.25">
      <c r="AN3691" s="18"/>
      <c r="AO3691" s="19"/>
      <c r="AQ3691" s="1"/>
      <c r="AR3691" s="14"/>
      <c r="AS3691" s="14"/>
      <c r="AT3691" s="6"/>
      <c r="AU3691" s="3"/>
      <c r="AV3691" s="3"/>
    </row>
    <row r="3692" spans="40:48" ht="12.75" customHeight="1" x14ac:dyDescent="0.25">
      <c r="AN3692" s="18"/>
      <c r="AO3692" s="19"/>
      <c r="AQ3692" s="1"/>
      <c r="AR3692" s="14"/>
      <c r="AS3692" s="14"/>
      <c r="AT3692" s="6"/>
      <c r="AU3692" s="3"/>
      <c r="AV3692" s="3"/>
    </row>
    <row r="3693" spans="40:48" ht="12.75" customHeight="1" x14ac:dyDescent="0.25">
      <c r="AN3693" s="18"/>
      <c r="AO3693" s="19"/>
      <c r="AQ3693" s="1"/>
      <c r="AR3693" s="14"/>
      <c r="AS3693" s="14"/>
      <c r="AT3693" s="6"/>
      <c r="AU3693" s="3"/>
      <c r="AV3693" s="3"/>
    </row>
    <row r="3694" spans="40:48" ht="12.75" customHeight="1" x14ac:dyDescent="0.25">
      <c r="AN3694" s="18"/>
      <c r="AO3694" s="19"/>
      <c r="AQ3694" s="1"/>
      <c r="AR3694" s="14"/>
      <c r="AS3694" s="14"/>
      <c r="AT3694" s="6"/>
      <c r="AU3694" s="3"/>
      <c r="AV3694" s="3"/>
    </row>
    <row r="3695" spans="40:48" ht="12.75" customHeight="1" x14ac:dyDescent="0.25">
      <c r="AN3695" s="18"/>
      <c r="AO3695" s="19"/>
      <c r="AQ3695" s="1"/>
      <c r="AR3695" s="14"/>
      <c r="AS3695" s="14"/>
      <c r="AT3695" s="6"/>
      <c r="AU3695" s="3"/>
      <c r="AV3695" s="3"/>
    </row>
    <row r="3696" spans="40:48" ht="12.75" customHeight="1" x14ac:dyDescent="0.25">
      <c r="AN3696" s="18"/>
      <c r="AO3696" s="19"/>
      <c r="AQ3696" s="1"/>
      <c r="AR3696" s="14"/>
      <c r="AS3696" s="14"/>
      <c r="AT3696" s="6"/>
      <c r="AU3696" s="3"/>
      <c r="AV3696" s="3"/>
    </row>
    <row r="3697" spans="40:48" ht="12.75" customHeight="1" x14ac:dyDescent="0.25">
      <c r="AN3697" s="18"/>
      <c r="AO3697" s="19"/>
      <c r="AQ3697" s="1"/>
      <c r="AR3697" s="14"/>
      <c r="AS3697" s="14"/>
      <c r="AT3697" s="6"/>
      <c r="AU3697" s="3"/>
      <c r="AV3697" s="3"/>
    </row>
    <row r="3698" spans="40:48" ht="12.75" customHeight="1" x14ac:dyDescent="0.25">
      <c r="AN3698" s="18"/>
      <c r="AO3698" s="19"/>
      <c r="AQ3698" s="1"/>
      <c r="AR3698" s="14"/>
      <c r="AS3698" s="14"/>
      <c r="AT3698" s="6"/>
      <c r="AU3698" s="3"/>
      <c r="AV3698" s="3"/>
    </row>
    <row r="3699" spans="40:48" ht="12.75" customHeight="1" x14ac:dyDescent="0.25">
      <c r="AN3699" s="18"/>
      <c r="AO3699" s="19"/>
      <c r="AQ3699" s="1"/>
      <c r="AR3699" s="14"/>
      <c r="AS3699" s="14"/>
      <c r="AT3699" s="6"/>
      <c r="AU3699" s="3"/>
      <c r="AV3699" s="3"/>
    </row>
    <row r="3700" spans="40:48" ht="12.75" customHeight="1" x14ac:dyDescent="0.25">
      <c r="AN3700" s="18"/>
      <c r="AO3700" s="19"/>
      <c r="AQ3700" s="1"/>
      <c r="AR3700" s="14"/>
      <c r="AS3700" s="14"/>
      <c r="AT3700" s="6"/>
      <c r="AU3700" s="3"/>
      <c r="AV3700" s="3"/>
    </row>
    <row r="3701" spans="40:48" ht="12.75" customHeight="1" x14ac:dyDescent="0.25">
      <c r="AN3701" s="18"/>
      <c r="AO3701" s="19"/>
      <c r="AQ3701" s="1"/>
      <c r="AR3701" s="14"/>
      <c r="AS3701" s="14"/>
      <c r="AT3701" s="6"/>
      <c r="AU3701" s="3"/>
      <c r="AV3701" s="3"/>
    </row>
    <row r="3702" spans="40:48" ht="12.75" customHeight="1" x14ac:dyDescent="0.25">
      <c r="AN3702" s="18"/>
      <c r="AO3702" s="19"/>
      <c r="AQ3702" s="1"/>
      <c r="AR3702" s="14"/>
      <c r="AS3702" s="14"/>
      <c r="AT3702" s="6"/>
      <c r="AU3702" s="3"/>
      <c r="AV3702" s="3"/>
    </row>
    <row r="3703" spans="40:48" ht="12.75" customHeight="1" x14ac:dyDescent="0.25">
      <c r="AN3703" s="18"/>
      <c r="AO3703" s="19"/>
      <c r="AQ3703" s="1"/>
      <c r="AR3703" s="14"/>
      <c r="AS3703" s="14"/>
      <c r="AT3703" s="6"/>
      <c r="AU3703" s="3"/>
      <c r="AV3703" s="3"/>
    </row>
    <row r="3704" spans="40:48" ht="12.75" customHeight="1" x14ac:dyDescent="0.25">
      <c r="AN3704" s="18"/>
      <c r="AO3704" s="19"/>
      <c r="AQ3704" s="1"/>
      <c r="AR3704" s="14"/>
      <c r="AS3704" s="14"/>
      <c r="AT3704" s="6"/>
      <c r="AU3704" s="3"/>
      <c r="AV3704" s="3"/>
    </row>
    <row r="3705" spans="40:48" ht="12.75" customHeight="1" x14ac:dyDescent="0.25">
      <c r="AN3705" s="18"/>
      <c r="AO3705" s="19"/>
      <c r="AQ3705" s="1"/>
      <c r="AR3705" s="14"/>
      <c r="AS3705" s="14"/>
      <c r="AT3705" s="6"/>
      <c r="AU3705" s="3"/>
      <c r="AV3705" s="3"/>
    </row>
    <row r="3706" spans="40:48" ht="12.75" customHeight="1" x14ac:dyDescent="0.25">
      <c r="AN3706" s="18"/>
      <c r="AO3706" s="19"/>
      <c r="AQ3706" s="1"/>
      <c r="AR3706" s="14"/>
      <c r="AS3706" s="14"/>
      <c r="AT3706" s="6"/>
      <c r="AU3706" s="3"/>
      <c r="AV3706" s="3"/>
    </row>
    <row r="3707" spans="40:48" ht="12.75" customHeight="1" x14ac:dyDescent="0.25">
      <c r="AN3707" s="18"/>
      <c r="AO3707" s="19"/>
      <c r="AQ3707" s="1"/>
      <c r="AR3707" s="14"/>
      <c r="AS3707" s="14"/>
      <c r="AT3707" s="6"/>
      <c r="AU3707" s="3"/>
      <c r="AV3707" s="3"/>
    </row>
    <row r="3708" spans="40:48" ht="12.75" customHeight="1" x14ac:dyDescent="0.25">
      <c r="AN3708" s="18"/>
      <c r="AO3708" s="19"/>
      <c r="AQ3708" s="1"/>
      <c r="AR3708" s="14"/>
      <c r="AS3708" s="14"/>
      <c r="AT3708" s="6"/>
      <c r="AU3708" s="3"/>
      <c r="AV3708" s="3"/>
    </row>
    <row r="3709" spans="40:48" ht="12.75" customHeight="1" x14ac:dyDescent="0.25">
      <c r="AN3709" s="18"/>
      <c r="AO3709" s="19"/>
      <c r="AQ3709" s="1"/>
      <c r="AR3709" s="14"/>
      <c r="AS3709" s="14"/>
      <c r="AT3709" s="6"/>
      <c r="AU3709" s="3"/>
      <c r="AV3709" s="3"/>
    </row>
    <row r="3710" spans="40:48" ht="12.75" customHeight="1" x14ac:dyDescent="0.25">
      <c r="AN3710" s="18"/>
      <c r="AO3710" s="19"/>
      <c r="AQ3710" s="1"/>
      <c r="AR3710" s="14"/>
      <c r="AS3710" s="14"/>
      <c r="AT3710" s="6"/>
      <c r="AU3710" s="3"/>
      <c r="AV3710" s="3"/>
    </row>
    <row r="3711" spans="40:48" ht="12.75" customHeight="1" x14ac:dyDescent="0.25">
      <c r="AN3711" s="18"/>
      <c r="AO3711" s="19"/>
      <c r="AQ3711" s="1"/>
      <c r="AR3711" s="14"/>
      <c r="AS3711" s="14"/>
      <c r="AT3711" s="6"/>
      <c r="AU3711" s="3"/>
      <c r="AV3711" s="3"/>
    </row>
    <row r="3712" spans="40:48" ht="12.75" customHeight="1" x14ac:dyDescent="0.25">
      <c r="AN3712" s="18"/>
      <c r="AO3712" s="19"/>
      <c r="AQ3712" s="1"/>
      <c r="AR3712" s="14"/>
      <c r="AS3712" s="14"/>
      <c r="AT3712" s="6"/>
      <c r="AU3712" s="3"/>
      <c r="AV3712" s="3"/>
    </row>
    <row r="3713" spans="40:48" ht="12.75" customHeight="1" x14ac:dyDescent="0.25">
      <c r="AN3713" s="18"/>
      <c r="AO3713" s="19"/>
      <c r="AQ3713" s="1"/>
      <c r="AR3713" s="14"/>
      <c r="AS3713" s="14"/>
      <c r="AT3713" s="6"/>
      <c r="AU3713" s="3"/>
      <c r="AV3713" s="3"/>
    </row>
    <row r="3714" spans="40:48" ht="12.75" customHeight="1" x14ac:dyDescent="0.25">
      <c r="AN3714" s="18"/>
      <c r="AO3714" s="19"/>
      <c r="AQ3714" s="1"/>
      <c r="AR3714" s="14"/>
      <c r="AS3714" s="14"/>
      <c r="AT3714" s="6"/>
      <c r="AU3714" s="3"/>
      <c r="AV3714" s="3"/>
    </row>
    <row r="3715" spans="40:48" ht="12.75" customHeight="1" x14ac:dyDescent="0.25">
      <c r="AN3715" s="18"/>
      <c r="AO3715" s="19"/>
      <c r="AQ3715" s="1"/>
      <c r="AR3715" s="14"/>
      <c r="AS3715" s="14"/>
      <c r="AT3715" s="6"/>
      <c r="AU3715" s="3"/>
      <c r="AV3715" s="3"/>
    </row>
    <row r="3716" spans="40:48" ht="12.75" customHeight="1" x14ac:dyDescent="0.25">
      <c r="AN3716" s="18"/>
      <c r="AO3716" s="19"/>
      <c r="AQ3716" s="1"/>
      <c r="AR3716" s="14"/>
      <c r="AS3716" s="14"/>
      <c r="AT3716" s="6"/>
      <c r="AU3716" s="3"/>
      <c r="AV3716" s="3"/>
    </row>
    <row r="3717" spans="40:48" ht="12.75" customHeight="1" x14ac:dyDescent="0.25">
      <c r="AN3717" s="18"/>
      <c r="AO3717" s="19"/>
      <c r="AQ3717" s="1"/>
      <c r="AR3717" s="14"/>
      <c r="AS3717" s="14"/>
      <c r="AT3717" s="6"/>
      <c r="AU3717" s="3"/>
      <c r="AV3717" s="3"/>
    </row>
    <row r="3718" spans="40:48" ht="12.75" customHeight="1" x14ac:dyDescent="0.25">
      <c r="AN3718" s="18"/>
      <c r="AO3718" s="19"/>
      <c r="AQ3718" s="1"/>
      <c r="AR3718" s="14"/>
      <c r="AS3718" s="14"/>
      <c r="AT3718" s="6"/>
      <c r="AU3718" s="3"/>
      <c r="AV3718" s="3"/>
    </row>
    <row r="3719" spans="40:48" ht="12.75" customHeight="1" x14ac:dyDescent="0.25">
      <c r="AN3719" s="18"/>
      <c r="AO3719" s="19"/>
      <c r="AQ3719" s="1"/>
      <c r="AR3719" s="14"/>
      <c r="AS3719" s="14"/>
      <c r="AT3719" s="6"/>
      <c r="AU3719" s="3"/>
      <c r="AV3719" s="3"/>
    </row>
    <row r="3720" spans="40:48" ht="12.75" customHeight="1" x14ac:dyDescent="0.25">
      <c r="AN3720" s="18"/>
      <c r="AO3720" s="19"/>
      <c r="AQ3720" s="1"/>
      <c r="AR3720" s="14"/>
      <c r="AS3720" s="14"/>
      <c r="AT3720" s="6"/>
      <c r="AU3720" s="3"/>
      <c r="AV3720" s="3"/>
    </row>
    <row r="3721" spans="40:48" ht="12.75" customHeight="1" x14ac:dyDescent="0.25">
      <c r="AN3721" s="18"/>
      <c r="AO3721" s="19"/>
      <c r="AQ3721" s="1"/>
      <c r="AR3721" s="14"/>
      <c r="AS3721" s="14"/>
      <c r="AT3721" s="6"/>
      <c r="AU3721" s="3"/>
      <c r="AV3721" s="3"/>
    </row>
    <row r="3722" spans="40:48" ht="12.75" customHeight="1" x14ac:dyDescent="0.25">
      <c r="AN3722" s="18"/>
      <c r="AO3722" s="19"/>
      <c r="AQ3722" s="1"/>
      <c r="AR3722" s="14"/>
      <c r="AS3722" s="14"/>
      <c r="AT3722" s="6"/>
      <c r="AU3722" s="3"/>
      <c r="AV3722" s="3"/>
    </row>
    <row r="3723" spans="40:48" ht="12.75" customHeight="1" x14ac:dyDescent="0.25">
      <c r="AN3723" s="18"/>
      <c r="AO3723" s="19"/>
      <c r="AQ3723" s="1"/>
      <c r="AR3723" s="14"/>
      <c r="AS3723" s="14"/>
      <c r="AT3723" s="6"/>
      <c r="AU3723" s="3"/>
      <c r="AV3723" s="3"/>
    </row>
    <row r="3724" spans="40:48" ht="12.75" customHeight="1" x14ac:dyDescent="0.25">
      <c r="AN3724" s="18"/>
      <c r="AO3724" s="19"/>
      <c r="AQ3724" s="1"/>
      <c r="AR3724" s="14"/>
      <c r="AS3724" s="14"/>
      <c r="AT3724" s="6"/>
      <c r="AU3724" s="3"/>
      <c r="AV3724" s="3"/>
    </row>
    <row r="3725" spans="40:48" ht="12.75" customHeight="1" x14ac:dyDescent="0.25">
      <c r="AN3725" s="18"/>
      <c r="AO3725" s="19"/>
      <c r="AQ3725" s="1"/>
      <c r="AR3725" s="14"/>
      <c r="AS3725" s="14"/>
      <c r="AT3725" s="6"/>
      <c r="AU3725" s="3"/>
      <c r="AV3725" s="3"/>
    </row>
    <row r="3726" spans="40:48" ht="12.75" customHeight="1" x14ac:dyDescent="0.25">
      <c r="AN3726" s="18"/>
      <c r="AO3726" s="19"/>
      <c r="AQ3726" s="1"/>
      <c r="AR3726" s="14"/>
      <c r="AS3726" s="14"/>
      <c r="AT3726" s="6"/>
      <c r="AU3726" s="3"/>
      <c r="AV3726" s="3"/>
    </row>
    <row r="3727" spans="40:48" ht="12.75" customHeight="1" x14ac:dyDescent="0.25">
      <c r="AN3727" s="18"/>
      <c r="AO3727" s="19"/>
      <c r="AQ3727" s="1"/>
      <c r="AR3727" s="14"/>
      <c r="AS3727" s="14"/>
      <c r="AT3727" s="6"/>
      <c r="AU3727" s="3"/>
      <c r="AV3727" s="3"/>
    </row>
    <row r="3728" spans="40:48" ht="12.75" customHeight="1" x14ac:dyDescent="0.25">
      <c r="AN3728" s="18"/>
      <c r="AO3728" s="19"/>
      <c r="AQ3728" s="1"/>
      <c r="AR3728" s="14"/>
      <c r="AS3728" s="14"/>
      <c r="AT3728" s="6"/>
      <c r="AU3728" s="3"/>
      <c r="AV3728" s="3"/>
    </row>
    <row r="3729" spans="40:48" ht="12.75" customHeight="1" x14ac:dyDescent="0.25">
      <c r="AN3729" s="18"/>
      <c r="AO3729" s="19"/>
      <c r="AQ3729" s="1"/>
      <c r="AR3729" s="14"/>
      <c r="AS3729" s="14"/>
      <c r="AT3729" s="6"/>
      <c r="AU3729" s="3"/>
      <c r="AV3729" s="3"/>
    </row>
    <row r="3730" spans="40:48" ht="12.75" customHeight="1" x14ac:dyDescent="0.25">
      <c r="AN3730" s="18"/>
      <c r="AO3730" s="19"/>
      <c r="AQ3730" s="1"/>
      <c r="AR3730" s="14"/>
      <c r="AS3730" s="14"/>
      <c r="AT3730" s="6"/>
      <c r="AU3730" s="3"/>
      <c r="AV3730" s="3"/>
    </row>
    <row r="3731" spans="40:48" ht="12.75" customHeight="1" x14ac:dyDescent="0.25">
      <c r="AN3731" s="18"/>
      <c r="AO3731" s="19"/>
      <c r="AQ3731" s="1"/>
      <c r="AR3731" s="14"/>
      <c r="AS3731" s="14"/>
      <c r="AT3731" s="6"/>
      <c r="AU3731" s="3"/>
      <c r="AV3731" s="3"/>
    </row>
    <row r="3732" spans="40:48" ht="12.75" customHeight="1" x14ac:dyDescent="0.25">
      <c r="AN3732" s="18"/>
      <c r="AO3732" s="19"/>
      <c r="AQ3732" s="1"/>
      <c r="AR3732" s="14"/>
      <c r="AS3732" s="14"/>
      <c r="AT3732" s="6"/>
      <c r="AU3732" s="3"/>
      <c r="AV3732" s="3"/>
    </row>
    <row r="3733" spans="40:48" ht="12.75" customHeight="1" x14ac:dyDescent="0.25">
      <c r="AN3733" s="18"/>
      <c r="AO3733" s="19"/>
      <c r="AQ3733" s="1"/>
      <c r="AR3733" s="14"/>
      <c r="AS3733" s="14"/>
      <c r="AT3733" s="6"/>
      <c r="AU3733" s="3"/>
      <c r="AV3733" s="3"/>
    </row>
    <row r="3734" spans="40:48" ht="12.75" customHeight="1" x14ac:dyDescent="0.25">
      <c r="AN3734" s="18"/>
      <c r="AO3734" s="19"/>
      <c r="AQ3734" s="1"/>
      <c r="AR3734" s="14"/>
      <c r="AS3734" s="14"/>
      <c r="AT3734" s="6"/>
      <c r="AU3734" s="3"/>
      <c r="AV3734" s="3"/>
    </row>
    <row r="3735" spans="40:48" ht="12.75" customHeight="1" x14ac:dyDescent="0.25">
      <c r="AN3735" s="18"/>
      <c r="AO3735" s="19"/>
      <c r="AQ3735" s="1"/>
      <c r="AR3735" s="14"/>
      <c r="AS3735" s="14"/>
      <c r="AT3735" s="6"/>
      <c r="AU3735" s="3"/>
      <c r="AV3735" s="3"/>
    </row>
    <row r="3736" spans="40:48" ht="12.75" customHeight="1" x14ac:dyDescent="0.25">
      <c r="AN3736" s="18"/>
      <c r="AO3736" s="19"/>
      <c r="AQ3736" s="1"/>
      <c r="AR3736" s="14"/>
      <c r="AS3736" s="14"/>
      <c r="AT3736" s="6"/>
      <c r="AU3736" s="3"/>
      <c r="AV3736" s="3"/>
    </row>
    <row r="3737" spans="40:48" ht="12.75" customHeight="1" x14ac:dyDescent="0.25">
      <c r="AN3737" s="18"/>
      <c r="AO3737" s="19"/>
      <c r="AQ3737" s="1"/>
      <c r="AR3737" s="14"/>
      <c r="AS3737" s="14"/>
      <c r="AT3737" s="6"/>
      <c r="AU3737" s="3"/>
      <c r="AV3737" s="3"/>
    </row>
    <row r="3738" spans="40:48" ht="12.75" customHeight="1" x14ac:dyDescent="0.25">
      <c r="AN3738" s="18"/>
      <c r="AO3738" s="19"/>
      <c r="AQ3738" s="1"/>
      <c r="AR3738" s="14"/>
      <c r="AS3738" s="14"/>
      <c r="AT3738" s="6"/>
      <c r="AU3738" s="3"/>
      <c r="AV3738" s="3"/>
    </row>
    <row r="3739" spans="40:48" ht="12.75" customHeight="1" x14ac:dyDescent="0.25">
      <c r="AN3739" s="18"/>
      <c r="AO3739" s="19"/>
      <c r="AQ3739" s="1"/>
      <c r="AR3739" s="14"/>
      <c r="AS3739" s="14"/>
      <c r="AT3739" s="6"/>
      <c r="AU3739" s="3"/>
      <c r="AV3739" s="3"/>
    </row>
    <row r="3740" spans="40:48" ht="12.75" customHeight="1" x14ac:dyDescent="0.25">
      <c r="AN3740" s="18"/>
      <c r="AO3740" s="19"/>
      <c r="AQ3740" s="1"/>
      <c r="AR3740" s="14"/>
      <c r="AS3740" s="14"/>
      <c r="AT3740" s="6"/>
      <c r="AU3740" s="3"/>
      <c r="AV3740" s="3"/>
    </row>
    <row r="3741" spans="40:48" ht="12.75" customHeight="1" x14ac:dyDescent="0.25">
      <c r="AN3741" s="18"/>
      <c r="AO3741" s="19"/>
      <c r="AQ3741" s="1"/>
      <c r="AR3741" s="14"/>
      <c r="AS3741" s="14"/>
      <c r="AT3741" s="6"/>
      <c r="AU3741" s="3"/>
      <c r="AV3741" s="3"/>
    </row>
    <row r="3742" spans="40:48" ht="12.75" customHeight="1" x14ac:dyDescent="0.25">
      <c r="AN3742" s="18"/>
      <c r="AO3742" s="19"/>
      <c r="AQ3742" s="1"/>
      <c r="AR3742" s="14"/>
      <c r="AS3742" s="14"/>
      <c r="AT3742" s="6"/>
      <c r="AU3742" s="3"/>
      <c r="AV3742" s="3"/>
    </row>
    <row r="3743" spans="40:48" ht="12.75" customHeight="1" x14ac:dyDescent="0.25">
      <c r="AN3743" s="18"/>
      <c r="AO3743" s="19"/>
      <c r="AQ3743" s="1"/>
      <c r="AR3743" s="14"/>
      <c r="AS3743" s="14"/>
      <c r="AT3743" s="6"/>
      <c r="AU3743" s="3"/>
      <c r="AV3743" s="3"/>
    </row>
    <row r="3744" spans="40:48" ht="12.75" customHeight="1" x14ac:dyDescent="0.25">
      <c r="AN3744" s="18"/>
      <c r="AO3744" s="19"/>
      <c r="AQ3744" s="1"/>
      <c r="AR3744" s="14"/>
      <c r="AS3744" s="14"/>
      <c r="AT3744" s="6"/>
      <c r="AU3744" s="3"/>
      <c r="AV3744" s="3"/>
    </row>
    <row r="3745" spans="40:48" ht="12.75" customHeight="1" x14ac:dyDescent="0.25">
      <c r="AN3745" s="18"/>
      <c r="AO3745" s="19"/>
      <c r="AQ3745" s="1"/>
      <c r="AR3745" s="14"/>
      <c r="AS3745" s="14"/>
      <c r="AT3745" s="6"/>
      <c r="AU3745" s="3"/>
      <c r="AV3745" s="3"/>
    </row>
    <row r="3746" spans="40:48" ht="12.75" customHeight="1" x14ac:dyDescent="0.25">
      <c r="AN3746" s="18"/>
      <c r="AO3746" s="19"/>
      <c r="AQ3746" s="1"/>
      <c r="AR3746" s="14"/>
      <c r="AS3746" s="14"/>
      <c r="AT3746" s="6"/>
      <c r="AU3746" s="3"/>
      <c r="AV3746" s="3"/>
    </row>
    <row r="3747" spans="40:48" ht="12.75" customHeight="1" x14ac:dyDescent="0.25">
      <c r="AN3747" s="18"/>
      <c r="AO3747" s="19"/>
      <c r="AQ3747" s="1"/>
      <c r="AR3747" s="14"/>
      <c r="AS3747" s="14"/>
      <c r="AT3747" s="6"/>
      <c r="AU3747" s="3"/>
      <c r="AV3747" s="3"/>
    </row>
    <row r="3748" spans="40:48" ht="12.75" customHeight="1" x14ac:dyDescent="0.25">
      <c r="AN3748" s="18"/>
      <c r="AO3748" s="19"/>
      <c r="AQ3748" s="1"/>
      <c r="AR3748" s="14"/>
      <c r="AS3748" s="14"/>
      <c r="AT3748" s="6"/>
      <c r="AU3748" s="3"/>
      <c r="AV3748" s="3"/>
    </row>
    <row r="3749" spans="40:48" ht="12.75" customHeight="1" x14ac:dyDescent="0.25">
      <c r="AN3749" s="18"/>
      <c r="AO3749" s="19"/>
      <c r="AQ3749" s="1"/>
      <c r="AR3749" s="14"/>
      <c r="AS3749" s="14"/>
      <c r="AT3749" s="6"/>
      <c r="AU3749" s="3"/>
      <c r="AV3749" s="3"/>
    </row>
    <row r="3750" spans="40:48" ht="12.75" customHeight="1" x14ac:dyDescent="0.25">
      <c r="AN3750" s="18"/>
      <c r="AO3750" s="19"/>
      <c r="AQ3750" s="1"/>
      <c r="AR3750" s="14"/>
      <c r="AS3750" s="14"/>
      <c r="AT3750" s="6"/>
      <c r="AU3750" s="3"/>
      <c r="AV3750" s="3"/>
    </row>
    <row r="3751" spans="40:48" ht="12.75" customHeight="1" x14ac:dyDescent="0.25">
      <c r="AN3751" s="18"/>
      <c r="AO3751" s="19"/>
      <c r="AQ3751" s="1"/>
      <c r="AR3751" s="14"/>
      <c r="AS3751" s="14"/>
      <c r="AT3751" s="6"/>
      <c r="AU3751" s="3"/>
      <c r="AV3751" s="3"/>
    </row>
    <row r="3752" spans="40:48" ht="12.75" customHeight="1" x14ac:dyDescent="0.25">
      <c r="AN3752" s="18"/>
      <c r="AO3752" s="19"/>
      <c r="AQ3752" s="1"/>
      <c r="AR3752" s="14"/>
      <c r="AS3752" s="14"/>
      <c r="AT3752" s="6"/>
      <c r="AU3752" s="3"/>
      <c r="AV3752" s="3"/>
    </row>
    <row r="3753" spans="40:48" ht="12.75" customHeight="1" x14ac:dyDescent="0.25">
      <c r="AN3753" s="18"/>
      <c r="AO3753" s="19"/>
      <c r="AQ3753" s="1"/>
      <c r="AR3753" s="14"/>
      <c r="AS3753" s="14"/>
      <c r="AT3753" s="6"/>
      <c r="AU3753" s="3"/>
      <c r="AV3753" s="3"/>
    </row>
    <row r="3754" spans="40:48" ht="12.75" customHeight="1" x14ac:dyDescent="0.25">
      <c r="AN3754" s="18"/>
      <c r="AO3754" s="19"/>
      <c r="AQ3754" s="1"/>
      <c r="AR3754" s="14"/>
      <c r="AS3754" s="14"/>
      <c r="AT3754" s="6"/>
      <c r="AU3754" s="3"/>
      <c r="AV3754" s="3"/>
    </row>
    <row r="3755" spans="40:48" ht="12.75" customHeight="1" x14ac:dyDescent="0.25">
      <c r="AN3755" s="18"/>
      <c r="AO3755" s="19"/>
      <c r="AQ3755" s="1"/>
      <c r="AR3755" s="14"/>
      <c r="AS3755" s="14"/>
      <c r="AT3755" s="6"/>
      <c r="AU3755" s="3"/>
      <c r="AV3755" s="3"/>
    </row>
    <row r="3756" spans="40:48" ht="12.75" customHeight="1" x14ac:dyDescent="0.25">
      <c r="AN3756" s="18"/>
      <c r="AO3756" s="19"/>
      <c r="AQ3756" s="1"/>
      <c r="AR3756" s="14"/>
      <c r="AS3756" s="14"/>
      <c r="AT3756" s="6"/>
      <c r="AU3756" s="3"/>
      <c r="AV3756" s="3"/>
    </row>
    <row r="3757" spans="40:48" ht="12.75" customHeight="1" x14ac:dyDescent="0.25">
      <c r="AN3757" s="18"/>
      <c r="AO3757" s="19"/>
      <c r="AQ3757" s="1"/>
      <c r="AR3757" s="14"/>
      <c r="AS3757" s="14"/>
      <c r="AT3757" s="6"/>
      <c r="AU3757" s="3"/>
      <c r="AV3757" s="3"/>
    </row>
    <row r="3758" spans="40:48" ht="12.75" customHeight="1" x14ac:dyDescent="0.25">
      <c r="AN3758" s="18"/>
      <c r="AO3758" s="19"/>
      <c r="AQ3758" s="1"/>
      <c r="AR3758" s="14"/>
      <c r="AS3758" s="14"/>
      <c r="AT3758" s="6"/>
      <c r="AU3758" s="3"/>
      <c r="AV3758" s="3"/>
    </row>
    <row r="3759" spans="40:48" ht="12.75" customHeight="1" x14ac:dyDescent="0.25">
      <c r="AN3759" s="18"/>
      <c r="AO3759" s="19"/>
      <c r="AQ3759" s="1"/>
      <c r="AR3759" s="14"/>
      <c r="AS3759" s="14"/>
      <c r="AT3759" s="6"/>
      <c r="AU3759" s="3"/>
      <c r="AV3759" s="3"/>
    </row>
    <row r="3760" spans="40:48" ht="12.75" customHeight="1" x14ac:dyDescent="0.25">
      <c r="AN3760" s="18"/>
      <c r="AO3760" s="19"/>
      <c r="AQ3760" s="1"/>
      <c r="AR3760" s="14"/>
      <c r="AS3760" s="14"/>
      <c r="AT3760" s="6"/>
      <c r="AU3760" s="3"/>
      <c r="AV3760" s="3"/>
    </row>
    <row r="3761" spans="40:48" ht="12.75" customHeight="1" x14ac:dyDescent="0.25">
      <c r="AN3761" s="18"/>
      <c r="AO3761" s="19"/>
      <c r="AQ3761" s="1"/>
      <c r="AR3761" s="14"/>
      <c r="AS3761" s="14"/>
      <c r="AT3761" s="6"/>
      <c r="AU3761" s="3"/>
      <c r="AV3761" s="3"/>
    </row>
    <row r="3762" spans="40:48" ht="12.75" customHeight="1" x14ac:dyDescent="0.25">
      <c r="AN3762" s="18"/>
      <c r="AO3762" s="19"/>
      <c r="AQ3762" s="1"/>
      <c r="AR3762" s="14"/>
      <c r="AS3762" s="14"/>
      <c r="AT3762" s="6"/>
      <c r="AU3762" s="3"/>
      <c r="AV3762" s="3"/>
    </row>
    <row r="3763" spans="40:48" ht="12.75" customHeight="1" x14ac:dyDescent="0.25">
      <c r="AN3763" s="18"/>
      <c r="AO3763" s="19"/>
      <c r="AQ3763" s="1"/>
      <c r="AR3763" s="14"/>
      <c r="AS3763" s="14"/>
      <c r="AT3763" s="6"/>
      <c r="AU3763" s="3"/>
      <c r="AV3763" s="3"/>
    </row>
    <row r="3764" spans="40:48" ht="12.75" customHeight="1" x14ac:dyDescent="0.25">
      <c r="AN3764" s="18"/>
      <c r="AO3764" s="19"/>
      <c r="AQ3764" s="1"/>
      <c r="AR3764" s="14"/>
      <c r="AS3764" s="14"/>
      <c r="AT3764" s="6"/>
      <c r="AU3764" s="3"/>
      <c r="AV3764" s="3"/>
    </row>
    <row r="3765" spans="40:48" ht="12.75" customHeight="1" x14ac:dyDescent="0.25">
      <c r="AN3765" s="18"/>
      <c r="AO3765" s="19"/>
      <c r="AQ3765" s="1"/>
      <c r="AR3765" s="14"/>
      <c r="AS3765" s="14"/>
      <c r="AT3765" s="6"/>
      <c r="AU3765" s="3"/>
      <c r="AV3765" s="3"/>
    </row>
    <row r="3766" spans="40:48" ht="12.75" customHeight="1" x14ac:dyDescent="0.25">
      <c r="AN3766" s="18"/>
      <c r="AO3766" s="19"/>
      <c r="AQ3766" s="1"/>
      <c r="AR3766" s="14"/>
      <c r="AS3766" s="14"/>
      <c r="AT3766" s="6"/>
      <c r="AU3766" s="3"/>
      <c r="AV3766" s="3"/>
    </row>
    <row r="3767" spans="40:48" ht="12.75" customHeight="1" x14ac:dyDescent="0.25">
      <c r="AN3767" s="18"/>
      <c r="AO3767" s="19"/>
      <c r="AQ3767" s="1"/>
      <c r="AR3767" s="14"/>
      <c r="AS3767" s="14"/>
      <c r="AT3767" s="6"/>
      <c r="AU3767" s="3"/>
      <c r="AV3767" s="3"/>
    </row>
    <row r="3768" spans="40:48" ht="12.75" customHeight="1" x14ac:dyDescent="0.25">
      <c r="AN3768" s="18"/>
      <c r="AO3768" s="19"/>
      <c r="AQ3768" s="1"/>
      <c r="AR3768" s="14"/>
      <c r="AS3768" s="14"/>
      <c r="AT3768" s="6"/>
      <c r="AU3768" s="3"/>
      <c r="AV3768" s="3"/>
    </row>
    <row r="3769" spans="40:48" ht="12.75" customHeight="1" x14ac:dyDescent="0.25">
      <c r="AN3769" s="18"/>
      <c r="AO3769" s="19"/>
      <c r="AQ3769" s="1"/>
      <c r="AR3769" s="14"/>
      <c r="AS3769" s="14"/>
      <c r="AT3769" s="6"/>
      <c r="AU3769" s="3"/>
      <c r="AV3769" s="3"/>
    </row>
    <row r="3770" spans="40:48" ht="12.75" customHeight="1" x14ac:dyDescent="0.25">
      <c r="AN3770" s="18"/>
      <c r="AO3770" s="19"/>
      <c r="AQ3770" s="1"/>
      <c r="AR3770" s="14"/>
      <c r="AS3770" s="14"/>
      <c r="AT3770" s="6"/>
      <c r="AU3770" s="3"/>
      <c r="AV3770" s="3"/>
    </row>
    <row r="3771" spans="40:48" ht="12.75" customHeight="1" x14ac:dyDescent="0.25">
      <c r="AN3771" s="18"/>
      <c r="AO3771" s="19"/>
      <c r="AQ3771" s="1"/>
      <c r="AR3771" s="14"/>
      <c r="AS3771" s="14"/>
      <c r="AT3771" s="6"/>
      <c r="AU3771" s="3"/>
      <c r="AV3771" s="3"/>
    </row>
    <row r="3772" spans="40:48" ht="12.75" customHeight="1" x14ac:dyDescent="0.25">
      <c r="AN3772" s="18"/>
      <c r="AO3772" s="19"/>
      <c r="AQ3772" s="1"/>
      <c r="AR3772" s="14"/>
      <c r="AS3772" s="14"/>
      <c r="AT3772" s="6"/>
      <c r="AU3772" s="3"/>
      <c r="AV3772" s="3"/>
    </row>
    <row r="3773" spans="40:48" ht="12.75" customHeight="1" x14ac:dyDescent="0.25">
      <c r="AN3773" s="18"/>
      <c r="AO3773" s="19"/>
      <c r="AQ3773" s="1"/>
      <c r="AR3773" s="14"/>
      <c r="AS3773" s="14"/>
      <c r="AT3773" s="6"/>
      <c r="AU3773" s="3"/>
      <c r="AV3773" s="3"/>
    </row>
    <row r="3774" spans="40:48" ht="12.75" customHeight="1" x14ac:dyDescent="0.25">
      <c r="AN3774" s="18"/>
      <c r="AO3774" s="19"/>
      <c r="AQ3774" s="1"/>
      <c r="AR3774" s="14"/>
      <c r="AS3774" s="14"/>
      <c r="AT3774" s="6"/>
      <c r="AU3774" s="3"/>
      <c r="AV3774" s="3"/>
    </row>
    <row r="3775" spans="40:48" ht="12.75" customHeight="1" x14ac:dyDescent="0.25">
      <c r="AN3775" s="18"/>
      <c r="AO3775" s="19"/>
      <c r="AQ3775" s="1"/>
      <c r="AR3775" s="14"/>
      <c r="AS3775" s="14"/>
      <c r="AT3775" s="6"/>
      <c r="AU3775" s="3"/>
      <c r="AV3775" s="3"/>
    </row>
    <row r="3776" spans="40:48" ht="12.75" customHeight="1" x14ac:dyDescent="0.25">
      <c r="AN3776" s="18"/>
      <c r="AO3776" s="19"/>
      <c r="AQ3776" s="1"/>
      <c r="AR3776" s="14"/>
      <c r="AS3776" s="14"/>
      <c r="AT3776" s="6"/>
      <c r="AU3776" s="3"/>
      <c r="AV3776" s="3"/>
    </row>
    <row r="3777" spans="40:48" ht="12.75" customHeight="1" x14ac:dyDescent="0.25">
      <c r="AN3777" s="18"/>
      <c r="AO3777" s="19"/>
      <c r="AQ3777" s="1"/>
      <c r="AR3777" s="14"/>
      <c r="AS3777" s="14"/>
      <c r="AT3777" s="6"/>
      <c r="AU3777" s="3"/>
      <c r="AV3777" s="3"/>
    </row>
    <row r="3778" spans="40:48" ht="12.75" customHeight="1" x14ac:dyDescent="0.25">
      <c r="AN3778" s="18"/>
      <c r="AO3778" s="19"/>
      <c r="AQ3778" s="1"/>
      <c r="AR3778" s="14"/>
      <c r="AS3778" s="14"/>
      <c r="AT3778" s="6"/>
      <c r="AU3778" s="3"/>
      <c r="AV3778" s="3"/>
    </row>
    <row r="3779" spans="40:48" ht="12.75" customHeight="1" x14ac:dyDescent="0.25">
      <c r="AN3779" s="18"/>
      <c r="AO3779" s="19"/>
      <c r="AQ3779" s="1"/>
      <c r="AR3779" s="14"/>
      <c r="AS3779" s="14"/>
      <c r="AT3779" s="6"/>
      <c r="AU3779" s="3"/>
      <c r="AV3779" s="3"/>
    </row>
    <row r="3780" spans="40:48" ht="12.75" customHeight="1" x14ac:dyDescent="0.25">
      <c r="AN3780" s="18"/>
      <c r="AO3780" s="19"/>
      <c r="AQ3780" s="1"/>
      <c r="AR3780" s="14"/>
      <c r="AS3780" s="14"/>
      <c r="AT3780" s="6"/>
      <c r="AU3780" s="3"/>
      <c r="AV3780" s="3"/>
    </row>
    <row r="3781" spans="40:48" ht="12.75" customHeight="1" x14ac:dyDescent="0.25">
      <c r="AN3781" s="18"/>
      <c r="AO3781" s="19"/>
      <c r="AQ3781" s="1"/>
      <c r="AR3781" s="14"/>
      <c r="AS3781" s="14"/>
      <c r="AT3781" s="6"/>
      <c r="AU3781" s="3"/>
      <c r="AV3781" s="3"/>
    </row>
    <row r="3782" spans="40:48" ht="12.75" customHeight="1" x14ac:dyDescent="0.25">
      <c r="AN3782" s="18"/>
      <c r="AO3782" s="19"/>
      <c r="AQ3782" s="1"/>
      <c r="AR3782" s="14"/>
      <c r="AS3782" s="14"/>
      <c r="AT3782" s="6"/>
      <c r="AU3782" s="3"/>
      <c r="AV3782" s="3"/>
    </row>
    <row r="3783" spans="40:48" ht="12.75" customHeight="1" x14ac:dyDescent="0.25">
      <c r="AN3783" s="18"/>
      <c r="AO3783" s="19"/>
      <c r="AQ3783" s="1"/>
      <c r="AR3783" s="14"/>
      <c r="AS3783" s="14"/>
      <c r="AT3783" s="6"/>
      <c r="AU3783" s="3"/>
      <c r="AV3783" s="3"/>
    </row>
    <row r="3784" spans="40:48" ht="12.75" customHeight="1" x14ac:dyDescent="0.25">
      <c r="AN3784" s="18"/>
      <c r="AO3784" s="19"/>
      <c r="AQ3784" s="1"/>
      <c r="AR3784" s="14"/>
      <c r="AS3784" s="14"/>
      <c r="AT3784" s="6"/>
      <c r="AU3784" s="3"/>
      <c r="AV3784" s="3"/>
    </row>
    <row r="3785" spans="40:48" ht="12.75" customHeight="1" x14ac:dyDescent="0.25">
      <c r="AN3785" s="18"/>
      <c r="AO3785" s="19"/>
      <c r="AQ3785" s="1"/>
      <c r="AR3785" s="14"/>
      <c r="AS3785" s="14"/>
      <c r="AT3785" s="6"/>
      <c r="AU3785" s="3"/>
      <c r="AV3785" s="3"/>
    </row>
    <row r="3786" spans="40:48" ht="12.75" customHeight="1" x14ac:dyDescent="0.25">
      <c r="AN3786" s="18"/>
      <c r="AO3786" s="19"/>
      <c r="AQ3786" s="1"/>
      <c r="AR3786" s="14"/>
      <c r="AS3786" s="14"/>
      <c r="AT3786" s="6"/>
      <c r="AU3786" s="3"/>
      <c r="AV3786" s="3"/>
    </row>
    <row r="3787" spans="40:48" ht="12.75" customHeight="1" x14ac:dyDescent="0.25">
      <c r="AN3787" s="18"/>
      <c r="AO3787" s="19"/>
      <c r="AQ3787" s="1"/>
      <c r="AR3787" s="14"/>
      <c r="AS3787" s="14"/>
      <c r="AT3787" s="6"/>
      <c r="AU3787" s="3"/>
      <c r="AV3787" s="3"/>
    </row>
    <row r="3788" spans="40:48" ht="12.75" customHeight="1" x14ac:dyDescent="0.25">
      <c r="AN3788" s="18"/>
      <c r="AO3788" s="19"/>
      <c r="AQ3788" s="1"/>
      <c r="AR3788" s="14"/>
      <c r="AS3788" s="14"/>
      <c r="AT3788" s="6"/>
      <c r="AU3788" s="3"/>
      <c r="AV3788" s="3"/>
    </row>
    <row r="3789" spans="40:48" ht="12.75" customHeight="1" x14ac:dyDescent="0.25">
      <c r="AN3789" s="18"/>
      <c r="AO3789" s="19"/>
      <c r="AQ3789" s="1"/>
      <c r="AR3789" s="14"/>
      <c r="AS3789" s="14"/>
      <c r="AT3789" s="6"/>
      <c r="AU3789" s="3"/>
      <c r="AV3789" s="3"/>
    </row>
    <row r="3790" spans="40:48" ht="12.75" customHeight="1" x14ac:dyDescent="0.25">
      <c r="AN3790" s="18"/>
      <c r="AO3790" s="19"/>
      <c r="AQ3790" s="1"/>
      <c r="AR3790" s="14"/>
      <c r="AS3790" s="14"/>
      <c r="AT3790" s="6"/>
      <c r="AU3790" s="3"/>
      <c r="AV3790" s="3"/>
    </row>
    <row r="3791" spans="40:48" ht="12.75" customHeight="1" x14ac:dyDescent="0.25">
      <c r="AN3791" s="18"/>
      <c r="AO3791" s="19"/>
      <c r="AQ3791" s="1"/>
      <c r="AR3791" s="14"/>
      <c r="AS3791" s="14"/>
      <c r="AT3791" s="6"/>
      <c r="AU3791" s="3"/>
      <c r="AV3791" s="3"/>
    </row>
    <row r="3792" spans="40:48" ht="12.75" customHeight="1" x14ac:dyDescent="0.25">
      <c r="AN3792" s="18"/>
      <c r="AO3792" s="19"/>
      <c r="AQ3792" s="1"/>
      <c r="AR3792" s="14"/>
      <c r="AS3792" s="14"/>
      <c r="AT3792" s="6"/>
      <c r="AU3792" s="3"/>
      <c r="AV3792" s="3"/>
    </row>
    <row r="3793" spans="40:48" ht="12.75" customHeight="1" x14ac:dyDescent="0.25">
      <c r="AN3793" s="18"/>
      <c r="AO3793" s="19"/>
      <c r="AQ3793" s="1"/>
      <c r="AR3793" s="14"/>
      <c r="AS3793" s="14"/>
      <c r="AT3793" s="6"/>
      <c r="AU3793" s="3"/>
      <c r="AV3793" s="3"/>
    </row>
    <row r="3794" spans="40:48" ht="12.75" customHeight="1" x14ac:dyDescent="0.25">
      <c r="AN3794" s="18"/>
      <c r="AO3794" s="19"/>
      <c r="AQ3794" s="1"/>
      <c r="AR3794" s="14"/>
      <c r="AS3794" s="14"/>
      <c r="AT3794" s="6"/>
      <c r="AU3794" s="3"/>
      <c r="AV3794" s="3"/>
    </row>
    <row r="3795" spans="40:48" ht="12.75" customHeight="1" x14ac:dyDescent="0.25">
      <c r="AN3795" s="18"/>
      <c r="AO3795" s="19"/>
      <c r="AQ3795" s="1"/>
      <c r="AR3795" s="14"/>
      <c r="AS3795" s="14"/>
      <c r="AT3795" s="6"/>
      <c r="AU3795" s="3"/>
      <c r="AV3795" s="3"/>
    </row>
    <row r="3796" spans="40:48" ht="12.75" customHeight="1" x14ac:dyDescent="0.25">
      <c r="AN3796" s="18"/>
      <c r="AO3796" s="19"/>
      <c r="AQ3796" s="1"/>
      <c r="AR3796" s="14"/>
      <c r="AS3796" s="14"/>
      <c r="AT3796" s="6"/>
      <c r="AU3796" s="3"/>
      <c r="AV3796" s="3"/>
    </row>
    <row r="3797" spans="40:48" ht="12.75" customHeight="1" x14ac:dyDescent="0.25">
      <c r="AN3797" s="18"/>
      <c r="AO3797" s="19"/>
      <c r="AQ3797" s="1"/>
      <c r="AR3797" s="14"/>
      <c r="AS3797" s="14"/>
      <c r="AT3797" s="6"/>
      <c r="AU3797" s="3"/>
      <c r="AV3797" s="3"/>
    </row>
    <row r="3798" spans="40:48" ht="12.75" customHeight="1" x14ac:dyDescent="0.25">
      <c r="AN3798" s="18"/>
      <c r="AO3798" s="19"/>
      <c r="AQ3798" s="1"/>
      <c r="AR3798" s="14"/>
      <c r="AS3798" s="14"/>
      <c r="AT3798" s="6"/>
      <c r="AU3798" s="3"/>
      <c r="AV3798" s="3"/>
    </row>
    <row r="3799" spans="40:48" ht="12.75" customHeight="1" x14ac:dyDescent="0.25">
      <c r="AN3799" s="18"/>
      <c r="AO3799" s="19"/>
      <c r="AQ3799" s="1"/>
      <c r="AR3799" s="14"/>
      <c r="AS3799" s="14"/>
      <c r="AT3799" s="6"/>
      <c r="AU3799" s="3"/>
      <c r="AV3799" s="3"/>
    </row>
    <row r="3800" spans="40:48" ht="12.75" customHeight="1" x14ac:dyDescent="0.25">
      <c r="AN3800" s="18"/>
      <c r="AO3800" s="19"/>
      <c r="AQ3800" s="1"/>
      <c r="AR3800" s="14"/>
      <c r="AS3800" s="14"/>
      <c r="AT3800" s="6"/>
      <c r="AU3800" s="3"/>
      <c r="AV3800" s="3"/>
    </row>
    <row r="3801" spans="40:48" ht="12.75" customHeight="1" x14ac:dyDescent="0.25">
      <c r="AN3801" s="18"/>
      <c r="AO3801" s="19"/>
      <c r="AQ3801" s="1"/>
      <c r="AR3801" s="14"/>
      <c r="AS3801" s="14"/>
      <c r="AT3801" s="6"/>
      <c r="AU3801" s="3"/>
      <c r="AV3801" s="3"/>
    </row>
    <row r="3802" spans="40:48" ht="12.75" customHeight="1" x14ac:dyDescent="0.25">
      <c r="AN3802" s="18"/>
      <c r="AO3802" s="19"/>
      <c r="AQ3802" s="1"/>
      <c r="AR3802" s="14"/>
      <c r="AS3802" s="14"/>
      <c r="AT3802" s="6"/>
      <c r="AU3802" s="3"/>
      <c r="AV3802" s="3"/>
    </row>
    <row r="3803" spans="40:48" ht="12.75" customHeight="1" x14ac:dyDescent="0.25">
      <c r="AN3803" s="18"/>
      <c r="AO3803" s="19"/>
      <c r="AQ3803" s="1"/>
      <c r="AR3803" s="14"/>
      <c r="AS3803" s="14"/>
      <c r="AT3803" s="6"/>
      <c r="AU3803" s="3"/>
      <c r="AV3803" s="3"/>
    </row>
    <row r="3804" spans="40:48" ht="12.75" customHeight="1" x14ac:dyDescent="0.25">
      <c r="AN3804" s="18"/>
      <c r="AO3804" s="19"/>
      <c r="AQ3804" s="1"/>
      <c r="AR3804" s="14"/>
      <c r="AS3804" s="14"/>
      <c r="AT3804" s="6"/>
      <c r="AU3804" s="3"/>
      <c r="AV3804" s="3"/>
    </row>
    <row r="3805" spans="40:48" ht="12.75" customHeight="1" x14ac:dyDescent="0.25">
      <c r="AN3805" s="18"/>
      <c r="AO3805" s="19"/>
      <c r="AQ3805" s="1"/>
      <c r="AR3805" s="14"/>
      <c r="AS3805" s="14"/>
      <c r="AT3805" s="6"/>
      <c r="AU3805" s="3"/>
      <c r="AV3805" s="3"/>
    </row>
    <row r="3806" spans="40:48" ht="12.75" customHeight="1" x14ac:dyDescent="0.25">
      <c r="AN3806" s="18"/>
      <c r="AO3806" s="19"/>
      <c r="AQ3806" s="1"/>
      <c r="AR3806" s="14"/>
      <c r="AS3806" s="14"/>
      <c r="AT3806" s="6"/>
      <c r="AU3806" s="3"/>
      <c r="AV3806" s="3"/>
    </row>
    <row r="3807" spans="40:48" ht="12.75" customHeight="1" x14ac:dyDescent="0.25">
      <c r="AN3807" s="18"/>
      <c r="AO3807" s="19"/>
      <c r="AQ3807" s="1"/>
      <c r="AR3807" s="14"/>
      <c r="AS3807" s="14"/>
      <c r="AT3807" s="6"/>
      <c r="AU3807" s="3"/>
      <c r="AV3807" s="3"/>
    </row>
    <row r="3808" spans="40:48" ht="12.75" customHeight="1" x14ac:dyDescent="0.25">
      <c r="AN3808" s="18"/>
      <c r="AO3808" s="19"/>
      <c r="AQ3808" s="1"/>
      <c r="AR3808" s="14"/>
      <c r="AS3808" s="14"/>
      <c r="AT3808" s="6"/>
      <c r="AU3808" s="3"/>
      <c r="AV3808" s="3"/>
    </row>
    <row r="3809" spans="40:48" ht="12.75" customHeight="1" x14ac:dyDescent="0.25">
      <c r="AN3809" s="18"/>
      <c r="AO3809" s="19"/>
      <c r="AQ3809" s="1"/>
      <c r="AR3809" s="14"/>
      <c r="AS3809" s="14"/>
      <c r="AT3809" s="6"/>
      <c r="AU3809" s="3"/>
      <c r="AV3809" s="3"/>
    </row>
    <row r="3810" spans="40:48" ht="12.75" customHeight="1" x14ac:dyDescent="0.25">
      <c r="AN3810" s="18"/>
      <c r="AO3810" s="19"/>
      <c r="AQ3810" s="1"/>
      <c r="AR3810" s="14"/>
      <c r="AS3810" s="14"/>
      <c r="AT3810" s="6"/>
      <c r="AU3810" s="3"/>
      <c r="AV3810" s="3"/>
    </row>
    <row r="3811" spans="40:48" ht="12.75" customHeight="1" x14ac:dyDescent="0.25">
      <c r="AN3811" s="18"/>
      <c r="AO3811" s="19"/>
      <c r="AQ3811" s="1"/>
      <c r="AR3811" s="14"/>
      <c r="AS3811" s="14"/>
      <c r="AT3811" s="6"/>
      <c r="AU3811" s="3"/>
      <c r="AV3811" s="3"/>
    </row>
    <row r="3812" spans="40:48" ht="12.75" customHeight="1" x14ac:dyDescent="0.25">
      <c r="AN3812" s="18"/>
      <c r="AO3812" s="19"/>
      <c r="AQ3812" s="1"/>
      <c r="AR3812" s="14"/>
      <c r="AS3812" s="14"/>
      <c r="AT3812" s="6"/>
      <c r="AU3812" s="3"/>
      <c r="AV3812" s="3"/>
    </row>
    <row r="3813" spans="40:48" ht="12.75" customHeight="1" x14ac:dyDescent="0.25">
      <c r="AN3813" s="18"/>
      <c r="AO3813" s="19"/>
      <c r="AQ3813" s="1"/>
      <c r="AR3813" s="14"/>
      <c r="AS3813" s="14"/>
      <c r="AT3813" s="6"/>
      <c r="AU3813" s="3"/>
      <c r="AV3813" s="3"/>
    </row>
    <row r="3814" spans="40:48" ht="12.75" customHeight="1" x14ac:dyDescent="0.25">
      <c r="AN3814" s="18"/>
      <c r="AO3814" s="19"/>
      <c r="AQ3814" s="1"/>
      <c r="AR3814" s="14"/>
      <c r="AS3814" s="14"/>
      <c r="AT3814" s="6"/>
      <c r="AU3814" s="3"/>
      <c r="AV3814" s="3"/>
    </row>
    <row r="3815" spans="40:48" ht="12.75" customHeight="1" x14ac:dyDescent="0.25">
      <c r="AN3815" s="18"/>
      <c r="AO3815" s="19"/>
      <c r="AQ3815" s="1"/>
      <c r="AR3815" s="14"/>
      <c r="AS3815" s="14"/>
      <c r="AT3815" s="6"/>
      <c r="AU3815" s="3"/>
      <c r="AV3815" s="3"/>
    </row>
    <row r="3816" spans="40:48" ht="12.75" customHeight="1" x14ac:dyDescent="0.25">
      <c r="AN3816" s="18"/>
      <c r="AO3816" s="19"/>
      <c r="AQ3816" s="1"/>
      <c r="AR3816" s="14"/>
      <c r="AS3816" s="14"/>
      <c r="AT3816" s="6"/>
      <c r="AU3816" s="3"/>
      <c r="AV3816" s="3"/>
    </row>
    <row r="3817" spans="40:48" ht="12.75" customHeight="1" x14ac:dyDescent="0.25">
      <c r="AN3817" s="18"/>
      <c r="AO3817" s="19"/>
      <c r="AQ3817" s="1"/>
      <c r="AR3817" s="14"/>
      <c r="AS3817" s="14"/>
      <c r="AT3817" s="6"/>
      <c r="AU3817" s="3"/>
      <c r="AV3817" s="3"/>
    </row>
    <row r="3818" spans="40:48" ht="12.75" customHeight="1" x14ac:dyDescent="0.25">
      <c r="AN3818" s="18"/>
      <c r="AO3818" s="19"/>
      <c r="AQ3818" s="1"/>
      <c r="AR3818" s="14"/>
      <c r="AS3818" s="14"/>
      <c r="AT3818" s="6"/>
      <c r="AU3818" s="3"/>
      <c r="AV3818" s="3"/>
    </row>
    <row r="3819" spans="40:48" ht="12.75" customHeight="1" x14ac:dyDescent="0.25">
      <c r="AN3819" s="18"/>
      <c r="AO3819" s="19"/>
      <c r="AQ3819" s="1"/>
      <c r="AR3819" s="14"/>
      <c r="AS3819" s="14"/>
      <c r="AT3819" s="6"/>
      <c r="AU3819" s="3"/>
      <c r="AV3819" s="3"/>
    </row>
    <row r="3820" spans="40:48" ht="12.75" customHeight="1" x14ac:dyDescent="0.25">
      <c r="AN3820" s="18"/>
      <c r="AO3820" s="19"/>
      <c r="AQ3820" s="1"/>
      <c r="AR3820" s="14"/>
      <c r="AS3820" s="14"/>
      <c r="AT3820" s="6"/>
      <c r="AU3820" s="3"/>
      <c r="AV3820" s="3"/>
    </row>
    <row r="3821" spans="40:48" ht="12.75" customHeight="1" x14ac:dyDescent="0.25">
      <c r="AN3821" s="18"/>
      <c r="AO3821" s="19"/>
      <c r="AQ3821" s="1"/>
      <c r="AR3821" s="14"/>
      <c r="AS3821" s="14"/>
      <c r="AT3821" s="6"/>
      <c r="AU3821" s="3"/>
      <c r="AV3821" s="3"/>
    </row>
    <row r="3822" spans="40:48" ht="12.75" customHeight="1" x14ac:dyDescent="0.25">
      <c r="AN3822" s="18"/>
      <c r="AO3822" s="19"/>
      <c r="AQ3822" s="1"/>
      <c r="AR3822" s="14"/>
      <c r="AS3822" s="14"/>
      <c r="AT3822" s="6"/>
      <c r="AU3822" s="3"/>
      <c r="AV3822" s="3"/>
    </row>
    <row r="3823" spans="40:48" ht="12.75" customHeight="1" x14ac:dyDescent="0.25">
      <c r="AN3823" s="18"/>
      <c r="AO3823" s="19"/>
      <c r="AQ3823" s="1"/>
      <c r="AR3823" s="14"/>
      <c r="AS3823" s="14"/>
      <c r="AT3823" s="6"/>
      <c r="AU3823" s="3"/>
      <c r="AV3823" s="3"/>
    </row>
    <row r="3824" spans="40:48" ht="12.75" customHeight="1" x14ac:dyDescent="0.25">
      <c r="AN3824" s="18"/>
      <c r="AO3824" s="19"/>
      <c r="AQ3824" s="1"/>
      <c r="AR3824" s="14"/>
      <c r="AS3824" s="14"/>
      <c r="AT3824" s="6"/>
      <c r="AU3824" s="3"/>
      <c r="AV3824" s="3"/>
    </row>
    <row r="3825" spans="40:48" ht="12.75" customHeight="1" x14ac:dyDescent="0.25">
      <c r="AN3825" s="18"/>
      <c r="AO3825" s="19"/>
      <c r="AQ3825" s="1"/>
      <c r="AR3825" s="14"/>
      <c r="AS3825" s="14"/>
      <c r="AT3825" s="6"/>
      <c r="AU3825" s="3"/>
      <c r="AV3825" s="3"/>
    </row>
    <row r="3826" spans="40:48" ht="12.75" customHeight="1" x14ac:dyDescent="0.25">
      <c r="AN3826" s="18"/>
      <c r="AO3826" s="19"/>
      <c r="AQ3826" s="1"/>
      <c r="AR3826" s="14"/>
      <c r="AS3826" s="14"/>
      <c r="AT3826" s="6"/>
      <c r="AU3826" s="3"/>
      <c r="AV3826" s="3"/>
    </row>
    <row r="3827" spans="40:48" ht="12.75" customHeight="1" x14ac:dyDescent="0.25">
      <c r="AN3827" s="18"/>
      <c r="AO3827" s="19"/>
      <c r="AQ3827" s="1"/>
      <c r="AR3827" s="14"/>
      <c r="AS3827" s="14"/>
      <c r="AT3827" s="6"/>
      <c r="AU3827" s="3"/>
      <c r="AV3827" s="3"/>
    </row>
    <row r="3828" spans="40:48" ht="12.75" customHeight="1" x14ac:dyDescent="0.25">
      <c r="AN3828" s="18"/>
      <c r="AO3828" s="19"/>
      <c r="AQ3828" s="1"/>
      <c r="AR3828" s="14"/>
      <c r="AS3828" s="14"/>
      <c r="AT3828" s="6"/>
      <c r="AU3828" s="3"/>
      <c r="AV3828" s="3"/>
    </row>
    <row r="3829" spans="40:48" ht="12.75" customHeight="1" x14ac:dyDescent="0.25">
      <c r="AN3829" s="18"/>
      <c r="AO3829" s="19"/>
      <c r="AQ3829" s="1"/>
      <c r="AR3829" s="14"/>
      <c r="AS3829" s="14"/>
      <c r="AT3829" s="6"/>
      <c r="AU3829" s="3"/>
      <c r="AV3829" s="3"/>
    </row>
    <row r="3830" spans="40:48" ht="12.75" customHeight="1" x14ac:dyDescent="0.25">
      <c r="AN3830" s="18"/>
      <c r="AO3830" s="19"/>
      <c r="AQ3830" s="1"/>
      <c r="AR3830" s="14"/>
      <c r="AS3830" s="14"/>
      <c r="AT3830" s="6"/>
      <c r="AU3830" s="3"/>
      <c r="AV3830" s="3"/>
    </row>
    <row r="3831" spans="40:48" ht="12.75" customHeight="1" x14ac:dyDescent="0.25">
      <c r="AN3831" s="18"/>
      <c r="AO3831" s="19"/>
      <c r="AQ3831" s="1"/>
      <c r="AR3831" s="14"/>
      <c r="AS3831" s="14"/>
      <c r="AT3831" s="6"/>
      <c r="AU3831" s="3"/>
      <c r="AV3831" s="3"/>
    </row>
    <row r="3832" spans="40:48" ht="12.75" customHeight="1" x14ac:dyDescent="0.25">
      <c r="AN3832" s="18"/>
      <c r="AO3832" s="19"/>
      <c r="AQ3832" s="1"/>
      <c r="AR3832" s="14"/>
      <c r="AS3832" s="14"/>
      <c r="AT3832" s="6"/>
      <c r="AU3832" s="3"/>
      <c r="AV3832" s="3"/>
    </row>
    <row r="3833" spans="40:48" ht="12.75" customHeight="1" x14ac:dyDescent="0.25">
      <c r="AN3833" s="18"/>
      <c r="AO3833" s="19"/>
      <c r="AQ3833" s="1"/>
      <c r="AR3833" s="14"/>
      <c r="AS3833" s="14"/>
      <c r="AT3833" s="6"/>
      <c r="AU3833" s="3"/>
      <c r="AV3833" s="3"/>
    </row>
    <row r="3834" spans="40:48" ht="12.75" customHeight="1" x14ac:dyDescent="0.25">
      <c r="AN3834" s="18"/>
      <c r="AO3834" s="19"/>
      <c r="AQ3834" s="1"/>
      <c r="AR3834" s="14"/>
      <c r="AS3834" s="14"/>
      <c r="AT3834" s="6"/>
      <c r="AU3834" s="3"/>
      <c r="AV3834" s="3"/>
    </row>
    <row r="3835" spans="40:48" ht="12.75" customHeight="1" x14ac:dyDescent="0.25">
      <c r="AN3835" s="18"/>
      <c r="AO3835" s="19"/>
      <c r="AQ3835" s="1"/>
      <c r="AR3835" s="14"/>
      <c r="AS3835" s="14"/>
      <c r="AT3835" s="6"/>
      <c r="AU3835" s="3"/>
      <c r="AV3835" s="3"/>
    </row>
    <row r="3836" spans="40:48" ht="12.75" customHeight="1" x14ac:dyDescent="0.25">
      <c r="AN3836" s="18"/>
      <c r="AO3836" s="19"/>
      <c r="AQ3836" s="1"/>
      <c r="AR3836" s="14"/>
      <c r="AS3836" s="14"/>
      <c r="AT3836" s="6"/>
      <c r="AU3836" s="3"/>
      <c r="AV3836" s="3"/>
    </row>
    <row r="3837" spans="40:48" ht="12.75" customHeight="1" x14ac:dyDescent="0.25">
      <c r="AN3837" s="18"/>
      <c r="AO3837" s="19"/>
      <c r="AQ3837" s="1"/>
      <c r="AR3837" s="14"/>
      <c r="AS3837" s="14"/>
      <c r="AT3837" s="6"/>
      <c r="AU3837" s="3"/>
      <c r="AV3837" s="3"/>
    </row>
    <row r="3838" spans="40:48" ht="12.75" customHeight="1" x14ac:dyDescent="0.25">
      <c r="AN3838" s="18"/>
      <c r="AO3838" s="19"/>
      <c r="AQ3838" s="1"/>
      <c r="AR3838" s="14"/>
      <c r="AS3838" s="14"/>
      <c r="AT3838" s="6"/>
      <c r="AU3838" s="3"/>
      <c r="AV3838" s="3"/>
    </row>
    <row r="3839" spans="40:48" ht="12.75" customHeight="1" x14ac:dyDescent="0.25">
      <c r="AN3839" s="18"/>
      <c r="AO3839" s="19"/>
      <c r="AQ3839" s="1"/>
      <c r="AR3839" s="14"/>
      <c r="AS3839" s="14"/>
      <c r="AT3839" s="6"/>
      <c r="AU3839" s="3"/>
      <c r="AV3839" s="3"/>
    </row>
    <row r="3840" spans="40:48" ht="12.75" customHeight="1" x14ac:dyDescent="0.25">
      <c r="AN3840" s="18"/>
      <c r="AO3840" s="19"/>
      <c r="AQ3840" s="1"/>
      <c r="AR3840" s="14"/>
      <c r="AS3840" s="14"/>
      <c r="AT3840" s="6"/>
      <c r="AU3840" s="3"/>
      <c r="AV3840" s="3"/>
    </row>
    <row r="3841" spans="40:48" ht="12.75" customHeight="1" x14ac:dyDescent="0.25">
      <c r="AN3841" s="18"/>
      <c r="AO3841" s="19"/>
      <c r="AQ3841" s="1"/>
      <c r="AR3841" s="14"/>
      <c r="AS3841" s="14"/>
      <c r="AT3841" s="6"/>
      <c r="AU3841" s="3"/>
      <c r="AV3841" s="3"/>
    </row>
    <row r="3842" spans="40:48" ht="12.75" customHeight="1" x14ac:dyDescent="0.25">
      <c r="AN3842" s="18"/>
      <c r="AO3842" s="19"/>
      <c r="AQ3842" s="1"/>
      <c r="AR3842" s="14"/>
      <c r="AS3842" s="14"/>
      <c r="AT3842" s="6"/>
      <c r="AU3842" s="3"/>
      <c r="AV3842" s="3"/>
    </row>
    <row r="3843" spans="40:48" ht="12.75" customHeight="1" x14ac:dyDescent="0.25">
      <c r="AN3843" s="18"/>
      <c r="AO3843" s="19"/>
      <c r="AQ3843" s="1"/>
      <c r="AR3843" s="14"/>
      <c r="AS3843" s="14"/>
      <c r="AT3843" s="6"/>
      <c r="AU3843" s="3"/>
      <c r="AV3843" s="3"/>
    </row>
    <row r="3844" spans="40:48" ht="12.75" customHeight="1" x14ac:dyDescent="0.25">
      <c r="AN3844" s="18"/>
      <c r="AO3844" s="19"/>
      <c r="AQ3844" s="1"/>
      <c r="AR3844" s="14"/>
      <c r="AS3844" s="14"/>
      <c r="AT3844" s="6"/>
      <c r="AU3844" s="3"/>
      <c r="AV3844" s="3"/>
    </row>
    <row r="3845" spans="40:48" ht="12.75" customHeight="1" x14ac:dyDescent="0.25">
      <c r="AN3845" s="18"/>
      <c r="AO3845" s="19"/>
      <c r="AQ3845" s="1"/>
      <c r="AR3845" s="14"/>
      <c r="AS3845" s="14"/>
      <c r="AT3845" s="6"/>
      <c r="AU3845" s="3"/>
      <c r="AV3845" s="3"/>
    </row>
    <row r="3846" spans="40:48" ht="12.75" customHeight="1" x14ac:dyDescent="0.25">
      <c r="AN3846" s="18"/>
      <c r="AO3846" s="19"/>
      <c r="AQ3846" s="1"/>
      <c r="AR3846" s="14"/>
      <c r="AS3846" s="14"/>
      <c r="AT3846" s="6"/>
      <c r="AU3846" s="3"/>
      <c r="AV3846" s="3"/>
    </row>
    <row r="3847" spans="40:48" ht="12.75" customHeight="1" x14ac:dyDescent="0.25">
      <c r="AN3847" s="18"/>
      <c r="AO3847" s="19"/>
      <c r="AQ3847" s="1"/>
      <c r="AR3847" s="14"/>
      <c r="AS3847" s="14"/>
      <c r="AT3847" s="6"/>
      <c r="AU3847" s="3"/>
      <c r="AV3847" s="3"/>
    </row>
    <row r="3848" spans="40:48" ht="12.75" customHeight="1" x14ac:dyDescent="0.25">
      <c r="AN3848" s="18"/>
      <c r="AO3848" s="19"/>
      <c r="AQ3848" s="1"/>
      <c r="AR3848" s="14"/>
      <c r="AS3848" s="14"/>
      <c r="AT3848" s="6"/>
      <c r="AU3848" s="3"/>
      <c r="AV3848" s="3"/>
    </row>
    <row r="3849" spans="40:48" ht="12.75" customHeight="1" x14ac:dyDescent="0.25">
      <c r="AN3849" s="18"/>
      <c r="AO3849" s="19"/>
      <c r="AQ3849" s="1"/>
      <c r="AR3849" s="14"/>
      <c r="AS3849" s="14"/>
      <c r="AT3849" s="6"/>
      <c r="AU3849" s="3"/>
      <c r="AV3849" s="3"/>
    </row>
    <row r="3850" spans="40:48" ht="12.75" customHeight="1" x14ac:dyDescent="0.25">
      <c r="AN3850" s="18"/>
      <c r="AO3850" s="19"/>
      <c r="AQ3850" s="1"/>
      <c r="AR3850" s="14"/>
      <c r="AS3850" s="14"/>
      <c r="AT3850" s="6"/>
      <c r="AU3850" s="3"/>
      <c r="AV3850" s="3"/>
    </row>
    <row r="3851" spans="40:48" ht="12.75" customHeight="1" x14ac:dyDescent="0.25">
      <c r="AN3851" s="18"/>
      <c r="AO3851" s="19"/>
      <c r="AQ3851" s="1"/>
      <c r="AR3851" s="14"/>
      <c r="AS3851" s="14"/>
      <c r="AT3851" s="6"/>
      <c r="AU3851" s="3"/>
      <c r="AV3851" s="3"/>
    </row>
    <row r="3852" spans="40:48" ht="12.75" customHeight="1" x14ac:dyDescent="0.25">
      <c r="AN3852" s="18"/>
      <c r="AO3852" s="19"/>
      <c r="AQ3852" s="1"/>
      <c r="AR3852" s="14"/>
      <c r="AS3852" s="14"/>
      <c r="AT3852" s="6"/>
      <c r="AU3852" s="3"/>
      <c r="AV3852" s="3"/>
    </row>
    <row r="3853" spans="40:48" ht="12.75" customHeight="1" x14ac:dyDescent="0.25">
      <c r="AN3853" s="18"/>
      <c r="AO3853" s="19"/>
      <c r="AQ3853" s="1"/>
      <c r="AR3853" s="14"/>
      <c r="AS3853" s="14"/>
      <c r="AT3853" s="6"/>
      <c r="AU3853" s="3"/>
      <c r="AV3853" s="3"/>
    </row>
    <row r="3854" spans="40:48" ht="12.75" customHeight="1" x14ac:dyDescent="0.25">
      <c r="AN3854" s="18"/>
      <c r="AO3854" s="19"/>
      <c r="AQ3854" s="1"/>
      <c r="AR3854" s="14"/>
      <c r="AS3854" s="14"/>
      <c r="AT3854" s="6"/>
      <c r="AU3854" s="3"/>
      <c r="AV3854" s="3"/>
    </row>
    <row r="3855" spans="40:48" ht="12.75" customHeight="1" x14ac:dyDescent="0.25">
      <c r="AN3855" s="18"/>
      <c r="AO3855" s="19"/>
      <c r="AQ3855" s="1"/>
      <c r="AR3855" s="14"/>
      <c r="AS3855" s="14"/>
      <c r="AT3855" s="6"/>
      <c r="AU3855" s="3"/>
      <c r="AV3855" s="3"/>
    </row>
    <row r="3856" spans="40:48" ht="12.75" customHeight="1" x14ac:dyDescent="0.25">
      <c r="AN3856" s="18"/>
      <c r="AO3856" s="19"/>
      <c r="AQ3856" s="1"/>
      <c r="AR3856" s="14"/>
      <c r="AS3856" s="14"/>
      <c r="AT3856" s="6"/>
      <c r="AU3856" s="3"/>
      <c r="AV3856" s="3"/>
    </row>
    <row r="3857" spans="40:48" ht="12.75" customHeight="1" x14ac:dyDescent="0.25">
      <c r="AN3857" s="18"/>
      <c r="AO3857" s="19"/>
      <c r="AQ3857" s="1"/>
      <c r="AR3857" s="14"/>
      <c r="AS3857" s="14"/>
      <c r="AT3857" s="6"/>
      <c r="AU3857" s="3"/>
      <c r="AV3857" s="3"/>
    </row>
    <row r="3858" spans="40:48" ht="12.75" customHeight="1" x14ac:dyDescent="0.25">
      <c r="AN3858" s="18"/>
      <c r="AO3858" s="19"/>
      <c r="AQ3858" s="1"/>
      <c r="AR3858" s="14"/>
      <c r="AS3858" s="14"/>
      <c r="AT3858" s="6"/>
      <c r="AU3858" s="3"/>
      <c r="AV3858" s="3"/>
    </row>
    <row r="3859" spans="40:48" ht="12.75" customHeight="1" x14ac:dyDescent="0.25">
      <c r="AN3859" s="18"/>
      <c r="AO3859" s="19"/>
      <c r="AQ3859" s="1"/>
      <c r="AR3859" s="14"/>
      <c r="AS3859" s="14"/>
      <c r="AT3859" s="6"/>
      <c r="AU3859" s="3"/>
      <c r="AV3859" s="3"/>
    </row>
    <row r="3860" spans="40:48" ht="12.75" customHeight="1" x14ac:dyDescent="0.25">
      <c r="AN3860" s="18"/>
      <c r="AO3860" s="19"/>
      <c r="AQ3860" s="1"/>
      <c r="AR3860" s="14"/>
      <c r="AS3860" s="14"/>
      <c r="AT3860" s="6"/>
      <c r="AU3860" s="3"/>
      <c r="AV3860" s="3"/>
    </row>
    <row r="3861" spans="40:48" ht="12.75" customHeight="1" x14ac:dyDescent="0.25">
      <c r="AN3861" s="18"/>
      <c r="AO3861" s="19"/>
      <c r="AQ3861" s="1"/>
      <c r="AR3861" s="14"/>
      <c r="AS3861" s="14"/>
      <c r="AT3861" s="6"/>
      <c r="AU3861" s="3"/>
      <c r="AV3861" s="3"/>
    </row>
    <row r="3862" spans="40:48" ht="12.75" customHeight="1" x14ac:dyDescent="0.25">
      <c r="AN3862" s="18"/>
      <c r="AO3862" s="19"/>
      <c r="AQ3862" s="1"/>
      <c r="AR3862" s="14"/>
      <c r="AS3862" s="14"/>
      <c r="AT3862" s="6"/>
      <c r="AU3862" s="3"/>
      <c r="AV3862" s="3"/>
    </row>
    <row r="3863" spans="40:48" ht="12.75" customHeight="1" x14ac:dyDescent="0.25">
      <c r="AN3863" s="18"/>
      <c r="AO3863" s="19"/>
      <c r="AQ3863" s="1"/>
      <c r="AR3863" s="14"/>
      <c r="AS3863" s="14"/>
      <c r="AT3863" s="6"/>
      <c r="AU3863" s="3"/>
      <c r="AV3863" s="3"/>
    </row>
    <row r="3864" spans="40:48" ht="12.75" customHeight="1" x14ac:dyDescent="0.25">
      <c r="AN3864" s="18"/>
      <c r="AO3864" s="19"/>
      <c r="AQ3864" s="1"/>
      <c r="AR3864" s="14"/>
      <c r="AS3864" s="14"/>
      <c r="AT3864" s="6"/>
      <c r="AU3864" s="3"/>
      <c r="AV3864" s="3"/>
    </row>
    <row r="3865" spans="40:48" ht="12.75" customHeight="1" x14ac:dyDescent="0.25">
      <c r="AN3865" s="18"/>
      <c r="AO3865" s="19"/>
      <c r="AQ3865" s="1"/>
      <c r="AR3865" s="14"/>
      <c r="AS3865" s="14"/>
      <c r="AT3865" s="6"/>
      <c r="AU3865" s="3"/>
      <c r="AV3865" s="3"/>
    </row>
    <row r="3866" spans="40:48" ht="12.75" customHeight="1" x14ac:dyDescent="0.25">
      <c r="AN3866" s="18"/>
      <c r="AO3866" s="19"/>
      <c r="AQ3866" s="1"/>
      <c r="AR3866" s="14"/>
      <c r="AS3866" s="14"/>
      <c r="AT3866" s="6"/>
      <c r="AU3866" s="3"/>
      <c r="AV3866" s="3"/>
    </row>
    <row r="3867" spans="40:48" ht="12.75" customHeight="1" x14ac:dyDescent="0.25">
      <c r="AN3867" s="18"/>
      <c r="AO3867" s="19"/>
      <c r="AQ3867" s="1"/>
      <c r="AR3867" s="14"/>
      <c r="AS3867" s="14"/>
      <c r="AT3867" s="6"/>
      <c r="AU3867" s="3"/>
      <c r="AV3867" s="3"/>
    </row>
    <row r="3868" spans="40:48" ht="12.75" customHeight="1" x14ac:dyDescent="0.25">
      <c r="AN3868" s="18"/>
      <c r="AO3868" s="19"/>
      <c r="AQ3868" s="1"/>
      <c r="AR3868" s="14"/>
      <c r="AS3868" s="14"/>
      <c r="AT3868" s="6"/>
      <c r="AU3868" s="3"/>
      <c r="AV3868" s="3"/>
    </row>
    <row r="3869" spans="40:48" ht="12.75" customHeight="1" x14ac:dyDescent="0.25">
      <c r="AN3869" s="18"/>
      <c r="AO3869" s="19"/>
      <c r="AQ3869" s="1"/>
      <c r="AR3869" s="14"/>
      <c r="AS3869" s="14"/>
      <c r="AT3869" s="6"/>
      <c r="AU3869" s="3"/>
      <c r="AV3869" s="3"/>
    </row>
    <row r="3870" spans="40:48" ht="12.75" customHeight="1" x14ac:dyDescent="0.25">
      <c r="AN3870" s="18"/>
      <c r="AO3870" s="19"/>
      <c r="AQ3870" s="1"/>
      <c r="AR3870" s="14"/>
      <c r="AS3870" s="14"/>
      <c r="AT3870" s="6"/>
      <c r="AU3870" s="3"/>
      <c r="AV3870" s="3"/>
    </row>
    <row r="3871" spans="40:48" ht="12.75" customHeight="1" x14ac:dyDescent="0.25">
      <c r="AN3871" s="18"/>
      <c r="AO3871" s="19"/>
      <c r="AQ3871" s="1"/>
      <c r="AR3871" s="14"/>
      <c r="AS3871" s="14"/>
      <c r="AT3871" s="6"/>
      <c r="AU3871" s="3"/>
      <c r="AV3871" s="3"/>
    </row>
    <row r="3872" spans="40:48" ht="12.75" customHeight="1" x14ac:dyDescent="0.25">
      <c r="AN3872" s="18"/>
      <c r="AO3872" s="19"/>
      <c r="AQ3872" s="1"/>
      <c r="AR3872" s="14"/>
      <c r="AS3872" s="14"/>
      <c r="AT3872" s="6"/>
      <c r="AU3872" s="3"/>
      <c r="AV3872" s="3"/>
    </row>
    <row r="3873" spans="40:48" ht="12.75" customHeight="1" x14ac:dyDescent="0.25">
      <c r="AN3873" s="18"/>
      <c r="AO3873" s="19"/>
      <c r="AQ3873" s="1"/>
      <c r="AR3873" s="14"/>
      <c r="AS3873" s="14"/>
      <c r="AT3873" s="6"/>
      <c r="AU3873" s="3"/>
      <c r="AV3873" s="3"/>
    </row>
    <row r="3874" spans="40:48" ht="12.75" customHeight="1" x14ac:dyDescent="0.25">
      <c r="AN3874" s="18"/>
      <c r="AO3874" s="19"/>
      <c r="AQ3874" s="1"/>
      <c r="AR3874" s="14"/>
      <c r="AS3874" s="14"/>
      <c r="AT3874" s="6"/>
      <c r="AU3874" s="3"/>
      <c r="AV3874" s="3"/>
    </row>
    <row r="3875" spans="40:48" ht="12.75" customHeight="1" x14ac:dyDescent="0.25">
      <c r="AN3875" s="18"/>
      <c r="AO3875" s="19"/>
      <c r="AQ3875" s="1"/>
      <c r="AR3875" s="14"/>
      <c r="AS3875" s="14"/>
      <c r="AT3875" s="6"/>
      <c r="AU3875" s="3"/>
      <c r="AV3875" s="3"/>
    </row>
    <row r="3876" spans="40:48" ht="12.75" customHeight="1" x14ac:dyDescent="0.25">
      <c r="AN3876" s="18"/>
      <c r="AO3876" s="19"/>
      <c r="AQ3876" s="1"/>
      <c r="AR3876" s="14"/>
      <c r="AS3876" s="14"/>
      <c r="AT3876" s="6"/>
      <c r="AU3876" s="3"/>
      <c r="AV3876" s="3"/>
    </row>
    <row r="3877" spans="40:48" ht="12.75" customHeight="1" x14ac:dyDescent="0.25">
      <c r="AN3877" s="18"/>
      <c r="AO3877" s="19"/>
      <c r="AQ3877" s="1"/>
      <c r="AR3877" s="14"/>
      <c r="AS3877" s="14"/>
      <c r="AT3877" s="6"/>
      <c r="AU3877" s="3"/>
      <c r="AV3877" s="3"/>
    </row>
    <row r="3878" spans="40:48" ht="12.75" customHeight="1" x14ac:dyDescent="0.25">
      <c r="AN3878" s="18"/>
      <c r="AO3878" s="19"/>
      <c r="AQ3878" s="1"/>
      <c r="AR3878" s="14"/>
      <c r="AS3878" s="14"/>
      <c r="AT3878" s="6"/>
      <c r="AU3878" s="3"/>
      <c r="AV3878" s="3"/>
    </row>
    <row r="3879" spans="40:48" ht="12.75" customHeight="1" x14ac:dyDescent="0.25">
      <c r="AN3879" s="18"/>
      <c r="AO3879" s="19"/>
      <c r="AQ3879" s="1"/>
      <c r="AR3879" s="14"/>
      <c r="AS3879" s="14"/>
      <c r="AT3879" s="6"/>
      <c r="AU3879" s="3"/>
      <c r="AV3879" s="3"/>
    </row>
    <row r="3880" spans="40:48" ht="12.75" customHeight="1" x14ac:dyDescent="0.25">
      <c r="AN3880" s="18"/>
      <c r="AO3880" s="19"/>
      <c r="AQ3880" s="1"/>
      <c r="AR3880" s="14"/>
      <c r="AS3880" s="14"/>
      <c r="AT3880" s="6"/>
      <c r="AU3880" s="3"/>
      <c r="AV3880" s="3"/>
    </row>
    <row r="3881" spans="40:48" ht="12.75" customHeight="1" x14ac:dyDescent="0.25">
      <c r="AN3881" s="18"/>
      <c r="AO3881" s="19"/>
      <c r="AQ3881" s="1"/>
      <c r="AR3881" s="14"/>
      <c r="AS3881" s="14"/>
      <c r="AT3881" s="6"/>
      <c r="AU3881" s="3"/>
      <c r="AV3881" s="3"/>
    </row>
    <row r="3882" spans="40:48" ht="12.75" customHeight="1" x14ac:dyDescent="0.25">
      <c r="AN3882" s="18"/>
      <c r="AO3882" s="19"/>
      <c r="AQ3882" s="1"/>
      <c r="AR3882" s="14"/>
      <c r="AS3882" s="14"/>
      <c r="AT3882" s="6"/>
      <c r="AU3882" s="3"/>
      <c r="AV3882" s="3"/>
    </row>
    <row r="3883" spans="40:48" ht="12.75" customHeight="1" x14ac:dyDescent="0.25">
      <c r="AN3883" s="18"/>
      <c r="AO3883" s="19"/>
      <c r="AQ3883" s="1"/>
      <c r="AR3883" s="14"/>
      <c r="AS3883" s="14"/>
      <c r="AT3883" s="6"/>
      <c r="AU3883" s="3"/>
      <c r="AV3883" s="3"/>
    </row>
    <row r="3884" spans="40:48" ht="12.75" customHeight="1" x14ac:dyDescent="0.25">
      <c r="AN3884" s="18"/>
      <c r="AO3884" s="19"/>
      <c r="AQ3884" s="1"/>
      <c r="AR3884" s="14"/>
      <c r="AS3884" s="14"/>
      <c r="AT3884" s="6"/>
      <c r="AU3884" s="3"/>
      <c r="AV3884" s="3"/>
    </row>
    <row r="3885" spans="40:48" ht="12.75" customHeight="1" x14ac:dyDescent="0.25">
      <c r="AN3885" s="18"/>
      <c r="AO3885" s="19"/>
      <c r="AQ3885" s="1"/>
      <c r="AR3885" s="14"/>
      <c r="AS3885" s="14"/>
      <c r="AT3885" s="6"/>
      <c r="AU3885" s="3"/>
      <c r="AV3885" s="3"/>
    </row>
    <row r="3886" spans="40:48" ht="12.75" customHeight="1" x14ac:dyDescent="0.25">
      <c r="AN3886" s="18"/>
      <c r="AO3886" s="19"/>
      <c r="AQ3886" s="1"/>
      <c r="AR3886" s="14"/>
      <c r="AS3886" s="14"/>
      <c r="AT3886" s="6"/>
      <c r="AU3886" s="3"/>
      <c r="AV3886" s="3"/>
    </row>
    <row r="3887" spans="40:48" ht="12.75" customHeight="1" x14ac:dyDescent="0.25">
      <c r="AN3887" s="18"/>
      <c r="AO3887" s="19"/>
      <c r="AQ3887" s="1"/>
      <c r="AR3887" s="14"/>
      <c r="AS3887" s="14"/>
      <c r="AT3887" s="6"/>
      <c r="AU3887" s="3"/>
      <c r="AV3887" s="3"/>
    </row>
    <row r="3888" spans="40:48" ht="12.75" customHeight="1" x14ac:dyDescent="0.25">
      <c r="AN3888" s="18"/>
      <c r="AO3888" s="19"/>
      <c r="AQ3888" s="1"/>
      <c r="AR3888" s="14"/>
      <c r="AS3888" s="14"/>
      <c r="AT3888" s="6"/>
      <c r="AU3888" s="3"/>
      <c r="AV3888" s="3"/>
    </row>
    <row r="3889" spans="40:48" ht="12.75" customHeight="1" x14ac:dyDescent="0.25">
      <c r="AN3889" s="18"/>
      <c r="AO3889" s="19"/>
      <c r="AQ3889" s="1"/>
      <c r="AR3889" s="14"/>
      <c r="AS3889" s="14"/>
      <c r="AT3889" s="6"/>
      <c r="AU3889" s="3"/>
      <c r="AV3889" s="3"/>
    </row>
    <row r="3890" spans="40:48" ht="12.75" customHeight="1" x14ac:dyDescent="0.25">
      <c r="AN3890" s="18"/>
      <c r="AO3890" s="19"/>
      <c r="AQ3890" s="1"/>
      <c r="AR3890" s="14"/>
      <c r="AS3890" s="14"/>
      <c r="AT3890" s="6"/>
      <c r="AU3890" s="3"/>
      <c r="AV3890" s="3"/>
    </row>
    <row r="3891" spans="40:48" ht="12.75" customHeight="1" x14ac:dyDescent="0.25">
      <c r="AN3891" s="18"/>
      <c r="AO3891" s="19"/>
      <c r="AQ3891" s="1"/>
      <c r="AR3891" s="14"/>
      <c r="AS3891" s="14"/>
      <c r="AT3891" s="6"/>
      <c r="AU3891" s="3"/>
      <c r="AV3891" s="3"/>
    </row>
    <row r="3892" spans="40:48" ht="12.75" customHeight="1" x14ac:dyDescent="0.25">
      <c r="AN3892" s="18"/>
      <c r="AO3892" s="19"/>
      <c r="AQ3892" s="1"/>
      <c r="AR3892" s="14"/>
      <c r="AS3892" s="14"/>
      <c r="AT3892" s="6"/>
      <c r="AU3892" s="3"/>
      <c r="AV3892" s="3"/>
    </row>
    <row r="3893" spans="40:48" ht="12.75" customHeight="1" x14ac:dyDescent="0.25">
      <c r="AN3893" s="18"/>
      <c r="AO3893" s="19"/>
      <c r="AQ3893" s="1"/>
      <c r="AR3893" s="14"/>
      <c r="AS3893" s="14"/>
      <c r="AT3893" s="6"/>
      <c r="AU3893" s="3"/>
      <c r="AV3893" s="3"/>
    </row>
    <row r="3894" spans="40:48" ht="12.75" customHeight="1" x14ac:dyDescent="0.25">
      <c r="AN3894" s="18"/>
      <c r="AO3894" s="19"/>
      <c r="AQ3894" s="1"/>
      <c r="AR3894" s="14"/>
      <c r="AS3894" s="14"/>
      <c r="AT3894" s="6"/>
      <c r="AU3894" s="3"/>
      <c r="AV3894" s="3"/>
    </row>
    <row r="3895" spans="40:48" ht="12.75" customHeight="1" x14ac:dyDescent="0.25">
      <c r="AN3895" s="18"/>
      <c r="AO3895" s="19"/>
      <c r="AQ3895" s="1"/>
      <c r="AR3895" s="14"/>
      <c r="AS3895" s="14"/>
      <c r="AT3895" s="6"/>
      <c r="AU3895" s="3"/>
      <c r="AV3895" s="3"/>
    </row>
    <row r="3896" spans="40:48" ht="12.75" customHeight="1" x14ac:dyDescent="0.25">
      <c r="AN3896" s="18"/>
      <c r="AO3896" s="19"/>
      <c r="AQ3896" s="1"/>
      <c r="AR3896" s="14"/>
      <c r="AS3896" s="14"/>
      <c r="AT3896" s="6"/>
      <c r="AU3896" s="3"/>
      <c r="AV3896" s="3"/>
    </row>
    <row r="3897" spans="40:48" ht="12.75" customHeight="1" x14ac:dyDescent="0.25">
      <c r="AN3897" s="18"/>
      <c r="AO3897" s="19"/>
      <c r="AQ3897" s="1"/>
      <c r="AR3897" s="14"/>
      <c r="AS3897" s="14"/>
      <c r="AT3897" s="6"/>
      <c r="AU3897" s="3"/>
      <c r="AV3897" s="3"/>
    </row>
    <row r="3898" spans="40:48" ht="12.75" customHeight="1" x14ac:dyDescent="0.25">
      <c r="AN3898" s="18"/>
      <c r="AO3898" s="19"/>
      <c r="AQ3898" s="1"/>
      <c r="AR3898" s="14"/>
      <c r="AS3898" s="14"/>
      <c r="AT3898" s="6"/>
      <c r="AU3898" s="3"/>
      <c r="AV3898" s="3"/>
    </row>
    <row r="3899" spans="40:48" ht="12.75" customHeight="1" x14ac:dyDescent="0.25">
      <c r="AN3899" s="18"/>
      <c r="AO3899" s="19"/>
      <c r="AQ3899" s="1"/>
      <c r="AR3899" s="14"/>
      <c r="AS3899" s="14"/>
      <c r="AT3899" s="6"/>
      <c r="AU3899" s="3"/>
      <c r="AV3899" s="3"/>
    </row>
    <row r="3900" spans="40:48" ht="12.75" customHeight="1" x14ac:dyDescent="0.25">
      <c r="AN3900" s="18"/>
      <c r="AO3900" s="19"/>
      <c r="AQ3900" s="1"/>
      <c r="AR3900" s="14"/>
      <c r="AS3900" s="14"/>
      <c r="AT3900" s="6"/>
      <c r="AU3900" s="3"/>
      <c r="AV3900" s="3"/>
    </row>
    <row r="3901" spans="40:48" ht="12.75" customHeight="1" x14ac:dyDescent="0.25">
      <c r="AN3901" s="18"/>
      <c r="AO3901" s="19"/>
      <c r="AQ3901" s="1"/>
      <c r="AR3901" s="14"/>
      <c r="AS3901" s="14"/>
      <c r="AT3901" s="6"/>
      <c r="AU3901" s="3"/>
      <c r="AV3901" s="3"/>
    </row>
    <row r="3902" spans="40:48" ht="12.75" customHeight="1" x14ac:dyDescent="0.25">
      <c r="AN3902" s="18"/>
      <c r="AO3902" s="19"/>
      <c r="AQ3902" s="1"/>
      <c r="AR3902" s="14"/>
      <c r="AS3902" s="14"/>
      <c r="AT3902" s="6"/>
      <c r="AU3902" s="3"/>
      <c r="AV3902" s="3"/>
    </row>
    <row r="3903" spans="40:48" ht="12.75" customHeight="1" x14ac:dyDescent="0.25">
      <c r="AN3903" s="18"/>
      <c r="AO3903" s="19"/>
      <c r="AQ3903" s="1"/>
      <c r="AR3903" s="14"/>
      <c r="AS3903" s="14"/>
      <c r="AT3903" s="6"/>
      <c r="AU3903" s="3"/>
      <c r="AV3903" s="3"/>
    </row>
    <row r="3904" spans="40:48" ht="12.75" customHeight="1" x14ac:dyDescent="0.25">
      <c r="AN3904" s="18"/>
      <c r="AO3904" s="19"/>
      <c r="AQ3904" s="1"/>
      <c r="AR3904" s="14"/>
      <c r="AS3904" s="14"/>
      <c r="AT3904" s="6"/>
      <c r="AU3904" s="3"/>
      <c r="AV3904" s="3"/>
    </row>
    <row r="3905" spans="40:48" ht="12.75" customHeight="1" x14ac:dyDescent="0.25">
      <c r="AN3905" s="18"/>
      <c r="AO3905" s="19"/>
      <c r="AQ3905" s="1"/>
      <c r="AR3905" s="14"/>
      <c r="AS3905" s="14"/>
      <c r="AT3905" s="6"/>
      <c r="AU3905" s="3"/>
      <c r="AV3905" s="3"/>
    </row>
    <row r="3906" spans="40:48" ht="12.75" customHeight="1" x14ac:dyDescent="0.25">
      <c r="AN3906" s="18"/>
      <c r="AO3906" s="19"/>
      <c r="AQ3906" s="1"/>
      <c r="AR3906" s="14"/>
      <c r="AS3906" s="14"/>
      <c r="AT3906" s="6"/>
      <c r="AU3906" s="3"/>
      <c r="AV3906" s="3"/>
    </row>
    <row r="3907" spans="40:48" ht="12.75" customHeight="1" x14ac:dyDescent="0.25">
      <c r="AN3907" s="18"/>
      <c r="AO3907" s="19"/>
      <c r="AQ3907" s="1"/>
      <c r="AR3907" s="14"/>
      <c r="AS3907" s="14"/>
      <c r="AT3907" s="6"/>
      <c r="AU3907" s="3"/>
      <c r="AV3907" s="3"/>
    </row>
    <row r="3908" spans="40:48" ht="12.75" customHeight="1" x14ac:dyDescent="0.25">
      <c r="AN3908" s="18"/>
      <c r="AO3908" s="19"/>
      <c r="AQ3908" s="1"/>
      <c r="AR3908" s="14"/>
      <c r="AS3908" s="14"/>
      <c r="AT3908" s="6"/>
      <c r="AU3908" s="3"/>
      <c r="AV3908" s="3"/>
    </row>
    <row r="3909" spans="40:48" ht="12.75" customHeight="1" x14ac:dyDescent="0.25">
      <c r="AN3909" s="18"/>
      <c r="AO3909" s="19"/>
      <c r="AQ3909" s="1"/>
      <c r="AR3909" s="14"/>
      <c r="AS3909" s="14"/>
      <c r="AT3909" s="6"/>
      <c r="AU3909" s="3"/>
      <c r="AV3909" s="3"/>
    </row>
    <row r="3910" spans="40:48" ht="12.75" customHeight="1" x14ac:dyDescent="0.25">
      <c r="AN3910" s="18"/>
      <c r="AO3910" s="19"/>
      <c r="AQ3910" s="1"/>
      <c r="AR3910" s="14"/>
      <c r="AS3910" s="14"/>
      <c r="AT3910" s="6"/>
      <c r="AU3910" s="3"/>
      <c r="AV3910" s="3"/>
    </row>
    <row r="3911" spans="40:48" ht="12.75" customHeight="1" x14ac:dyDescent="0.25">
      <c r="AN3911" s="18"/>
      <c r="AO3911" s="19"/>
      <c r="AQ3911" s="1"/>
      <c r="AR3911" s="14"/>
      <c r="AS3911" s="14"/>
      <c r="AT3911" s="6"/>
      <c r="AU3911" s="3"/>
      <c r="AV3911" s="3"/>
    </row>
    <row r="3912" spans="40:48" ht="12.75" customHeight="1" x14ac:dyDescent="0.25">
      <c r="AN3912" s="18"/>
      <c r="AO3912" s="19"/>
      <c r="AQ3912" s="1"/>
      <c r="AR3912" s="14"/>
      <c r="AS3912" s="14"/>
      <c r="AT3912" s="6"/>
      <c r="AU3912" s="3"/>
      <c r="AV3912" s="3"/>
    </row>
    <row r="3913" spans="40:48" ht="12.75" customHeight="1" x14ac:dyDescent="0.25">
      <c r="AN3913" s="18"/>
      <c r="AO3913" s="19"/>
      <c r="AQ3913" s="1"/>
      <c r="AR3913" s="14"/>
      <c r="AS3913" s="14"/>
      <c r="AT3913" s="6"/>
      <c r="AU3913" s="3"/>
      <c r="AV3913" s="3"/>
    </row>
    <row r="3914" spans="40:48" ht="12.75" customHeight="1" x14ac:dyDescent="0.25">
      <c r="AN3914" s="18"/>
      <c r="AO3914" s="19"/>
      <c r="AQ3914" s="1"/>
      <c r="AR3914" s="14"/>
      <c r="AS3914" s="14"/>
      <c r="AT3914" s="6"/>
      <c r="AU3914" s="3"/>
      <c r="AV3914" s="3"/>
    </row>
    <row r="3915" spans="40:48" ht="12.75" customHeight="1" x14ac:dyDescent="0.25">
      <c r="AN3915" s="18"/>
      <c r="AO3915" s="19"/>
      <c r="AQ3915" s="1"/>
      <c r="AR3915" s="14"/>
      <c r="AS3915" s="14"/>
      <c r="AT3915" s="6"/>
      <c r="AU3915" s="3"/>
      <c r="AV3915" s="3"/>
    </row>
    <row r="3916" spans="40:48" ht="12.75" customHeight="1" x14ac:dyDescent="0.25">
      <c r="AN3916" s="18"/>
      <c r="AO3916" s="19"/>
      <c r="AQ3916" s="1"/>
      <c r="AR3916" s="14"/>
      <c r="AS3916" s="14"/>
      <c r="AT3916" s="6"/>
      <c r="AU3916" s="3"/>
      <c r="AV3916" s="3"/>
    </row>
    <row r="3917" spans="40:48" ht="12.75" customHeight="1" x14ac:dyDescent="0.25">
      <c r="AN3917" s="18"/>
      <c r="AO3917" s="19"/>
      <c r="AQ3917" s="1"/>
      <c r="AR3917" s="14"/>
      <c r="AS3917" s="14"/>
      <c r="AT3917" s="6"/>
      <c r="AU3917" s="3"/>
      <c r="AV3917" s="3"/>
    </row>
    <row r="3918" spans="40:48" ht="12.75" customHeight="1" x14ac:dyDescent="0.25">
      <c r="AN3918" s="18"/>
      <c r="AO3918" s="19"/>
      <c r="AQ3918" s="1"/>
      <c r="AR3918" s="14"/>
      <c r="AS3918" s="14"/>
      <c r="AT3918" s="6"/>
      <c r="AU3918" s="3"/>
      <c r="AV3918" s="3"/>
    </row>
    <row r="3919" spans="40:48" ht="12.75" customHeight="1" x14ac:dyDescent="0.25">
      <c r="AN3919" s="18"/>
      <c r="AO3919" s="19"/>
      <c r="AQ3919" s="1"/>
      <c r="AR3919" s="14"/>
      <c r="AS3919" s="14"/>
      <c r="AT3919" s="6"/>
      <c r="AU3919" s="3"/>
      <c r="AV3919" s="3"/>
    </row>
    <row r="3920" spans="40:48" ht="12.75" customHeight="1" x14ac:dyDescent="0.25">
      <c r="AN3920" s="18"/>
      <c r="AO3920" s="19"/>
      <c r="AQ3920" s="1"/>
      <c r="AR3920" s="14"/>
      <c r="AS3920" s="14"/>
      <c r="AT3920" s="6"/>
      <c r="AU3920" s="3"/>
      <c r="AV3920" s="3"/>
    </row>
    <row r="3921" spans="40:48" ht="12.75" customHeight="1" x14ac:dyDescent="0.25">
      <c r="AN3921" s="18"/>
      <c r="AO3921" s="19"/>
      <c r="AQ3921" s="1"/>
      <c r="AR3921" s="14"/>
      <c r="AS3921" s="14"/>
      <c r="AT3921" s="6"/>
      <c r="AU3921" s="3"/>
      <c r="AV3921" s="3"/>
    </row>
    <row r="3922" spans="40:48" ht="12.75" customHeight="1" x14ac:dyDescent="0.25">
      <c r="AN3922" s="18"/>
      <c r="AO3922" s="19"/>
      <c r="AQ3922" s="1"/>
      <c r="AR3922" s="14"/>
      <c r="AS3922" s="14"/>
      <c r="AT3922" s="6"/>
      <c r="AU3922" s="3"/>
      <c r="AV3922" s="3"/>
    </row>
    <row r="3923" spans="40:48" ht="12.75" customHeight="1" x14ac:dyDescent="0.25">
      <c r="AN3923" s="18"/>
      <c r="AO3923" s="19"/>
      <c r="AQ3923" s="1"/>
      <c r="AR3923" s="14"/>
      <c r="AS3923" s="14"/>
      <c r="AT3923" s="6"/>
      <c r="AU3923" s="3"/>
      <c r="AV3923" s="3"/>
    </row>
    <row r="3924" spans="40:48" ht="12.75" customHeight="1" x14ac:dyDescent="0.25">
      <c r="AN3924" s="18"/>
      <c r="AO3924" s="19"/>
      <c r="AQ3924" s="1"/>
      <c r="AR3924" s="14"/>
      <c r="AS3924" s="14"/>
      <c r="AT3924" s="6"/>
      <c r="AU3924" s="3"/>
      <c r="AV3924" s="3"/>
    </row>
    <row r="3925" spans="40:48" ht="12.75" customHeight="1" x14ac:dyDescent="0.25">
      <c r="AN3925" s="18"/>
      <c r="AO3925" s="19"/>
      <c r="AQ3925" s="1"/>
      <c r="AR3925" s="14"/>
      <c r="AS3925" s="14"/>
      <c r="AT3925" s="6"/>
      <c r="AU3925" s="3"/>
      <c r="AV3925" s="3"/>
    </row>
    <row r="3926" spans="40:48" ht="12.75" customHeight="1" x14ac:dyDescent="0.25">
      <c r="AN3926" s="18"/>
      <c r="AO3926" s="19"/>
      <c r="AQ3926" s="1"/>
      <c r="AR3926" s="14"/>
      <c r="AS3926" s="14"/>
      <c r="AT3926" s="6"/>
      <c r="AU3926" s="3"/>
      <c r="AV3926" s="3"/>
    </row>
    <row r="3927" spans="40:48" ht="12.75" customHeight="1" x14ac:dyDescent="0.25">
      <c r="AN3927" s="18"/>
      <c r="AO3927" s="19"/>
      <c r="AQ3927" s="1"/>
      <c r="AR3927" s="14"/>
      <c r="AS3927" s="14"/>
      <c r="AT3927" s="6"/>
      <c r="AU3927" s="3"/>
      <c r="AV3927" s="3"/>
    </row>
    <row r="3928" spans="40:48" ht="12.75" customHeight="1" x14ac:dyDescent="0.25">
      <c r="AN3928" s="18"/>
      <c r="AO3928" s="19"/>
      <c r="AQ3928" s="1"/>
      <c r="AR3928" s="14"/>
      <c r="AS3928" s="14"/>
      <c r="AT3928" s="6"/>
      <c r="AU3928" s="3"/>
      <c r="AV3928" s="3"/>
    </row>
    <row r="3929" spans="40:48" ht="12.75" customHeight="1" x14ac:dyDescent="0.25">
      <c r="AN3929" s="18"/>
      <c r="AO3929" s="19"/>
      <c r="AQ3929" s="1"/>
      <c r="AR3929" s="14"/>
      <c r="AS3929" s="14"/>
      <c r="AT3929" s="6"/>
      <c r="AU3929" s="3"/>
      <c r="AV3929" s="3"/>
    </row>
    <row r="3930" spans="40:48" ht="12.75" customHeight="1" x14ac:dyDescent="0.25">
      <c r="AN3930" s="18"/>
      <c r="AO3930" s="19"/>
      <c r="AQ3930" s="1"/>
      <c r="AR3930" s="14"/>
      <c r="AS3930" s="14"/>
      <c r="AT3930" s="6"/>
      <c r="AU3930" s="3"/>
      <c r="AV3930" s="3"/>
    </row>
    <row r="3931" spans="40:48" ht="12.75" customHeight="1" x14ac:dyDescent="0.25">
      <c r="AN3931" s="18"/>
      <c r="AO3931" s="19"/>
      <c r="AQ3931" s="1"/>
      <c r="AR3931" s="14"/>
      <c r="AS3931" s="14"/>
      <c r="AT3931" s="6"/>
      <c r="AU3931" s="3"/>
      <c r="AV3931" s="3"/>
    </row>
    <row r="3932" spans="40:48" ht="12.75" customHeight="1" x14ac:dyDescent="0.25">
      <c r="AN3932" s="18"/>
      <c r="AO3932" s="19"/>
      <c r="AQ3932" s="1"/>
      <c r="AR3932" s="14"/>
      <c r="AS3932" s="14"/>
      <c r="AT3932" s="6"/>
      <c r="AU3932" s="3"/>
      <c r="AV3932" s="3"/>
    </row>
    <row r="3933" spans="40:48" ht="12.75" customHeight="1" x14ac:dyDescent="0.25">
      <c r="AN3933" s="18"/>
      <c r="AO3933" s="19"/>
      <c r="AQ3933" s="1"/>
      <c r="AR3933" s="14"/>
      <c r="AS3933" s="14"/>
      <c r="AT3933" s="6"/>
      <c r="AU3933" s="3"/>
      <c r="AV3933" s="3"/>
    </row>
    <row r="3934" spans="40:48" ht="12.75" customHeight="1" x14ac:dyDescent="0.25">
      <c r="AN3934" s="18"/>
      <c r="AO3934" s="19"/>
      <c r="AQ3934" s="1"/>
      <c r="AR3934" s="14"/>
      <c r="AS3934" s="14"/>
      <c r="AT3934" s="6"/>
      <c r="AU3934" s="3"/>
      <c r="AV3934" s="3"/>
    </row>
    <row r="3935" spans="40:48" ht="12.75" customHeight="1" x14ac:dyDescent="0.25">
      <c r="AN3935" s="18"/>
      <c r="AO3935" s="19"/>
      <c r="AQ3935" s="1"/>
      <c r="AR3935" s="14"/>
      <c r="AS3935" s="14"/>
      <c r="AT3935" s="6"/>
      <c r="AU3935" s="3"/>
      <c r="AV3935" s="3"/>
    </row>
    <row r="3936" spans="40:48" ht="12.75" customHeight="1" x14ac:dyDescent="0.25">
      <c r="AN3936" s="18"/>
      <c r="AO3936" s="19"/>
      <c r="AQ3936" s="1"/>
      <c r="AR3936" s="14"/>
      <c r="AS3936" s="14"/>
      <c r="AT3936" s="6"/>
      <c r="AU3936" s="3"/>
      <c r="AV3936" s="3"/>
    </row>
    <row r="3937" spans="40:48" ht="12.75" customHeight="1" x14ac:dyDescent="0.25">
      <c r="AN3937" s="18"/>
      <c r="AO3937" s="19"/>
      <c r="AQ3937" s="1"/>
      <c r="AR3937" s="14"/>
      <c r="AS3937" s="14"/>
      <c r="AT3937" s="6"/>
      <c r="AU3937" s="3"/>
      <c r="AV3937" s="3"/>
    </row>
    <row r="3938" spans="40:48" ht="12.75" customHeight="1" x14ac:dyDescent="0.25">
      <c r="AN3938" s="18"/>
      <c r="AO3938" s="19"/>
      <c r="AQ3938" s="1"/>
      <c r="AR3938" s="14"/>
      <c r="AS3938" s="14"/>
      <c r="AT3938" s="6"/>
      <c r="AU3938" s="3"/>
      <c r="AV3938" s="3"/>
    </row>
    <row r="3939" spans="40:48" ht="12.75" customHeight="1" x14ac:dyDescent="0.25">
      <c r="AN3939" s="18"/>
      <c r="AO3939" s="19"/>
      <c r="AQ3939" s="1"/>
      <c r="AR3939" s="14"/>
      <c r="AS3939" s="14"/>
      <c r="AT3939" s="6"/>
      <c r="AU3939" s="3"/>
      <c r="AV3939" s="3"/>
    </row>
    <row r="3940" spans="40:48" ht="12.75" customHeight="1" x14ac:dyDescent="0.25">
      <c r="AN3940" s="18"/>
      <c r="AO3940" s="19"/>
      <c r="AQ3940" s="1"/>
      <c r="AR3940" s="14"/>
      <c r="AS3940" s="14"/>
      <c r="AT3940" s="6"/>
      <c r="AU3940" s="3"/>
      <c r="AV3940" s="3"/>
    </row>
    <row r="3941" spans="40:48" ht="12.75" customHeight="1" x14ac:dyDescent="0.25">
      <c r="AN3941" s="18"/>
      <c r="AO3941" s="19"/>
      <c r="AQ3941" s="1"/>
      <c r="AR3941" s="14"/>
      <c r="AS3941" s="14"/>
      <c r="AT3941" s="6"/>
      <c r="AU3941" s="3"/>
      <c r="AV3941" s="3"/>
    </row>
    <row r="3942" spans="40:48" ht="12.75" customHeight="1" x14ac:dyDescent="0.25">
      <c r="AN3942" s="18"/>
      <c r="AO3942" s="19"/>
      <c r="AQ3942" s="1"/>
      <c r="AR3942" s="14"/>
      <c r="AS3942" s="14"/>
      <c r="AT3942" s="6"/>
      <c r="AU3942" s="3"/>
      <c r="AV3942" s="3"/>
    </row>
    <row r="3943" spans="40:48" ht="12.75" customHeight="1" x14ac:dyDescent="0.25">
      <c r="AN3943" s="18"/>
      <c r="AO3943" s="19"/>
      <c r="AQ3943" s="1"/>
      <c r="AR3943" s="14"/>
      <c r="AS3943" s="14"/>
      <c r="AT3943" s="6"/>
      <c r="AU3943" s="3"/>
      <c r="AV3943" s="3"/>
    </row>
    <row r="3944" spans="40:48" ht="12.75" customHeight="1" x14ac:dyDescent="0.25">
      <c r="AN3944" s="18"/>
      <c r="AO3944" s="19"/>
      <c r="AQ3944" s="1"/>
      <c r="AR3944" s="14"/>
      <c r="AS3944" s="14"/>
      <c r="AT3944" s="6"/>
      <c r="AU3944" s="3"/>
      <c r="AV3944" s="3"/>
    </row>
    <row r="3945" spans="40:48" ht="12.75" customHeight="1" x14ac:dyDescent="0.25">
      <c r="AN3945" s="18"/>
      <c r="AO3945" s="19"/>
      <c r="AQ3945" s="1"/>
      <c r="AR3945" s="14"/>
      <c r="AS3945" s="14"/>
      <c r="AT3945" s="6"/>
      <c r="AU3945" s="3"/>
      <c r="AV3945" s="3"/>
    </row>
    <row r="3946" spans="40:48" ht="12.75" customHeight="1" x14ac:dyDescent="0.25">
      <c r="AN3946" s="18"/>
      <c r="AO3946" s="19"/>
      <c r="AQ3946" s="1"/>
      <c r="AR3946" s="14"/>
      <c r="AS3946" s="14"/>
      <c r="AT3946" s="6"/>
      <c r="AU3946" s="3"/>
      <c r="AV3946" s="3"/>
    </row>
    <row r="3947" spans="40:48" ht="12.75" customHeight="1" x14ac:dyDescent="0.25">
      <c r="AN3947" s="18"/>
      <c r="AO3947" s="19"/>
      <c r="AQ3947" s="1"/>
      <c r="AR3947" s="14"/>
      <c r="AS3947" s="14"/>
      <c r="AT3947" s="6"/>
      <c r="AU3947" s="3"/>
      <c r="AV3947" s="3"/>
    </row>
    <row r="3948" spans="40:48" ht="12.75" customHeight="1" x14ac:dyDescent="0.25">
      <c r="AN3948" s="18"/>
      <c r="AO3948" s="19"/>
      <c r="AQ3948" s="1"/>
      <c r="AR3948" s="14"/>
      <c r="AS3948" s="14"/>
      <c r="AT3948" s="6"/>
      <c r="AU3948" s="3"/>
      <c r="AV3948" s="3"/>
    </row>
    <row r="3949" spans="40:48" ht="12.75" customHeight="1" x14ac:dyDescent="0.25">
      <c r="AN3949" s="18"/>
      <c r="AO3949" s="19"/>
      <c r="AQ3949" s="1"/>
      <c r="AR3949" s="14"/>
      <c r="AS3949" s="14"/>
      <c r="AT3949" s="6"/>
      <c r="AU3949" s="3"/>
      <c r="AV3949" s="3"/>
    </row>
    <row r="3950" spans="40:48" ht="12.75" customHeight="1" x14ac:dyDescent="0.25">
      <c r="AN3950" s="18"/>
      <c r="AO3950" s="19"/>
      <c r="AQ3950" s="1"/>
      <c r="AR3950" s="14"/>
      <c r="AS3950" s="14"/>
      <c r="AT3950" s="6"/>
      <c r="AU3950" s="3"/>
      <c r="AV3950" s="3"/>
    </row>
    <row r="3951" spans="40:48" ht="12.75" customHeight="1" x14ac:dyDescent="0.25">
      <c r="AN3951" s="18"/>
      <c r="AO3951" s="19"/>
      <c r="AQ3951" s="1"/>
      <c r="AR3951" s="14"/>
      <c r="AS3951" s="14"/>
      <c r="AT3951" s="6"/>
      <c r="AU3951" s="3"/>
      <c r="AV3951" s="3"/>
    </row>
    <row r="3952" spans="40:48" ht="12.75" customHeight="1" x14ac:dyDescent="0.25">
      <c r="AN3952" s="18"/>
      <c r="AO3952" s="19"/>
      <c r="AQ3952" s="1"/>
      <c r="AR3952" s="14"/>
      <c r="AS3952" s="14"/>
      <c r="AT3952" s="6"/>
      <c r="AU3952" s="3"/>
      <c r="AV3952" s="3"/>
    </row>
    <row r="3953" spans="40:48" ht="12.75" customHeight="1" x14ac:dyDescent="0.25">
      <c r="AN3953" s="18"/>
      <c r="AO3953" s="19"/>
      <c r="AQ3953" s="1"/>
      <c r="AR3953" s="14"/>
      <c r="AS3953" s="14"/>
      <c r="AT3953" s="6"/>
      <c r="AU3953" s="3"/>
      <c r="AV3953" s="3"/>
    </row>
    <row r="3954" spans="40:48" ht="12.75" customHeight="1" x14ac:dyDescent="0.25">
      <c r="AN3954" s="18"/>
      <c r="AO3954" s="19"/>
      <c r="AQ3954" s="1"/>
      <c r="AR3954" s="14"/>
      <c r="AS3954" s="14"/>
      <c r="AT3954" s="6"/>
      <c r="AU3954" s="3"/>
      <c r="AV3954" s="3"/>
    </row>
    <row r="3955" spans="40:48" ht="12.75" customHeight="1" x14ac:dyDescent="0.25">
      <c r="AN3955" s="18"/>
      <c r="AO3955" s="19"/>
      <c r="AQ3955" s="1"/>
      <c r="AR3955" s="14"/>
      <c r="AS3955" s="14"/>
      <c r="AT3955" s="6"/>
      <c r="AU3955" s="3"/>
      <c r="AV3955" s="3"/>
    </row>
    <row r="3956" spans="40:48" ht="12.75" customHeight="1" x14ac:dyDescent="0.25">
      <c r="AN3956" s="18"/>
      <c r="AO3956" s="19"/>
      <c r="AQ3956" s="1"/>
      <c r="AR3956" s="14"/>
      <c r="AS3956" s="14"/>
      <c r="AT3956" s="6"/>
      <c r="AU3956" s="3"/>
      <c r="AV3956" s="3"/>
    </row>
    <row r="3957" spans="40:48" ht="12.75" customHeight="1" x14ac:dyDescent="0.25">
      <c r="AN3957" s="18"/>
      <c r="AO3957" s="19"/>
      <c r="AQ3957" s="1"/>
      <c r="AR3957" s="14"/>
      <c r="AS3957" s="14"/>
      <c r="AT3957" s="6"/>
      <c r="AU3957" s="3"/>
      <c r="AV3957" s="3"/>
    </row>
    <row r="3958" spans="40:48" ht="12.75" customHeight="1" x14ac:dyDescent="0.25">
      <c r="AN3958" s="18"/>
      <c r="AO3958" s="19"/>
      <c r="AQ3958" s="1"/>
      <c r="AR3958" s="14"/>
      <c r="AS3958" s="14"/>
      <c r="AT3958" s="6"/>
      <c r="AU3958" s="3"/>
      <c r="AV3958" s="3"/>
    </row>
    <row r="3959" spans="40:48" ht="12.75" customHeight="1" x14ac:dyDescent="0.25">
      <c r="AN3959" s="18"/>
      <c r="AO3959" s="19"/>
      <c r="AQ3959" s="1"/>
      <c r="AR3959" s="14"/>
      <c r="AS3959" s="14"/>
      <c r="AT3959" s="6"/>
      <c r="AU3959" s="3"/>
      <c r="AV3959" s="3"/>
    </row>
    <row r="3960" spans="40:48" ht="12.75" customHeight="1" x14ac:dyDescent="0.25">
      <c r="AN3960" s="18"/>
      <c r="AO3960" s="19"/>
      <c r="AQ3960" s="1"/>
      <c r="AR3960" s="14"/>
      <c r="AS3960" s="14"/>
      <c r="AT3960" s="6"/>
      <c r="AU3960" s="3"/>
      <c r="AV3960" s="3"/>
    </row>
    <row r="3961" spans="40:48" ht="12.75" customHeight="1" x14ac:dyDescent="0.25">
      <c r="AN3961" s="18"/>
      <c r="AO3961" s="19"/>
      <c r="AQ3961" s="1"/>
      <c r="AR3961" s="14"/>
      <c r="AS3961" s="14"/>
      <c r="AT3961" s="6"/>
      <c r="AU3961" s="3"/>
      <c r="AV3961" s="3"/>
    </row>
    <row r="3962" spans="40:48" ht="12.75" customHeight="1" x14ac:dyDescent="0.25">
      <c r="AN3962" s="18"/>
      <c r="AO3962" s="19"/>
      <c r="AQ3962" s="1"/>
      <c r="AR3962" s="14"/>
      <c r="AS3962" s="14"/>
      <c r="AT3962" s="6"/>
      <c r="AU3962" s="3"/>
      <c r="AV3962" s="3"/>
    </row>
    <row r="3963" spans="40:48" ht="12.75" customHeight="1" x14ac:dyDescent="0.25">
      <c r="AN3963" s="18"/>
      <c r="AO3963" s="19"/>
      <c r="AQ3963" s="1"/>
      <c r="AR3963" s="14"/>
      <c r="AS3963" s="14"/>
      <c r="AT3963" s="6"/>
      <c r="AU3963" s="3"/>
      <c r="AV3963" s="3"/>
    </row>
    <row r="3964" spans="40:48" ht="12.75" customHeight="1" x14ac:dyDescent="0.25">
      <c r="AN3964" s="18"/>
      <c r="AO3964" s="19"/>
      <c r="AQ3964" s="1"/>
      <c r="AR3964" s="14"/>
      <c r="AS3964" s="14"/>
      <c r="AT3964" s="6"/>
      <c r="AU3964" s="3"/>
      <c r="AV3964" s="3"/>
    </row>
    <row r="3965" spans="40:48" ht="12.75" customHeight="1" x14ac:dyDescent="0.25">
      <c r="AN3965" s="18"/>
      <c r="AO3965" s="19"/>
      <c r="AQ3965" s="1"/>
      <c r="AR3965" s="14"/>
      <c r="AS3965" s="14"/>
      <c r="AT3965" s="6"/>
      <c r="AU3965" s="3"/>
      <c r="AV3965" s="3"/>
    </row>
    <row r="3966" spans="40:48" ht="12.75" customHeight="1" x14ac:dyDescent="0.25">
      <c r="AN3966" s="18"/>
      <c r="AO3966" s="19"/>
      <c r="AQ3966" s="1"/>
      <c r="AR3966" s="14"/>
      <c r="AS3966" s="14"/>
      <c r="AT3966" s="6"/>
      <c r="AU3966" s="3"/>
      <c r="AV3966" s="3"/>
    </row>
    <row r="3967" spans="40:48" ht="12.75" customHeight="1" x14ac:dyDescent="0.25">
      <c r="AN3967" s="18"/>
      <c r="AO3967" s="19"/>
      <c r="AQ3967" s="1"/>
      <c r="AR3967" s="14"/>
      <c r="AS3967" s="14"/>
      <c r="AT3967" s="6"/>
      <c r="AU3967" s="3"/>
      <c r="AV3967" s="3"/>
    </row>
    <row r="3968" spans="40:48" ht="12.75" customHeight="1" x14ac:dyDescent="0.25">
      <c r="AN3968" s="18"/>
      <c r="AO3968" s="19"/>
      <c r="AQ3968" s="1"/>
      <c r="AR3968" s="14"/>
      <c r="AS3968" s="14"/>
      <c r="AT3968" s="6"/>
      <c r="AU3968" s="3"/>
      <c r="AV3968" s="3"/>
    </row>
    <row r="3969" spans="40:48" ht="12.75" customHeight="1" x14ac:dyDescent="0.25">
      <c r="AN3969" s="18"/>
      <c r="AO3969" s="19"/>
      <c r="AQ3969" s="1"/>
      <c r="AR3969" s="14"/>
      <c r="AS3969" s="14"/>
      <c r="AT3969" s="6"/>
      <c r="AU3969" s="3"/>
      <c r="AV3969" s="3"/>
    </row>
    <row r="3970" spans="40:48" ht="12.75" customHeight="1" x14ac:dyDescent="0.25">
      <c r="AN3970" s="18"/>
      <c r="AO3970" s="19"/>
      <c r="AQ3970" s="1"/>
      <c r="AR3970" s="14"/>
      <c r="AS3970" s="14"/>
      <c r="AT3970" s="6"/>
      <c r="AU3970" s="3"/>
      <c r="AV3970" s="3"/>
    </row>
    <row r="3971" spans="40:48" ht="12.75" customHeight="1" x14ac:dyDescent="0.25">
      <c r="AN3971" s="18"/>
      <c r="AO3971" s="19"/>
      <c r="AQ3971" s="1"/>
      <c r="AR3971" s="14"/>
      <c r="AS3971" s="14"/>
      <c r="AT3971" s="6"/>
      <c r="AU3971" s="3"/>
      <c r="AV3971" s="3"/>
    </row>
    <row r="3972" spans="40:48" ht="12.75" customHeight="1" x14ac:dyDescent="0.25">
      <c r="AN3972" s="18"/>
      <c r="AO3972" s="19"/>
      <c r="AQ3972" s="1"/>
      <c r="AR3972" s="14"/>
      <c r="AS3972" s="14"/>
      <c r="AT3972" s="6"/>
      <c r="AU3972" s="3"/>
      <c r="AV3972" s="3"/>
    </row>
    <row r="3973" spans="40:48" ht="12.75" customHeight="1" x14ac:dyDescent="0.25">
      <c r="AN3973" s="18"/>
      <c r="AO3973" s="19"/>
      <c r="AQ3973" s="1"/>
      <c r="AR3973" s="14"/>
      <c r="AS3973" s="14"/>
      <c r="AT3973" s="6"/>
      <c r="AU3973" s="3"/>
      <c r="AV3973" s="3"/>
    </row>
    <row r="3974" spans="40:48" ht="12.75" customHeight="1" x14ac:dyDescent="0.25">
      <c r="AN3974" s="18"/>
      <c r="AO3974" s="19"/>
      <c r="AQ3974" s="1"/>
      <c r="AR3974" s="14"/>
      <c r="AS3974" s="14"/>
      <c r="AT3974" s="6"/>
      <c r="AU3974" s="3"/>
      <c r="AV3974" s="3"/>
    </row>
    <row r="3975" spans="40:48" ht="12.75" customHeight="1" x14ac:dyDescent="0.25">
      <c r="AN3975" s="18"/>
      <c r="AO3975" s="19"/>
      <c r="AQ3975" s="1"/>
      <c r="AR3975" s="14"/>
      <c r="AS3975" s="14"/>
      <c r="AT3975" s="6"/>
      <c r="AU3975" s="3"/>
      <c r="AV3975" s="3"/>
    </row>
    <row r="3976" spans="40:48" ht="12.75" customHeight="1" x14ac:dyDescent="0.25">
      <c r="AN3976" s="18"/>
      <c r="AO3976" s="19"/>
      <c r="AQ3976" s="1"/>
      <c r="AR3976" s="14"/>
      <c r="AS3976" s="14"/>
      <c r="AT3976" s="6"/>
      <c r="AU3976" s="3"/>
      <c r="AV3976" s="3"/>
    </row>
    <row r="3977" spans="40:48" ht="12.75" customHeight="1" x14ac:dyDescent="0.25">
      <c r="AN3977" s="18"/>
      <c r="AO3977" s="19"/>
      <c r="AQ3977" s="1"/>
      <c r="AR3977" s="14"/>
      <c r="AS3977" s="14"/>
      <c r="AT3977" s="6"/>
      <c r="AU3977" s="3"/>
      <c r="AV3977" s="3"/>
    </row>
    <row r="3978" spans="40:48" ht="12.75" customHeight="1" x14ac:dyDescent="0.25">
      <c r="AN3978" s="18"/>
      <c r="AO3978" s="19"/>
      <c r="AQ3978" s="1"/>
      <c r="AR3978" s="14"/>
      <c r="AS3978" s="14"/>
      <c r="AT3978" s="6"/>
      <c r="AU3978" s="3"/>
      <c r="AV3978" s="3"/>
    </row>
    <row r="3979" spans="40:48" ht="12.75" customHeight="1" x14ac:dyDescent="0.25">
      <c r="AN3979" s="18"/>
      <c r="AO3979" s="19"/>
      <c r="AQ3979" s="1"/>
      <c r="AR3979" s="14"/>
      <c r="AS3979" s="14"/>
      <c r="AT3979" s="6"/>
      <c r="AU3979" s="3"/>
      <c r="AV3979" s="3"/>
    </row>
    <row r="3980" spans="40:48" ht="12.75" customHeight="1" x14ac:dyDescent="0.25">
      <c r="AN3980" s="18"/>
      <c r="AO3980" s="19"/>
      <c r="AQ3980" s="1"/>
      <c r="AR3980" s="14"/>
      <c r="AS3980" s="14"/>
      <c r="AT3980" s="6"/>
      <c r="AU3980" s="3"/>
      <c r="AV3980" s="3"/>
    </row>
    <row r="3981" spans="40:48" ht="12.75" customHeight="1" x14ac:dyDescent="0.25">
      <c r="AN3981" s="18"/>
      <c r="AO3981" s="19"/>
      <c r="AQ3981" s="1"/>
      <c r="AR3981" s="14"/>
      <c r="AS3981" s="14"/>
      <c r="AT3981" s="6"/>
      <c r="AU3981" s="3"/>
      <c r="AV3981" s="3"/>
    </row>
    <row r="3982" spans="40:48" ht="12.75" customHeight="1" x14ac:dyDescent="0.25">
      <c r="AN3982" s="18"/>
      <c r="AO3982" s="19"/>
      <c r="AQ3982" s="1"/>
      <c r="AR3982" s="14"/>
      <c r="AS3982" s="14"/>
      <c r="AT3982" s="6"/>
      <c r="AU3982" s="3"/>
      <c r="AV3982" s="3"/>
    </row>
    <row r="3983" spans="40:48" ht="12.75" customHeight="1" x14ac:dyDescent="0.25">
      <c r="AN3983" s="18"/>
      <c r="AO3983" s="19"/>
      <c r="AQ3983" s="1"/>
      <c r="AR3983" s="14"/>
      <c r="AS3983" s="14"/>
      <c r="AT3983" s="6"/>
      <c r="AU3983" s="3"/>
      <c r="AV3983" s="3"/>
    </row>
    <row r="3984" spans="40:48" ht="12.75" customHeight="1" x14ac:dyDescent="0.25">
      <c r="AN3984" s="18"/>
      <c r="AO3984" s="19"/>
      <c r="AQ3984" s="1"/>
      <c r="AR3984" s="14"/>
      <c r="AS3984" s="14"/>
      <c r="AT3984" s="6"/>
      <c r="AU3984" s="3"/>
      <c r="AV3984" s="3"/>
    </row>
    <row r="3985" spans="40:48" ht="12.75" customHeight="1" x14ac:dyDescent="0.25">
      <c r="AN3985" s="18"/>
      <c r="AO3985" s="19"/>
      <c r="AQ3985" s="1"/>
      <c r="AR3985" s="14"/>
      <c r="AS3985" s="14"/>
      <c r="AT3985" s="6"/>
      <c r="AU3985" s="3"/>
      <c r="AV3985" s="3"/>
    </row>
    <row r="3986" spans="40:48" ht="12.75" customHeight="1" x14ac:dyDescent="0.25">
      <c r="AN3986" s="18"/>
      <c r="AO3986" s="19"/>
      <c r="AQ3986" s="1"/>
      <c r="AR3986" s="14"/>
      <c r="AS3986" s="14"/>
      <c r="AT3986" s="6"/>
      <c r="AU3986" s="3"/>
      <c r="AV3986" s="3"/>
    </row>
    <row r="3987" spans="40:48" ht="12.75" customHeight="1" x14ac:dyDescent="0.25">
      <c r="AN3987" s="18"/>
      <c r="AO3987" s="19"/>
      <c r="AQ3987" s="1"/>
      <c r="AR3987" s="14"/>
      <c r="AS3987" s="14"/>
      <c r="AT3987" s="6"/>
      <c r="AU3987" s="3"/>
      <c r="AV3987" s="3"/>
    </row>
    <row r="3988" spans="40:48" ht="12.75" customHeight="1" x14ac:dyDescent="0.25">
      <c r="AN3988" s="18"/>
      <c r="AO3988" s="19"/>
      <c r="AQ3988" s="1"/>
      <c r="AR3988" s="14"/>
      <c r="AS3988" s="14"/>
      <c r="AT3988" s="6"/>
      <c r="AU3988" s="3"/>
      <c r="AV3988" s="3"/>
    </row>
    <row r="3989" spans="40:48" ht="12.75" customHeight="1" x14ac:dyDescent="0.25">
      <c r="AN3989" s="18"/>
      <c r="AO3989" s="19"/>
      <c r="AQ3989" s="1"/>
      <c r="AR3989" s="14"/>
      <c r="AS3989" s="14"/>
      <c r="AT3989" s="6"/>
      <c r="AU3989" s="3"/>
      <c r="AV3989" s="3"/>
    </row>
    <row r="3990" spans="40:48" ht="12.75" customHeight="1" x14ac:dyDescent="0.25">
      <c r="AN3990" s="18"/>
      <c r="AO3990" s="19"/>
      <c r="AQ3990" s="1"/>
      <c r="AR3990" s="14"/>
      <c r="AS3990" s="14"/>
      <c r="AT3990" s="6"/>
      <c r="AU3990" s="3"/>
      <c r="AV3990" s="3"/>
    </row>
    <row r="3991" spans="40:48" ht="12.75" customHeight="1" x14ac:dyDescent="0.25">
      <c r="AN3991" s="18"/>
      <c r="AO3991" s="19"/>
      <c r="AQ3991" s="1"/>
      <c r="AR3991" s="14"/>
      <c r="AS3991" s="14"/>
      <c r="AT3991" s="6"/>
      <c r="AU3991" s="3"/>
      <c r="AV3991" s="3"/>
    </row>
    <row r="3992" spans="40:48" ht="12.75" customHeight="1" x14ac:dyDescent="0.25">
      <c r="AN3992" s="18"/>
      <c r="AO3992" s="19"/>
      <c r="AQ3992" s="1"/>
      <c r="AR3992" s="14"/>
      <c r="AS3992" s="14"/>
      <c r="AT3992" s="6"/>
      <c r="AU3992" s="3"/>
      <c r="AV3992" s="3"/>
    </row>
    <row r="3993" spans="40:48" ht="12.75" customHeight="1" x14ac:dyDescent="0.25">
      <c r="AN3993" s="18"/>
      <c r="AO3993" s="19"/>
      <c r="AQ3993" s="1"/>
      <c r="AR3993" s="14"/>
      <c r="AS3993" s="14"/>
      <c r="AT3993" s="6"/>
      <c r="AU3993" s="3"/>
      <c r="AV3993" s="3"/>
    </row>
    <row r="3994" spans="40:48" ht="12.75" customHeight="1" x14ac:dyDescent="0.25">
      <c r="AN3994" s="18"/>
      <c r="AO3994" s="19"/>
      <c r="AQ3994" s="1"/>
      <c r="AR3994" s="14"/>
      <c r="AS3994" s="14"/>
      <c r="AT3994" s="6"/>
      <c r="AU3994" s="3"/>
      <c r="AV3994" s="3"/>
    </row>
    <row r="3995" spans="40:48" ht="12.75" customHeight="1" x14ac:dyDescent="0.25">
      <c r="AN3995" s="18"/>
      <c r="AO3995" s="19"/>
      <c r="AQ3995" s="1"/>
      <c r="AR3995" s="14"/>
      <c r="AS3995" s="14"/>
      <c r="AT3995" s="6"/>
      <c r="AU3995" s="3"/>
      <c r="AV3995" s="3"/>
    </row>
    <row r="3996" spans="40:48" ht="12.75" customHeight="1" x14ac:dyDescent="0.25">
      <c r="AN3996" s="18"/>
      <c r="AO3996" s="19"/>
      <c r="AQ3996" s="1"/>
      <c r="AR3996" s="14"/>
      <c r="AS3996" s="14"/>
      <c r="AT3996" s="6"/>
      <c r="AU3996" s="3"/>
      <c r="AV3996" s="3"/>
    </row>
    <row r="3997" spans="40:48" ht="12.75" customHeight="1" x14ac:dyDescent="0.25">
      <c r="AN3997" s="18"/>
      <c r="AO3997" s="19"/>
      <c r="AQ3997" s="1"/>
      <c r="AR3997" s="14"/>
      <c r="AS3997" s="14"/>
      <c r="AT3997" s="6"/>
      <c r="AU3997" s="3"/>
      <c r="AV3997" s="3"/>
    </row>
    <row r="3998" spans="40:48" ht="12.75" customHeight="1" x14ac:dyDescent="0.25">
      <c r="AN3998" s="18"/>
      <c r="AO3998" s="19"/>
      <c r="AQ3998" s="1"/>
      <c r="AR3998" s="14"/>
      <c r="AS3998" s="14"/>
      <c r="AT3998" s="6"/>
      <c r="AU3998" s="3"/>
      <c r="AV3998" s="3"/>
    </row>
    <row r="3999" spans="40:48" ht="12.75" customHeight="1" x14ac:dyDescent="0.25">
      <c r="AN3999" s="18"/>
      <c r="AO3999" s="19"/>
      <c r="AQ3999" s="1"/>
      <c r="AR3999" s="14"/>
      <c r="AS3999" s="14"/>
      <c r="AT3999" s="6"/>
      <c r="AU3999" s="3"/>
      <c r="AV3999" s="3"/>
    </row>
    <row r="4000" spans="40:48" ht="12.75" customHeight="1" x14ac:dyDescent="0.25">
      <c r="AN4000" s="18"/>
      <c r="AO4000" s="19"/>
      <c r="AQ4000" s="1"/>
      <c r="AR4000" s="14"/>
      <c r="AS4000" s="14"/>
      <c r="AT4000" s="6"/>
      <c r="AU4000" s="3"/>
      <c r="AV4000" s="3"/>
    </row>
    <row r="4001" spans="40:48" ht="12.75" customHeight="1" x14ac:dyDescent="0.25">
      <c r="AN4001" s="18"/>
      <c r="AO4001" s="19"/>
      <c r="AQ4001" s="1"/>
      <c r="AR4001" s="14"/>
      <c r="AS4001" s="14"/>
      <c r="AT4001" s="6"/>
      <c r="AU4001" s="3"/>
      <c r="AV4001" s="3"/>
    </row>
    <row r="4002" spans="40:48" ht="12.75" customHeight="1" x14ac:dyDescent="0.25">
      <c r="AN4002" s="18"/>
      <c r="AO4002" s="19"/>
      <c r="AQ4002" s="1"/>
      <c r="AR4002" s="14"/>
      <c r="AS4002" s="14"/>
      <c r="AT4002" s="6"/>
      <c r="AU4002" s="3"/>
      <c r="AV4002" s="3"/>
    </row>
    <row r="4003" spans="40:48" ht="12.75" customHeight="1" x14ac:dyDescent="0.25">
      <c r="AN4003" s="18"/>
      <c r="AO4003" s="19"/>
      <c r="AQ4003" s="1"/>
      <c r="AR4003" s="14"/>
      <c r="AS4003" s="14"/>
      <c r="AT4003" s="6"/>
      <c r="AU4003" s="3"/>
      <c r="AV4003" s="3"/>
    </row>
    <row r="4004" spans="40:48" ht="12.75" customHeight="1" x14ac:dyDescent="0.25">
      <c r="AN4004" s="18"/>
      <c r="AO4004" s="19"/>
      <c r="AQ4004" s="1"/>
      <c r="AR4004" s="14"/>
      <c r="AS4004" s="14"/>
      <c r="AT4004" s="6"/>
      <c r="AU4004" s="3"/>
      <c r="AV4004" s="3"/>
    </row>
    <row r="4005" spans="40:48" ht="12.75" customHeight="1" x14ac:dyDescent="0.25">
      <c r="AN4005" s="18"/>
      <c r="AO4005" s="19"/>
      <c r="AQ4005" s="1"/>
      <c r="AR4005" s="14"/>
      <c r="AS4005" s="14"/>
      <c r="AT4005" s="6"/>
      <c r="AU4005" s="3"/>
      <c r="AV4005" s="3"/>
    </row>
    <row r="4006" spans="40:48" ht="12.75" customHeight="1" x14ac:dyDescent="0.25">
      <c r="AN4006" s="18"/>
      <c r="AO4006" s="19"/>
      <c r="AQ4006" s="1"/>
      <c r="AR4006" s="14"/>
      <c r="AS4006" s="14"/>
      <c r="AT4006" s="6"/>
      <c r="AU4006" s="3"/>
      <c r="AV4006" s="3"/>
    </row>
    <row r="4007" spans="40:48" ht="12.75" customHeight="1" x14ac:dyDescent="0.25">
      <c r="AN4007" s="18"/>
      <c r="AO4007" s="19"/>
      <c r="AQ4007" s="1"/>
      <c r="AR4007" s="14"/>
      <c r="AS4007" s="14"/>
      <c r="AT4007" s="6"/>
      <c r="AU4007" s="3"/>
      <c r="AV4007" s="3"/>
    </row>
    <row r="4008" spans="40:48" ht="12.75" customHeight="1" x14ac:dyDescent="0.25">
      <c r="AN4008" s="18"/>
      <c r="AO4008" s="19"/>
      <c r="AQ4008" s="1"/>
      <c r="AR4008" s="14"/>
      <c r="AS4008" s="14"/>
      <c r="AT4008" s="6"/>
      <c r="AU4008" s="3"/>
      <c r="AV4008" s="3"/>
    </row>
    <row r="4009" spans="40:48" ht="12.75" customHeight="1" x14ac:dyDescent="0.25">
      <c r="AN4009" s="18"/>
      <c r="AO4009" s="19"/>
      <c r="AQ4009" s="1"/>
      <c r="AR4009" s="14"/>
      <c r="AS4009" s="14"/>
      <c r="AT4009" s="6"/>
      <c r="AU4009" s="3"/>
      <c r="AV4009" s="3"/>
    </row>
    <row r="4010" spans="40:48" ht="12.75" customHeight="1" x14ac:dyDescent="0.25">
      <c r="AN4010" s="18"/>
      <c r="AO4010" s="19"/>
      <c r="AQ4010" s="1"/>
      <c r="AR4010" s="14"/>
      <c r="AS4010" s="14"/>
      <c r="AT4010" s="6"/>
      <c r="AU4010" s="3"/>
      <c r="AV4010" s="3"/>
    </row>
    <row r="4011" spans="40:48" ht="12.75" customHeight="1" x14ac:dyDescent="0.25">
      <c r="AN4011" s="18"/>
      <c r="AO4011" s="19"/>
      <c r="AQ4011" s="1"/>
      <c r="AR4011" s="14"/>
      <c r="AS4011" s="14"/>
      <c r="AT4011" s="6"/>
      <c r="AU4011" s="3"/>
      <c r="AV4011" s="3"/>
    </row>
    <row r="4012" spans="40:48" ht="12.75" customHeight="1" x14ac:dyDescent="0.25">
      <c r="AN4012" s="18"/>
      <c r="AO4012" s="19"/>
      <c r="AQ4012" s="1"/>
      <c r="AR4012" s="14"/>
      <c r="AS4012" s="14"/>
      <c r="AT4012" s="6"/>
      <c r="AU4012" s="3"/>
      <c r="AV4012" s="3"/>
    </row>
    <row r="4013" spans="40:48" ht="12.75" customHeight="1" x14ac:dyDescent="0.25">
      <c r="AN4013" s="18"/>
      <c r="AO4013" s="19"/>
      <c r="AQ4013" s="1"/>
      <c r="AR4013" s="14"/>
      <c r="AS4013" s="14"/>
      <c r="AT4013" s="6"/>
      <c r="AU4013" s="3"/>
      <c r="AV4013" s="3"/>
    </row>
    <row r="4014" spans="40:48" ht="12.75" customHeight="1" x14ac:dyDescent="0.25">
      <c r="AN4014" s="18"/>
      <c r="AO4014" s="19"/>
      <c r="AQ4014" s="1"/>
      <c r="AR4014" s="14"/>
      <c r="AS4014" s="14"/>
      <c r="AT4014" s="6"/>
      <c r="AU4014" s="3"/>
      <c r="AV4014" s="3"/>
    </row>
    <row r="4015" spans="40:48" ht="12.75" customHeight="1" x14ac:dyDescent="0.25">
      <c r="AN4015" s="18"/>
      <c r="AO4015" s="19"/>
      <c r="AQ4015" s="1"/>
      <c r="AR4015" s="14"/>
      <c r="AS4015" s="14"/>
      <c r="AT4015" s="6"/>
      <c r="AU4015" s="3"/>
      <c r="AV4015" s="3"/>
    </row>
    <row r="4016" spans="40:48" ht="12.75" customHeight="1" x14ac:dyDescent="0.25">
      <c r="AN4016" s="18"/>
      <c r="AO4016" s="19"/>
      <c r="AQ4016" s="1"/>
      <c r="AR4016" s="14"/>
      <c r="AS4016" s="14"/>
      <c r="AT4016" s="6"/>
      <c r="AU4016" s="3"/>
      <c r="AV4016" s="3"/>
    </row>
    <row r="4017" spans="40:48" ht="12.75" customHeight="1" x14ac:dyDescent="0.25">
      <c r="AN4017" s="18"/>
      <c r="AO4017" s="19"/>
      <c r="AQ4017" s="1"/>
      <c r="AR4017" s="14"/>
      <c r="AS4017" s="14"/>
      <c r="AT4017" s="6"/>
      <c r="AU4017" s="3"/>
      <c r="AV4017" s="3"/>
    </row>
    <row r="4018" spans="40:48" ht="12.75" customHeight="1" x14ac:dyDescent="0.25">
      <c r="AN4018" s="18"/>
      <c r="AO4018" s="19"/>
      <c r="AQ4018" s="1"/>
      <c r="AR4018" s="14"/>
      <c r="AS4018" s="14"/>
      <c r="AT4018" s="6"/>
      <c r="AU4018" s="3"/>
      <c r="AV4018" s="3"/>
    </row>
    <row r="4019" spans="40:48" ht="12.75" customHeight="1" x14ac:dyDescent="0.25">
      <c r="AN4019" s="18"/>
      <c r="AO4019" s="19"/>
      <c r="AQ4019" s="1"/>
      <c r="AR4019" s="14"/>
      <c r="AS4019" s="14"/>
      <c r="AT4019" s="6"/>
      <c r="AU4019" s="3"/>
      <c r="AV4019" s="3"/>
    </row>
    <row r="4020" spans="40:48" ht="12.75" customHeight="1" x14ac:dyDescent="0.25">
      <c r="AN4020" s="18"/>
      <c r="AO4020" s="19"/>
      <c r="AQ4020" s="1"/>
      <c r="AR4020" s="14"/>
      <c r="AS4020" s="14"/>
      <c r="AT4020" s="6"/>
      <c r="AU4020" s="3"/>
      <c r="AV4020" s="3"/>
    </row>
    <row r="4021" spans="40:48" ht="12.75" customHeight="1" x14ac:dyDescent="0.25">
      <c r="AN4021" s="18"/>
      <c r="AO4021" s="19"/>
      <c r="AQ4021" s="1"/>
      <c r="AR4021" s="14"/>
      <c r="AS4021" s="14"/>
      <c r="AT4021" s="6"/>
      <c r="AU4021" s="3"/>
      <c r="AV4021" s="3"/>
    </row>
    <row r="4022" spans="40:48" ht="12.75" customHeight="1" x14ac:dyDescent="0.25">
      <c r="AN4022" s="18"/>
      <c r="AO4022" s="19"/>
      <c r="AQ4022" s="1"/>
      <c r="AR4022" s="14"/>
      <c r="AS4022" s="14"/>
      <c r="AT4022" s="6"/>
      <c r="AU4022" s="3"/>
      <c r="AV4022" s="3"/>
    </row>
    <row r="4023" spans="40:48" ht="12.75" customHeight="1" x14ac:dyDescent="0.25">
      <c r="AN4023" s="18"/>
      <c r="AO4023" s="19"/>
      <c r="AQ4023" s="1"/>
      <c r="AR4023" s="14"/>
      <c r="AS4023" s="14"/>
      <c r="AT4023" s="6"/>
      <c r="AU4023" s="3"/>
      <c r="AV4023" s="3"/>
    </row>
    <row r="4024" spans="40:48" ht="12.75" customHeight="1" x14ac:dyDescent="0.25">
      <c r="AN4024" s="18"/>
      <c r="AO4024" s="19"/>
      <c r="AQ4024" s="1"/>
      <c r="AR4024" s="14"/>
      <c r="AS4024" s="14"/>
      <c r="AT4024" s="6"/>
      <c r="AU4024" s="3"/>
      <c r="AV4024" s="3"/>
    </row>
    <row r="4025" spans="40:48" ht="12.75" customHeight="1" x14ac:dyDescent="0.25">
      <c r="AN4025" s="18"/>
      <c r="AO4025" s="19"/>
      <c r="AQ4025" s="1"/>
      <c r="AR4025" s="14"/>
      <c r="AS4025" s="14"/>
      <c r="AT4025" s="6"/>
      <c r="AU4025" s="3"/>
      <c r="AV4025" s="3"/>
    </row>
    <row r="4026" spans="40:48" ht="12.75" customHeight="1" x14ac:dyDescent="0.25">
      <c r="AN4026" s="18"/>
      <c r="AO4026" s="19"/>
      <c r="AQ4026" s="1"/>
      <c r="AR4026" s="14"/>
      <c r="AS4026" s="14"/>
      <c r="AT4026" s="6"/>
      <c r="AU4026" s="3"/>
      <c r="AV4026" s="3"/>
    </row>
    <row r="4027" spans="40:48" ht="12.75" customHeight="1" x14ac:dyDescent="0.25">
      <c r="AN4027" s="18"/>
      <c r="AO4027" s="19"/>
      <c r="AQ4027" s="1"/>
      <c r="AR4027" s="14"/>
      <c r="AS4027" s="14"/>
      <c r="AT4027" s="6"/>
      <c r="AU4027" s="3"/>
      <c r="AV4027" s="3"/>
    </row>
    <row r="4028" spans="40:48" ht="12.75" customHeight="1" x14ac:dyDescent="0.25">
      <c r="AN4028" s="18"/>
      <c r="AO4028" s="19"/>
      <c r="AQ4028" s="1"/>
      <c r="AR4028" s="14"/>
      <c r="AS4028" s="14"/>
      <c r="AT4028" s="6"/>
      <c r="AU4028" s="3"/>
      <c r="AV4028" s="3"/>
    </row>
    <row r="4029" spans="40:48" ht="12.75" customHeight="1" x14ac:dyDescent="0.25">
      <c r="AN4029" s="18"/>
      <c r="AO4029" s="19"/>
      <c r="AQ4029" s="1"/>
      <c r="AR4029" s="14"/>
      <c r="AS4029" s="14"/>
      <c r="AT4029" s="6"/>
      <c r="AU4029" s="3"/>
      <c r="AV4029" s="3"/>
    </row>
    <row r="4030" spans="40:48" ht="12.75" customHeight="1" x14ac:dyDescent="0.25">
      <c r="AN4030" s="18"/>
      <c r="AO4030" s="19"/>
      <c r="AQ4030" s="1"/>
      <c r="AR4030" s="14"/>
      <c r="AS4030" s="14"/>
      <c r="AT4030" s="6"/>
      <c r="AU4030" s="3"/>
      <c r="AV4030" s="3"/>
    </row>
    <row r="4031" spans="40:48" ht="12.75" customHeight="1" x14ac:dyDescent="0.25">
      <c r="AN4031" s="18"/>
      <c r="AO4031" s="19"/>
      <c r="AQ4031" s="1"/>
      <c r="AR4031" s="14"/>
      <c r="AS4031" s="14"/>
      <c r="AT4031" s="6"/>
      <c r="AU4031" s="3"/>
      <c r="AV4031" s="3"/>
    </row>
    <row r="4032" spans="40:48" ht="12.75" customHeight="1" x14ac:dyDescent="0.25">
      <c r="AN4032" s="18"/>
      <c r="AO4032" s="19"/>
      <c r="AQ4032" s="1"/>
      <c r="AR4032" s="14"/>
      <c r="AS4032" s="14"/>
      <c r="AT4032" s="6"/>
      <c r="AU4032" s="3"/>
      <c r="AV4032" s="3"/>
    </row>
    <row r="4033" spans="40:48" ht="12.75" customHeight="1" x14ac:dyDescent="0.25">
      <c r="AN4033" s="18"/>
      <c r="AO4033" s="19"/>
      <c r="AQ4033" s="1"/>
      <c r="AR4033" s="14"/>
      <c r="AS4033" s="14"/>
      <c r="AT4033" s="6"/>
      <c r="AU4033" s="3"/>
      <c r="AV4033" s="3"/>
    </row>
    <row r="4034" spans="40:48" ht="12.75" customHeight="1" x14ac:dyDescent="0.25">
      <c r="AN4034" s="18"/>
      <c r="AO4034" s="19"/>
      <c r="AQ4034" s="1"/>
      <c r="AR4034" s="14"/>
      <c r="AS4034" s="14"/>
      <c r="AT4034" s="6"/>
      <c r="AU4034" s="3"/>
      <c r="AV4034" s="3"/>
    </row>
    <row r="4035" spans="40:48" ht="12.75" customHeight="1" x14ac:dyDescent="0.25">
      <c r="AN4035" s="18"/>
      <c r="AO4035" s="19"/>
      <c r="AQ4035" s="1"/>
      <c r="AR4035" s="14"/>
      <c r="AS4035" s="14"/>
      <c r="AT4035" s="6"/>
      <c r="AU4035" s="3"/>
      <c r="AV4035" s="3"/>
    </row>
    <row r="4036" spans="40:48" ht="12.75" customHeight="1" x14ac:dyDescent="0.25">
      <c r="AN4036" s="18"/>
      <c r="AO4036" s="19"/>
      <c r="AQ4036" s="1"/>
      <c r="AR4036" s="14"/>
      <c r="AS4036" s="14"/>
      <c r="AT4036" s="6"/>
      <c r="AU4036" s="3"/>
      <c r="AV4036" s="3"/>
    </row>
    <row r="4037" spans="40:48" ht="12.75" customHeight="1" x14ac:dyDescent="0.25">
      <c r="AN4037" s="18"/>
      <c r="AO4037" s="19"/>
      <c r="AQ4037" s="1"/>
      <c r="AR4037" s="14"/>
      <c r="AS4037" s="14"/>
      <c r="AT4037" s="6"/>
      <c r="AU4037" s="3"/>
      <c r="AV4037" s="3"/>
    </row>
    <row r="4038" spans="40:48" ht="12.75" customHeight="1" x14ac:dyDescent="0.25">
      <c r="AN4038" s="18"/>
      <c r="AO4038" s="19"/>
      <c r="AQ4038" s="1"/>
      <c r="AR4038" s="14"/>
      <c r="AS4038" s="14"/>
      <c r="AT4038" s="6"/>
      <c r="AU4038" s="3"/>
      <c r="AV4038" s="3"/>
    </row>
    <row r="4039" spans="40:48" ht="12.75" customHeight="1" x14ac:dyDescent="0.25">
      <c r="AN4039" s="18"/>
      <c r="AO4039" s="19"/>
      <c r="AQ4039" s="1"/>
      <c r="AR4039" s="14"/>
      <c r="AS4039" s="14"/>
      <c r="AT4039" s="6"/>
      <c r="AU4039" s="3"/>
      <c r="AV4039" s="3"/>
    </row>
    <row r="4040" spans="40:48" ht="12.75" customHeight="1" x14ac:dyDescent="0.25">
      <c r="AN4040" s="18"/>
      <c r="AO4040" s="19"/>
      <c r="AQ4040" s="1"/>
      <c r="AR4040" s="14"/>
      <c r="AS4040" s="14"/>
      <c r="AT4040" s="6"/>
      <c r="AU4040" s="3"/>
      <c r="AV4040" s="3"/>
    </row>
    <row r="4041" spans="40:48" ht="12.75" customHeight="1" x14ac:dyDescent="0.25">
      <c r="AN4041" s="18"/>
      <c r="AO4041" s="19"/>
      <c r="AQ4041" s="1"/>
      <c r="AR4041" s="14"/>
      <c r="AS4041" s="14"/>
      <c r="AT4041" s="6"/>
      <c r="AU4041" s="3"/>
      <c r="AV4041" s="3"/>
    </row>
    <row r="4042" spans="40:48" ht="12.75" customHeight="1" x14ac:dyDescent="0.25">
      <c r="AN4042" s="18"/>
      <c r="AO4042" s="19"/>
      <c r="AQ4042" s="1"/>
      <c r="AR4042" s="14"/>
      <c r="AS4042" s="14"/>
      <c r="AT4042" s="6"/>
      <c r="AU4042" s="3"/>
      <c r="AV4042" s="3"/>
    </row>
    <row r="4043" spans="40:48" ht="12.75" customHeight="1" x14ac:dyDescent="0.25">
      <c r="AN4043" s="18"/>
      <c r="AO4043" s="19"/>
      <c r="AQ4043" s="1"/>
      <c r="AR4043" s="14"/>
      <c r="AS4043" s="14"/>
      <c r="AT4043" s="6"/>
      <c r="AU4043" s="3"/>
      <c r="AV4043" s="3"/>
    </row>
    <row r="4044" spans="40:48" ht="12.75" customHeight="1" x14ac:dyDescent="0.25">
      <c r="AN4044" s="18"/>
      <c r="AO4044" s="19"/>
      <c r="AQ4044" s="1"/>
      <c r="AR4044" s="14"/>
      <c r="AS4044" s="14"/>
      <c r="AT4044" s="6"/>
      <c r="AU4044" s="3"/>
      <c r="AV4044" s="3"/>
    </row>
    <row r="4045" spans="40:48" ht="12.75" customHeight="1" x14ac:dyDescent="0.25">
      <c r="AN4045" s="18"/>
      <c r="AO4045" s="19"/>
      <c r="AQ4045" s="1"/>
      <c r="AR4045" s="14"/>
      <c r="AS4045" s="14"/>
      <c r="AT4045" s="6"/>
      <c r="AU4045" s="3"/>
      <c r="AV4045" s="3"/>
    </row>
    <row r="4046" spans="40:48" ht="12.75" customHeight="1" x14ac:dyDescent="0.25">
      <c r="AN4046" s="18"/>
      <c r="AO4046" s="19"/>
      <c r="AQ4046" s="1"/>
      <c r="AR4046" s="14"/>
      <c r="AS4046" s="14"/>
      <c r="AT4046" s="6"/>
      <c r="AU4046" s="3"/>
      <c r="AV4046" s="3"/>
    </row>
    <row r="4047" spans="40:48" ht="12.75" customHeight="1" x14ac:dyDescent="0.25">
      <c r="AN4047" s="18"/>
      <c r="AO4047" s="19"/>
      <c r="AQ4047" s="1"/>
      <c r="AR4047" s="14"/>
      <c r="AS4047" s="14"/>
      <c r="AT4047" s="6"/>
      <c r="AU4047" s="3"/>
      <c r="AV4047" s="3"/>
    </row>
    <row r="4048" spans="40:48" ht="12.75" customHeight="1" x14ac:dyDescent="0.25">
      <c r="AN4048" s="18"/>
      <c r="AO4048" s="19"/>
      <c r="AQ4048" s="1"/>
      <c r="AR4048" s="14"/>
      <c r="AS4048" s="14"/>
      <c r="AT4048" s="6"/>
      <c r="AU4048" s="3"/>
      <c r="AV4048" s="3"/>
    </row>
    <row r="4049" spans="40:48" ht="12.75" customHeight="1" x14ac:dyDescent="0.25">
      <c r="AN4049" s="18"/>
      <c r="AO4049" s="19"/>
      <c r="AQ4049" s="1"/>
      <c r="AR4049" s="14"/>
      <c r="AS4049" s="14"/>
      <c r="AT4049" s="6"/>
      <c r="AU4049" s="3"/>
      <c r="AV4049" s="3"/>
    </row>
    <row r="4050" spans="40:48" ht="12.75" customHeight="1" x14ac:dyDescent="0.25">
      <c r="AN4050" s="18"/>
      <c r="AO4050" s="19"/>
      <c r="AQ4050" s="1"/>
      <c r="AR4050" s="14"/>
      <c r="AS4050" s="14"/>
      <c r="AT4050" s="6"/>
      <c r="AU4050" s="3"/>
      <c r="AV4050" s="3"/>
    </row>
    <row r="4051" spans="40:48" ht="12.75" customHeight="1" x14ac:dyDescent="0.25">
      <c r="AN4051" s="18"/>
      <c r="AO4051" s="19"/>
      <c r="AQ4051" s="1"/>
      <c r="AR4051" s="14"/>
      <c r="AS4051" s="14"/>
      <c r="AT4051" s="6"/>
      <c r="AU4051" s="3"/>
      <c r="AV4051" s="3"/>
    </row>
    <row r="4052" spans="40:48" ht="12.75" customHeight="1" x14ac:dyDescent="0.25">
      <c r="AN4052" s="18"/>
      <c r="AO4052" s="19"/>
      <c r="AQ4052" s="1"/>
      <c r="AR4052" s="14"/>
      <c r="AS4052" s="14"/>
      <c r="AT4052" s="6"/>
      <c r="AU4052" s="3"/>
      <c r="AV4052" s="3"/>
    </row>
    <row r="4053" spans="40:48" ht="12.75" customHeight="1" x14ac:dyDescent="0.25">
      <c r="AN4053" s="18"/>
      <c r="AO4053" s="19"/>
      <c r="AQ4053" s="1"/>
      <c r="AR4053" s="14"/>
      <c r="AS4053" s="14"/>
      <c r="AT4053" s="6"/>
      <c r="AU4053" s="3"/>
      <c r="AV4053" s="3"/>
    </row>
    <row r="4054" spans="40:48" ht="12.75" customHeight="1" x14ac:dyDescent="0.25">
      <c r="AN4054" s="18"/>
      <c r="AO4054" s="19"/>
      <c r="AQ4054" s="1"/>
      <c r="AR4054" s="14"/>
      <c r="AS4054" s="14"/>
      <c r="AT4054" s="6"/>
      <c r="AU4054" s="3"/>
      <c r="AV4054" s="3"/>
    </row>
    <row r="4055" spans="40:48" ht="12.75" customHeight="1" x14ac:dyDescent="0.25">
      <c r="AN4055" s="18"/>
      <c r="AO4055" s="19"/>
      <c r="AQ4055" s="1"/>
      <c r="AR4055" s="14"/>
      <c r="AS4055" s="14"/>
      <c r="AT4055" s="6"/>
      <c r="AU4055" s="3"/>
      <c r="AV4055" s="3"/>
    </row>
    <row r="4056" spans="40:48" ht="12.75" customHeight="1" x14ac:dyDescent="0.25">
      <c r="AN4056" s="18"/>
      <c r="AO4056" s="19"/>
      <c r="AQ4056" s="1"/>
      <c r="AR4056" s="14"/>
      <c r="AS4056" s="14"/>
      <c r="AT4056" s="6"/>
      <c r="AU4056" s="3"/>
      <c r="AV4056" s="3"/>
    </row>
    <row r="4057" spans="40:48" ht="12.75" customHeight="1" x14ac:dyDescent="0.25">
      <c r="AN4057" s="18"/>
      <c r="AO4057" s="19"/>
      <c r="AQ4057" s="1"/>
      <c r="AR4057" s="14"/>
      <c r="AS4057" s="14"/>
      <c r="AT4057" s="6"/>
      <c r="AU4057" s="3"/>
      <c r="AV4057" s="3"/>
    </row>
    <row r="4058" spans="40:48" ht="12.75" customHeight="1" x14ac:dyDescent="0.25">
      <c r="AN4058" s="18"/>
      <c r="AO4058" s="19"/>
      <c r="AQ4058" s="1"/>
      <c r="AR4058" s="14"/>
      <c r="AS4058" s="14"/>
      <c r="AT4058" s="6"/>
      <c r="AU4058" s="3"/>
      <c r="AV4058" s="3"/>
    </row>
    <row r="4059" spans="40:48" ht="12.75" customHeight="1" x14ac:dyDescent="0.25">
      <c r="AN4059" s="18"/>
      <c r="AO4059" s="19"/>
      <c r="AQ4059" s="1"/>
      <c r="AR4059" s="14"/>
      <c r="AS4059" s="14"/>
      <c r="AT4059" s="6"/>
      <c r="AU4059" s="3"/>
      <c r="AV4059" s="3"/>
    </row>
    <row r="4060" spans="40:48" ht="12.75" customHeight="1" x14ac:dyDescent="0.25">
      <c r="AN4060" s="18"/>
      <c r="AO4060" s="19"/>
      <c r="AQ4060" s="1"/>
      <c r="AR4060" s="14"/>
      <c r="AS4060" s="14"/>
      <c r="AT4060" s="6"/>
      <c r="AU4060" s="3"/>
      <c r="AV4060" s="3"/>
    </row>
    <row r="4061" spans="40:48" ht="12.75" customHeight="1" x14ac:dyDescent="0.25">
      <c r="AN4061" s="18"/>
      <c r="AO4061" s="19"/>
      <c r="AQ4061" s="1"/>
      <c r="AR4061" s="14"/>
      <c r="AS4061" s="14"/>
      <c r="AT4061" s="6"/>
      <c r="AU4061" s="3"/>
      <c r="AV4061" s="3"/>
    </row>
    <row r="4062" spans="40:48" ht="12.75" customHeight="1" x14ac:dyDescent="0.25">
      <c r="AN4062" s="18"/>
      <c r="AO4062" s="19"/>
      <c r="AQ4062" s="1"/>
      <c r="AR4062" s="14"/>
      <c r="AS4062" s="14"/>
      <c r="AT4062" s="6"/>
      <c r="AU4062" s="3"/>
      <c r="AV4062" s="3"/>
    </row>
    <row r="4063" spans="40:48" ht="12.75" customHeight="1" x14ac:dyDescent="0.25">
      <c r="AN4063" s="18"/>
      <c r="AO4063" s="19"/>
      <c r="AQ4063" s="1"/>
      <c r="AR4063" s="14"/>
      <c r="AS4063" s="14"/>
      <c r="AT4063" s="6"/>
      <c r="AU4063" s="3"/>
      <c r="AV4063" s="3"/>
    </row>
    <row r="4064" spans="40:48" ht="12.75" customHeight="1" x14ac:dyDescent="0.25">
      <c r="AN4064" s="18"/>
      <c r="AO4064" s="19"/>
      <c r="AQ4064" s="1"/>
      <c r="AR4064" s="14"/>
      <c r="AS4064" s="14"/>
      <c r="AT4064" s="6"/>
      <c r="AU4064" s="3"/>
      <c r="AV4064" s="3"/>
    </row>
    <row r="4065" spans="40:48" ht="12.75" customHeight="1" x14ac:dyDescent="0.25">
      <c r="AN4065" s="18"/>
      <c r="AO4065" s="19"/>
      <c r="AQ4065" s="1"/>
      <c r="AR4065" s="14"/>
      <c r="AS4065" s="14"/>
      <c r="AT4065" s="6"/>
      <c r="AU4065" s="3"/>
      <c r="AV4065" s="3"/>
    </row>
    <row r="4066" spans="40:48" ht="12.75" customHeight="1" x14ac:dyDescent="0.25">
      <c r="AN4066" s="18"/>
      <c r="AO4066" s="19"/>
      <c r="AQ4066" s="1"/>
      <c r="AR4066" s="14"/>
      <c r="AS4066" s="14"/>
      <c r="AT4066" s="6"/>
      <c r="AU4066" s="3"/>
      <c r="AV4066" s="3"/>
    </row>
    <row r="4067" spans="40:48" ht="12.75" customHeight="1" x14ac:dyDescent="0.25">
      <c r="AN4067" s="18"/>
      <c r="AO4067" s="19"/>
      <c r="AQ4067" s="1"/>
      <c r="AR4067" s="14"/>
      <c r="AS4067" s="14"/>
      <c r="AT4067" s="6"/>
      <c r="AU4067" s="3"/>
      <c r="AV4067" s="3"/>
    </row>
    <row r="4068" spans="40:48" ht="12.75" customHeight="1" x14ac:dyDescent="0.25">
      <c r="AN4068" s="18"/>
      <c r="AO4068" s="19"/>
      <c r="AQ4068" s="1"/>
      <c r="AR4068" s="14"/>
      <c r="AS4068" s="14"/>
      <c r="AT4068" s="6"/>
      <c r="AU4068" s="3"/>
      <c r="AV4068" s="3"/>
    </row>
    <row r="4069" spans="40:48" ht="12.75" customHeight="1" x14ac:dyDescent="0.25">
      <c r="AN4069" s="18"/>
      <c r="AO4069" s="19"/>
      <c r="AQ4069" s="1"/>
      <c r="AR4069" s="14"/>
      <c r="AS4069" s="14"/>
      <c r="AT4069" s="6"/>
      <c r="AU4069" s="3"/>
      <c r="AV4069" s="3"/>
    </row>
    <row r="4070" spans="40:48" ht="12.75" customHeight="1" x14ac:dyDescent="0.25">
      <c r="AN4070" s="18"/>
      <c r="AO4070" s="19"/>
      <c r="AQ4070" s="1"/>
      <c r="AR4070" s="14"/>
      <c r="AS4070" s="14"/>
      <c r="AT4070" s="6"/>
      <c r="AU4070" s="3"/>
      <c r="AV4070" s="3"/>
    </row>
    <row r="4071" spans="40:48" ht="12.75" customHeight="1" x14ac:dyDescent="0.25">
      <c r="AN4071" s="18"/>
      <c r="AO4071" s="19"/>
      <c r="AQ4071" s="1"/>
      <c r="AR4071" s="14"/>
      <c r="AS4071" s="14"/>
      <c r="AT4071" s="6"/>
      <c r="AU4071" s="3"/>
      <c r="AV4071" s="3"/>
    </row>
    <row r="4072" spans="40:48" ht="12.75" customHeight="1" x14ac:dyDescent="0.25">
      <c r="AN4072" s="18"/>
      <c r="AO4072" s="19"/>
      <c r="AQ4072" s="1"/>
      <c r="AR4072" s="14"/>
      <c r="AS4072" s="14"/>
      <c r="AT4072" s="6"/>
      <c r="AU4072" s="3"/>
      <c r="AV4072" s="3"/>
    </row>
    <row r="4073" spans="40:48" ht="12.75" customHeight="1" x14ac:dyDescent="0.25">
      <c r="AN4073" s="18"/>
      <c r="AO4073" s="19"/>
      <c r="AQ4073" s="1"/>
      <c r="AR4073" s="14"/>
      <c r="AS4073" s="14"/>
      <c r="AT4073" s="6"/>
      <c r="AU4073" s="3"/>
      <c r="AV4073" s="3"/>
    </row>
    <row r="4074" spans="40:48" ht="12.75" customHeight="1" x14ac:dyDescent="0.25">
      <c r="AN4074" s="18"/>
      <c r="AO4074" s="19"/>
      <c r="AQ4074" s="1"/>
      <c r="AR4074" s="14"/>
      <c r="AS4074" s="14"/>
      <c r="AT4074" s="6"/>
      <c r="AU4074" s="3"/>
      <c r="AV4074" s="3"/>
    </row>
    <row r="4075" spans="40:48" ht="12.75" customHeight="1" x14ac:dyDescent="0.25">
      <c r="AN4075" s="18"/>
      <c r="AO4075" s="19"/>
      <c r="AQ4075" s="1"/>
      <c r="AR4075" s="14"/>
      <c r="AS4075" s="14"/>
      <c r="AT4075" s="6"/>
      <c r="AU4075" s="3"/>
      <c r="AV4075" s="3"/>
    </row>
    <row r="4076" spans="40:48" ht="12.75" customHeight="1" x14ac:dyDescent="0.25">
      <c r="AN4076" s="18"/>
      <c r="AO4076" s="19"/>
      <c r="AQ4076" s="1"/>
      <c r="AR4076" s="14"/>
      <c r="AS4076" s="14"/>
      <c r="AT4076" s="6"/>
      <c r="AU4076" s="3"/>
      <c r="AV4076" s="3"/>
    </row>
    <row r="4077" spans="40:48" ht="12.75" customHeight="1" x14ac:dyDescent="0.25">
      <c r="AN4077" s="18"/>
      <c r="AO4077" s="19"/>
      <c r="AQ4077" s="1"/>
      <c r="AR4077" s="14"/>
      <c r="AS4077" s="14"/>
      <c r="AT4077" s="6"/>
      <c r="AU4077" s="3"/>
      <c r="AV4077" s="3"/>
    </row>
    <row r="4078" spans="40:48" ht="12.75" customHeight="1" x14ac:dyDescent="0.25">
      <c r="AN4078" s="18"/>
      <c r="AO4078" s="19"/>
      <c r="AQ4078" s="1"/>
      <c r="AR4078" s="14"/>
      <c r="AS4078" s="14"/>
      <c r="AT4078" s="6"/>
      <c r="AU4078" s="3"/>
      <c r="AV4078" s="3"/>
    </row>
    <row r="4079" spans="40:48" ht="12.75" customHeight="1" x14ac:dyDescent="0.25">
      <c r="AN4079" s="18"/>
      <c r="AO4079" s="19"/>
      <c r="AQ4079" s="1"/>
      <c r="AR4079" s="14"/>
      <c r="AS4079" s="14"/>
      <c r="AT4079" s="6"/>
      <c r="AU4079" s="3"/>
      <c r="AV4079" s="3"/>
    </row>
    <row r="4080" spans="40:48" ht="12.75" customHeight="1" x14ac:dyDescent="0.25">
      <c r="AN4080" s="18"/>
      <c r="AO4080" s="19"/>
      <c r="AQ4080" s="1"/>
      <c r="AR4080" s="14"/>
      <c r="AS4080" s="14"/>
      <c r="AT4080" s="6"/>
      <c r="AU4080" s="3"/>
      <c r="AV4080" s="3"/>
    </row>
    <row r="4081" spans="40:48" ht="12.75" customHeight="1" x14ac:dyDescent="0.25">
      <c r="AN4081" s="18"/>
      <c r="AO4081" s="19"/>
      <c r="AQ4081" s="1"/>
      <c r="AR4081" s="14"/>
      <c r="AS4081" s="14"/>
      <c r="AT4081" s="6"/>
      <c r="AU4081" s="3"/>
      <c r="AV4081" s="3"/>
    </row>
    <row r="4082" spans="40:48" ht="12.75" customHeight="1" x14ac:dyDescent="0.25">
      <c r="AN4082" s="18"/>
      <c r="AO4082" s="19"/>
      <c r="AQ4082" s="1"/>
      <c r="AR4082" s="14"/>
      <c r="AS4082" s="14"/>
      <c r="AT4082" s="6"/>
      <c r="AU4082" s="3"/>
      <c r="AV4082" s="3"/>
    </row>
    <row r="4083" spans="40:48" ht="12.75" customHeight="1" x14ac:dyDescent="0.25">
      <c r="AN4083" s="18"/>
      <c r="AO4083" s="19"/>
      <c r="AQ4083" s="1"/>
      <c r="AR4083" s="14"/>
      <c r="AS4083" s="14"/>
      <c r="AT4083" s="6"/>
      <c r="AU4083" s="3"/>
      <c r="AV4083" s="3"/>
    </row>
    <row r="4084" spans="40:48" ht="12.75" customHeight="1" x14ac:dyDescent="0.25">
      <c r="AN4084" s="18"/>
      <c r="AO4084" s="19"/>
      <c r="AQ4084" s="1"/>
      <c r="AR4084" s="14"/>
      <c r="AS4084" s="14"/>
      <c r="AT4084" s="6"/>
      <c r="AU4084" s="3"/>
      <c r="AV4084" s="3"/>
    </row>
    <row r="4085" spans="40:48" ht="12.75" customHeight="1" x14ac:dyDescent="0.25">
      <c r="AN4085" s="18"/>
      <c r="AO4085" s="19"/>
      <c r="AQ4085" s="1"/>
      <c r="AR4085" s="14"/>
      <c r="AS4085" s="14"/>
      <c r="AT4085" s="6"/>
      <c r="AU4085" s="3"/>
      <c r="AV4085" s="3"/>
    </row>
    <row r="4086" spans="40:48" ht="12.75" customHeight="1" x14ac:dyDescent="0.25">
      <c r="AN4086" s="18"/>
      <c r="AO4086" s="19"/>
      <c r="AQ4086" s="1"/>
      <c r="AR4086" s="14"/>
      <c r="AS4086" s="14"/>
      <c r="AT4086" s="6"/>
      <c r="AU4086" s="3"/>
      <c r="AV4086" s="3"/>
    </row>
    <row r="4087" spans="40:48" ht="12.75" customHeight="1" x14ac:dyDescent="0.25">
      <c r="AN4087" s="18"/>
      <c r="AO4087" s="19"/>
      <c r="AQ4087" s="1"/>
      <c r="AR4087" s="14"/>
      <c r="AS4087" s="14"/>
      <c r="AT4087" s="6"/>
      <c r="AU4087" s="3"/>
      <c r="AV4087" s="3"/>
    </row>
    <row r="4088" spans="40:48" ht="12.75" customHeight="1" x14ac:dyDescent="0.25">
      <c r="AN4088" s="18"/>
      <c r="AO4088" s="19"/>
      <c r="AQ4088" s="1"/>
      <c r="AR4088" s="14"/>
      <c r="AS4088" s="14"/>
      <c r="AT4088" s="6"/>
      <c r="AU4088" s="3"/>
      <c r="AV4088" s="3"/>
    </row>
    <row r="4089" spans="40:48" ht="12.75" customHeight="1" x14ac:dyDescent="0.25">
      <c r="AN4089" s="18"/>
      <c r="AO4089" s="19"/>
      <c r="AQ4089" s="1"/>
      <c r="AR4089" s="14"/>
      <c r="AS4089" s="14"/>
      <c r="AT4089" s="6"/>
      <c r="AU4089" s="3"/>
      <c r="AV4089" s="3"/>
    </row>
    <row r="4090" spans="40:48" ht="12.75" customHeight="1" x14ac:dyDescent="0.25">
      <c r="AN4090" s="18"/>
      <c r="AO4090" s="19"/>
      <c r="AQ4090" s="1"/>
      <c r="AR4090" s="14"/>
      <c r="AS4090" s="14"/>
      <c r="AT4090" s="6"/>
      <c r="AU4090" s="3"/>
      <c r="AV4090" s="3"/>
    </row>
    <row r="4091" spans="40:48" ht="12.75" customHeight="1" x14ac:dyDescent="0.25">
      <c r="AN4091" s="18"/>
      <c r="AO4091" s="19"/>
      <c r="AQ4091" s="1"/>
      <c r="AR4091" s="14"/>
      <c r="AS4091" s="14"/>
      <c r="AT4091" s="6"/>
      <c r="AU4091" s="3"/>
      <c r="AV4091" s="3"/>
    </row>
    <row r="4092" spans="40:48" ht="12.75" customHeight="1" x14ac:dyDescent="0.25">
      <c r="AN4092" s="18"/>
      <c r="AO4092" s="19"/>
      <c r="AQ4092" s="1"/>
      <c r="AR4092" s="14"/>
      <c r="AS4092" s="14"/>
      <c r="AT4092" s="6"/>
      <c r="AU4092" s="3"/>
      <c r="AV4092" s="3"/>
    </row>
    <row r="4093" spans="40:48" ht="12.75" customHeight="1" x14ac:dyDescent="0.25">
      <c r="AN4093" s="18"/>
      <c r="AO4093" s="19"/>
      <c r="AQ4093" s="1"/>
      <c r="AR4093" s="14"/>
      <c r="AS4093" s="14"/>
      <c r="AT4093" s="6"/>
      <c r="AU4093" s="3"/>
      <c r="AV4093" s="3"/>
    </row>
    <row r="4094" spans="40:48" ht="12.75" customHeight="1" x14ac:dyDescent="0.25">
      <c r="AN4094" s="18"/>
      <c r="AO4094" s="19"/>
      <c r="AQ4094" s="1"/>
      <c r="AR4094" s="14"/>
      <c r="AS4094" s="14"/>
      <c r="AT4094" s="6"/>
      <c r="AU4094" s="3"/>
      <c r="AV4094" s="3"/>
    </row>
    <row r="4095" spans="40:48" ht="12.75" customHeight="1" x14ac:dyDescent="0.25">
      <c r="AN4095" s="18"/>
      <c r="AO4095" s="19"/>
      <c r="AQ4095" s="1"/>
      <c r="AR4095" s="14"/>
      <c r="AS4095" s="14"/>
      <c r="AT4095" s="6"/>
      <c r="AU4095" s="3"/>
      <c r="AV4095" s="3"/>
    </row>
    <row r="4096" spans="40:48" ht="12.75" customHeight="1" x14ac:dyDescent="0.25">
      <c r="AN4096" s="18"/>
      <c r="AO4096" s="19"/>
      <c r="AQ4096" s="1"/>
      <c r="AR4096" s="14"/>
      <c r="AS4096" s="14"/>
      <c r="AT4096" s="6"/>
      <c r="AU4096" s="3"/>
      <c r="AV4096" s="3"/>
    </row>
    <row r="4097" spans="40:48" ht="12.75" customHeight="1" x14ac:dyDescent="0.25">
      <c r="AN4097" s="18"/>
      <c r="AO4097" s="19"/>
      <c r="AQ4097" s="1"/>
      <c r="AR4097" s="14"/>
      <c r="AS4097" s="14"/>
      <c r="AT4097" s="6"/>
      <c r="AU4097" s="3"/>
      <c r="AV4097" s="3"/>
    </row>
    <row r="4098" spans="40:48" ht="12.75" customHeight="1" x14ac:dyDescent="0.25">
      <c r="AN4098" s="18"/>
      <c r="AO4098" s="19"/>
      <c r="AQ4098" s="1"/>
      <c r="AR4098" s="14"/>
      <c r="AS4098" s="14"/>
      <c r="AT4098" s="6"/>
      <c r="AU4098" s="3"/>
      <c r="AV4098" s="3"/>
    </row>
    <row r="4099" spans="40:48" ht="12.75" customHeight="1" x14ac:dyDescent="0.25">
      <c r="AN4099" s="18"/>
      <c r="AO4099" s="19"/>
      <c r="AQ4099" s="1"/>
      <c r="AR4099" s="14"/>
      <c r="AS4099" s="14"/>
      <c r="AT4099" s="6"/>
      <c r="AU4099" s="3"/>
      <c r="AV4099" s="3"/>
    </row>
    <row r="4100" spans="40:48" ht="12.75" customHeight="1" x14ac:dyDescent="0.25">
      <c r="AN4100" s="18"/>
      <c r="AO4100" s="19"/>
      <c r="AQ4100" s="1"/>
      <c r="AR4100" s="14"/>
      <c r="AS4100" s="14"/>
      <c r="AT4100" s="6"/>
      <c r="AU4100" s="3"/>
      <c r="AV4100" s="3"/>
    </row>
    <row r="4101" spans="40:48" ht="12.75" customHeight="1" x14ac:dyDescent="0.25">
      <c r="AN4101" s="18"/>
      <c r="AO4101" s="19"/>
      <c r="AQ4101" s="1"/>
      <c r="AR4101" s="14"/>
      <c r="AS4101" s="14"/>
      <c r="AT4101" s="6"/>
      <c r="AU4101" s="3"/>
      <c r="AV4101" s="3"/>
    </row>
    <row r="4102" spans="40:48" ht="12.75" customHeight="1" x14ac:dyDescent="0.25">
      <c r="AN4102" s="18"/>
      <c r="AO4102" s="19"/>
      <c r="AQ4102" s="1"/>
      <c r="AR4102" s="14"/>
      <c r="AS4102" s="14"/>
      <c r="AT4102" s="6"/>
      <c r="AU4102" s="3"/>
      <c r="AV4102" s="3"/>
    </row>
    <row r="4103" spans="40:48" ht="12.75" customHeight="1" x14ac:dyDescent="0.25">
      <c r="AN4103" s="18"/>
      <c r="AO4103" s="19"/>
      <c r="AQ4103" s="1"/>
      <c r="AR4103" s="14"/>
      <c r="AS4103" s="14"/>
      <c r="AT4103" s="6"/>
      <c r="AU4103" s="3"/>
      <c r="AV4103" s="3"/>
    </row>
    <row r="4104" spans="40:48" ht="12.75" customHeight="1" x14ac:dyDescent="0.25">
      <c r="AN4104" s="18"/>
      <c r="AO4104" s="19"/>
      <c r="AQ4104" s="1"/>
      <c r="AR4104" s="14"/>
      <c r="AS4104" s="14"/>
      <c r="AT4104" s="6"/>
      <c r="AU4104" s="3"/>
      <c r="AV4104" s="3"/>
    </row>
    <row r="4105" spans="40:48" ht="12.75" customHeight="1" x14ac:dyDescent="0.25">
      <c r="AN4105" s="18"/>
      <c r="AO4105" s="19"/>
      <c r="AQ4105" s="1"/>
      <c r="AR4105" s="14"/>
      <c r="AS4105" s="14"/>
      <c r="AT4105" s="6"/>
      <c r="AU4105" s="3"/>
      <c r="AV4105" s="3"/>
    </row>
    <row r="4106" spans="40:48" ht="12.75" customHeight="1" x14ac:dyDescent="0.25">
      <c r="AN4106" s="18"/>
      <c r="AO4106" s="19"/>
      <c r="AQ4106" s="1"/>
      <c r="AR4106" s="14"/>
      <c r="AS4106" s="14"/>
      <c r="AT4106" s="6"/>
      <c r="AU4106" s="3"/>
      <c r="AV4106" s="3"/>
    </row>
    <row r="4107" spans="40:48" ht="12.75" customHeight="1" x14ac:dyDescent="0.25">
      <c r="AN4107" s="18"/>
      <c r="AO4107" s="19"/>
      <c r="AQ4107" s="1"/>
      <c r="AR4107" s="14"/>
      <c r="AS4107" s="14"/>
      <c r="AT4107" s="6"/>
      <c r="AU4107" s="3"/>
      <c r="AV4107" s="3"/>
    </row>
    <row r="4108" spans="40:48" ht="12.75" customHeight="1" x14ac:dyDescent="0.25">
      <c r="AN4108" s="18"/>
      <c r="AO4108" s="19"/>
      <c r="AQ4108" s="1"/>
      <c r="AR4108" s="14"/>
      <c r="AS4108" s="14"/>
      <c r="AT4108" s="6"/>
      <c r="AU4108" s="3"/>
      <c r="AV4108" s="3"/>
    </row>
    <row r="4109" spans="40:48" ht="12.75" customHeight="1" x14ac:dyDescent="0.25">
      <c r="AN4109" s="18"/>
      <c r="AO4109" s="19"/>
      <c r="AQ4109" s="1"/>
      <c r="AR4109" s="14"/>
      <c r="AS4109" s="14"/>
      <c r="AT4109" s="6"/>
      <c r="AU4109" s="3"/>
      <c r="AV4109" s="3"/>
    </row>
    <row r="4110" spans="40:48" ht="12.75" customHeight="1" x14ac:dyDescent="0.25">
      <c r="AN4110" s="18"/>
      <c r="AO4110" s="19"/>
      <c r="AQ4110" s="1"/>
      <c r="AR4110" s="14"/>
      <c r="AS4110" s="14"/>
      <c r="AT4110" s="6"/>
      <c r="AU4110" s="3"/>
      <c r="AV4110" s="3"/>
    </row>
    <row r="4111" spans="40:48" ht="12.75" customHeight="1" x14ac:dyDescent="0.25">
      <c r="AN4111" s="18"/>
      <c r="AO4111" s="19"/>
      <c r="AQ4111" s="1"/>
      <c r="AR4111" s="14"/>
      <c r="AS4111" s="14"/>
      <c r="AT4111" s="6"/>
      <c r="AU4111" s="3"/>
      <c r="AV4111" s="3"/>
    </row>
    <row r="4112" spans="40:48" ht="12.75" customHeight="1" x14ac:dyDescent="0.25">
      <c r="AN4112" s="18"/>
      <c r="AO4112" s="19"/>
      <c r="AQ4112" s="1"/>
      <c r="AR4112" s="14"/>
      <c r="AS4112" s="14"/>
      <c r="AT4112" s="6"/>
      <c r="AU4112" s="3"/>
      <c r="AV4112" s="3"/>
    </row>
    <row r="4113" spans="40:48" ht="12.75" customHeight="1" x14ac:dyDescent="0.25">
      <c r="AN4113" s="18"/>
      <c r="AO4113" s="19"/>
      <c r="AQ4113" s="1"/>
      <c r="AR4113" s="14"/>
      <c r="AS4113" s="14"/>
      <c r="AT4113" s="6"/>
      <c r="AU4113" s="3"/>
      <c r="AV4113" s="3"/>
    </row>
    <row r="4114" spans="40:48" ht="12.75" customHeight="1" x14ac:dyDescent="0.25">
      <c r="AN4114" s="18"/>
      <c r="AO4114" s="19"/>
      <c r="AQ4114" s="1"/>
      <c r="AR4114" s="14"/>
      <c r="AS4114" s="14"/>
      <c r="AT4114" s="6"/>
      <c r="AU4114" s="3"/>
      <c r="AV4114" s="3"/>
    </row>
    <row r="4115" spans="40:48" ht="12.75" customHeight="1" x14ac:dyDescent="0.25">
      <c r="AN4115" s="18"/>
      <c r="AO4115" s="19"/>
      <c r="AQ4115" s="1"/>
      <c r="AR4115" s="14"/>
      <c r="AS4115" s="14"/>
      <c r="AT4115" s="6"/>
      <c r="AU4115" s="3"/>
      <c r="AV4115" s="3"/>
    </row>
    <row r="4116" spans="40:48" ht="12.75" customHeight="1" x14ac:dyDescent="0.25">
      <c r="AN4116" s="18"/>
      <c r="AO4116" s="19"/>
      <c r="AQ4116" s="1"/>
      <c r="AR4116" s="14"/>
      <c r="AS4116" s="14"/>
      <c r="AT4116" s="6"/>
      <c r="AU4116" s="3"/>
      <c r="AV4116" s="3"/>
    </row>
    <row r="4117" spans="40:48" ht="12.75" customHeight="1" x14ac:dyDescent="0.25">
      <c r="AN4117" s="18"/>
      <c r="AO4117" s="19"/>
      <c r="AQ4117" s="1"/>
      <c r="AR4117" s="14"/>
      <c r="AS4117" s="14"/>
      <c r="AT4117" s="6"/>
      <c r="AU4117" s="3"/>
      <c r="AV4117" s="3"/>
    </row>
    <row r="4118" spans="40:48" ht="12.75" customHeight="1" x14ac:dyDescent="0.25">
      <c r="AN4118" s="18"/>
      <c r="AO4118" s="19"/>
      <c r="AQ4118" s="1"/>
      <c r="AR4118" s="14"/>
      <c r="AS4118" s="14"/>
      <c r="AT4118" s="6"/>
      <c r="AU4118" s="3"/>
      <c r="AV4118" s="3"/>
    </row>
    <row r="4119" spans="40:48" ht="12.75" customHeight="1" x14ac:dyDescent="0.25">
      <c r="AN4119" s="18"/>
      <c r="AO4119" s="19"/>
      <c r="AQ4119" s="1"/>
      <c r="AR4119" s="14"/>
      <c r="AS4119" s="14"/>
      <c r="AT4119" s="6"/>
      <c r="AU4119" s="3"/>
      <c r="AV4119" s="3"/>
    </row>
    <row r="4120" spans="40:48" ht="12.75" customHeight="1" x14ac:dyDescent="0.25">
      <c r="AN4120" s="18"/>
      <c r="AO4120" s="19"/>
      <c r="AQ4120" s="1"/>
      <c r="AR4120" s="14"/>
      <c r="AS4120" s="14"/>
      <c r="AT4120" s="6"/>
      <c r="AU4120" s="3"/>
      <c r="AV4120" s="3"/>
    </row>
    <row r="4121" spans="40:48" ht="12.75" customHeight="1" x14ac:dyDescent="0.25">
      <c r="AN4121" s="18"/>
      <c r="AO4121" s="19"/>
      <c r="AQ4121" s="1"/>
      <c r="AR4121" s="14"/>
      <c r="AS4121" s="14"/>
      <c r="AT4121" s="6"/>
      <c r="AU4121" s="3"/>
      <c r="AV4121" s="3"/>
    </row>
    <row r="4122" spans="40:48" ht="12.75" customHeight="1" x14ac:dyDescent="0.25">
      <c r="AN4122" s="18"/>
      <c r="AO4122" s="19"/>
      <c r="AQ4122" s="1"/>
      <c r="AR4122" s="14"/>
      <c r="AS4122" s="14"/>
      <c r="AT4122" s="6"/>
      <c r="AU4122" s="3"/>
      <c r="AV4122" s="3"/>
    </row>
    <row r="4123" spans="40:48" ht="12.75" customHeight="1" x14ac:dyDescent="0.25">
      <c r="AN4123" s="18"/>
      <c r="AO4123" s="19"/>
      <c r="AQ4123" s="1"/>
      <c r="AR4123" s="14"/>
      <c r="AS4123" s="14"/>
      <c r="AT4123" s="6"/>
      <c r="AU4123" s="3"/>
      <c r="AV4123" s="3"/>
    </row>
    <row r="4124" spans="40:48" ht="12.75" customHeight="1" x14ac:dyDescent="0.25">
      <c r="AN4124" s="18"/>
      <c r="AO4124" s="19"/>
      <c r="AQ4124" s="1"/>
      <c r="AR4124" s="14"/>
      <c r="AS4124" s="14"/>
      <c r="AT4124" s="6"/>
      <c r="AU4124" s="3"/>
      <c r="AV4124" s="3"/>
    </row>
    <row r="4125" spans="40:48" ht="12.75" customHeight="1" x14ac:dyDescent="0.25">
      <c r="AN4125" s="18"/>
      <c r="AO4125" s="19"/>
      <c r="AQ4125" s="1"/>
      <c r="AR4125" s="14"/>
      <c r="AS4125" s="14"/>
      <c r="AT4125" s="6"/>
      <c r="AU4125" s="3"/>
      <c r="AV4125" s="3"/>
    </row>
    <row r="4126" spans="40:48" ht="12.75" customHeight="1" x14ac:dyDescent="0.25">
      <c r="AN4126" s="18"/>
      <c r="AO4126" s="19"/>
      <c r="AQ4126" s="1"/>
      <c r="AR4126" s="14"/>
      <c r="AS4126" s="14"/>
      <c r="AT4126" s="6"/>
      <c r="AU4126" s="3"/>
      <c r="AV4126" s="3"/>
    </row>
    <row r="4127" spans="40:48" ht="12.75" customHeight="1" x14ac:dyDescent="0.25">
      <c r="AN4127" s="18"/>
      <c r="AO4127" s="19"/>
      <c r="AQ4127" s="1"/>
      <c r="AR4127" s="14"/>
      <c r="AS4127" s="14"/>
      <c r="AT4127" s="6"/>
      <c r="AU4127" s="3"/>
      <c r="AV4127" s="3"/>
    </row>
    <row r="4128" spans="40:48" ht="12.75" customHeight="1" x14ac:dyDescent="0.25">
      <c r="AN4128" s="18"/>
      <c r="AO4128" s="19"/>
      <c r="AQ4128" s="1"/>
      <c r="AR4128" s="14"/>
      <c r="AS4128" s="14"/>
      <c r="AT4128" s="6"/>
      <c r="AU4128" s="3"/>
      <c r="AV4128" s="3"/>
    </row>
    <row r="4129" spans="40:48" ht="12.75" customHeight="1" x14ac:dyDescent="0.25">
      <c r="AN4129" s="18"/>
      <c r="AO4129" s="19"/>
      <c r="AQ4129" s="1"/>
      <c r="AR4129" s="14"/>
      <c r="AS4129" s="14"/>
      <c r="AT4129" s="6"/>
      <c r="AU4129" s="3"/>
      <c r="AV4129" s="3"/>
    </row>
    <row r="4130" spans="40:48" ht="12.75" customHeight="1" x14ac:dyDescent="0.25">
      <c r="AN4130" s="18"/>
      <c r="AO4130" s="19"/>
      <c r="AQ4130" s="1"/>
      <c r="AR4130" s="14"/>
      <c r="AS4130" s="14"/>
      <c r="AT4130" s="6"/>
      <c r="AU4130" s="3"/>
      <c r="AV4130" s="3"/>
    </row>
    <row r="4131" spans="40:48" ht="12.75" customHeight="1" x14ac:dyDescent="0.25">
      <c r="AN4131" s="18"/>
      <c r="AO4131" s="19"/>
      <c r="AQ4131" s="1"/>
      <c r="AR4131" s="14"/>
      <c r="AS4131" s="14"/>
      <c r="AT4131" s="6"/>
      <c r="AU4131" s="3"/>
      <c r="AV4131" s="3"/>
    </row>
    <row r="4132" spans="40:48" ht="12.75" customHeight="1" x14ac:dyDescent="0.25">
      <c r="AN4132" s="18"/>
      <c r="AO4132" s="19"/>
      <c r="AQ4132" s="1"/>
      <c r="AR4132" s="14"/>
      <c r="AS4132" s="14"/>
      <c r="AT4132" s="6"/>
      <c r="AU4132" s="3"/>
      <c r="AV4132" s="3"/>
    </row>
    <row r="4133" spans="40:48" ht="12.75" customHeight="1" x14ac:dyDescent="0.25">
      <c r="AN4133" s="18"/>
      <c r="AO4133" s="19"/>
      <c r="AQ4133" s="1"/>
      <c r="AR4133" s="14"/>
      <c r="AS4133" s="14"/>
      <c r="AT4133" s="6"/>
      <c r="AU4133" s="3"/>
      <c r="AV4133" s="3"/>
    </row>
    <row r="4134" spans="40:48" ht="12.75" customHeight="1" x14ac:dyDescent="0.25">
      <c r="AN4134" s="18"/>
      <c r="AO4134" s="19"/>
      <c r="AQ4134" s="1"/>
      <c r="AR4134" s="14"/>
      <c r="AS4134" s="14"/>
      <c r="AT4134" s="6"/>
      <c r="AU4134" s="3"/>
      <c r="AV4134" s="3"/>
    </row>
    <row r="4135" spans="40:48" ht="12.75" customHeight="1" x14ac:dyDescent="0.25">
      <c r="AN4135" s="18"/>
      <c r="AO4135" s="19"/>
      <c r="AQ4135" s="1"/>
      <c r="AR4135" s="14"/>
      <c r="AS4135" s="14"/>
      <c r="AT4135" s="6"/>
      <c r="AU4135" s="3"/>
      <c r="AV4135" s="3"/>
    </row>
    <row r="4136" spans="40:48" ht="12.75" customHeight="1" x14ac:dyDescent="0.25">
      <c r="AN4136" s="18"/>
      <c r="AO4136" s="19"/>
      <c r="AQ4136" s="1"/>
      <c r="AR4136" s="14"/>
      <c r="AS4136" s="14"/>
      <c r="AT4136" s="6"/>
      <c r="AU4136" s="3"/>
      <c r="AV4136" s="3"/>
    </row>
    <row r="4137" spans="40:48" ht="12.75" customHeight="1" x14ac:dyDescent="0.25">
      <c r="AN4137" s="18"/>
      <c r="AO4137" s="19"/>
      <c r="AQ4137" s="1"/>
      <c r="AR4137" s="14"/>
      <c r="AS4137" s="14"/>
      <c r="AT4137" s="6"/>
      <c r="AU4137" s="3"/>
      <c r="AV4137" s="3"/>
    </row>
    <row r="4138" spans="40:48" ht="12.75" customHeight="1" x14ac:dyDescent="0.25">
      <c r="AN4138" s="18"/>
      <c r="AO4138" s="19"/>
      <c r="AQ4138" s="1"/>
      <c r="AR4138" s="14"/>
      <c r="AS4138" s="14"/>
      <c r="AT4138" s="6"/>
      <c r="AU4138" s="3"/>
      <c r="AV4138" s="3"/>
    </row>
    <row r="4139" spans="40:48" ht="12.75" customHeight="1" x14ac:dyDescent="0.25">
      <c r="AN4139" s="18"/>
      <c r="AO4139" s="19"/>
      <c r="AQ4139" s="1"/>
      <c r="AR4139" s="14"/>
      <c r="AS4139" s="14"/>
      <c r="AT4139" s="6"/>
      <c r="AU4139" s="3"/>
      <c r="AV4139" s="3"/>
    </row>
    <row r="4140" spans="40:48" ht="12.75" customHeight="1" x14ac:dyDescent="0.25">
      <c r="AN4140" s="18"/>
      <c r="AO4140" s="19"/>
      <c r="AQ4140" s="1"/>
      <c r="AR4140" s="14"/>
      <c r="AS4140" s="14"/>
      <c r="AT4140" s="6"/>
      <c r="AU4140" s="3"/>
      <c r="AV4140" s="3"/>
    </row>
    <row r="4141" spans="40:48" ht="12.75" customHeight="1" x14ac:dyDescent="0.25">
      <c r="AN4141" s="18"/>
      <c r="AO4141" s="19"/>
      <c r="AQ4141" s="1"/>
      <c r="AR4141" s="14"/>
      <c r="AS4141" s="14"/>
      <c r="AT4141" s="6"/>
      <c r="AU4141" s="3"/>
      <c r="AV4141" s="3"/>
    </row>
    <row r="4142" spans="40:48" ht="12.75" customHeight="1" x14ac:dyDescent="0.25">
      <c r="AN4142" s="18"/>
      <c r="AO4142" s="19"/>
      <c r="AQ4142" s="1"/>
      <c r="AR4142" s="14"/>
      <c r="AS4142" s="14"/>
      <c r="AT4142" s="6"/>
      <c r="AU4142" s="3"/>
      <c r="AV4142" s="3"/>
    </row>
    <row r="4143" spans="40:48" ht="12.75" customHeight="1" x14ac:dyDescent="0.25">
      <c r="AN4143" s="18"/>
      <c r="AO4143" s="19"/>
      <c r="AQ4143" s="1"/>
      <c r="AR4143" s="14"/>
      <c r="AS4143" s="14"/>
      <c r="AT4143" s="6"/>
      <c r="AU4143" s="3"/>
      <c r="AV4143" s="3"/>
    </row>
    <row r="4144" spans="40:48" ht="12.75" customHeight="1" x14ac:dyDescent="0.25">
      <c r="AN4144" s="18"/>
      <c r="AO4144" s="19"/>
      <c r="AQ4144" s="1"/>
      <c r="AR4144" s="14"/>
      <c r="AS4144" s="14"/>
      <c r="AT4144" s="6"/>
      <c r="AU4144" s="3"/>
      <c r="AV4144" s="3"/>
    </row>
    <row r="4145" spans="40:48" ht="12.75" customHeight="1" x14ac:dyDescent="0.25">
      <c r="AN4145" s="18"/>
      <c r="AO4145" s="19"/>
      <c r="AQ4145" s="1"/>
      <c r="AR4145" s="14"/>
      <c r="AS4145" s="14"/>
      <c r="AT4145" s="6"/>
      <c r="AU4145" s="3"/>
      <c r="AV4145" s="3"/>
    </row>
    <row r="4146" spans="40:48" ht="12.75" customHeight="1" x14ac:dyDescent="0.25">
      <c r="AN4146" s="18"/>
      <c r="AO4146" s="19"/>
      <c r="AQ4146" s="1"/>
      <c r="AR4146" s="14"/>
      <c r="AS4146" s="14"/>
      <c r="AT4146" s="6"/>
      <c r="AU4146" s="3"/>
      <c r="AV4146" s="3"/>
    </row>
    <row r="4147" spans="40:48" ht="12.75" customHeight="1" x14ac:dyDescent="0.25">
      <c r="AN4147" s="18"/>
      <c r="AO4147" s="19"/>
      <c r="AQ4147" s="1"/>
      <c r="AR4147" s="14"/>
      <c r="AS4147" s="14"/>
      <c r="AT4147" s="6"/>
      <c r="AU4147" s="3"/>
      <c r="AV4147" s="3"/>
    </row>
    <row r="4148" spans="40:48" ht="12.75" customHeight="1" x14ac:dyDescent="0.25">
      <c r="AN4148" s="18"/>
      <c r="AO4148" s="19"/>
      <c r="AQ4148" s="1"/>
      <c r="AR4148" s="14"/>
      <c r="AS4148" s="14"/>
      <c r="AT4148" s="6"/>
      <c r="AU4148" s="3"/>
      <c r="AV4148" s="3"/>
    </row>
    <row r="4149" spans="40:48" ht="12.75" customHeight="1" x14ac:dyDescent="0.25">
      <c r="AN4149" s="18"/>
      <c r="AO4149" s="19"/>
      <c r="AQ4149" s="1"/>
      <c r="AR4149" s="14"/>
      <c r="AS4149" s="14"/>
      <c r="AT4149" s="6"/>
      <c r="AU4149" s="3"/>
      <c r="AV4149" s="3"/>
    </row>
    <row r="4150" spans="40:48" ht="12.75" customHeight="1" x14ac:dyDescent="0.25">
      <c r="AN4150" s="18"/>
      <c r="AO4150" s="19"/>
      <c r="AQ4150" s="1"/>
      <c r="AR4150" s="14"/>
      <c r="AS4150" s="14"/>
      <c r="AT4150" s="6"/>
      <c r="AU4150" s="3"/>
      <c r="AV4150" s="3"/>
    </row>
    <row r="4151" spans="40:48" ht="12.75" customHeight="1" x14ac:dyDescent="0.25">
      <c r="AN4151" s="18"/>
      <c r="AO4151" s="19"/>
      <c r="AQ4151" s="1"/>
      <c r="AR4151" s="14"/>
      <c r="AS4151" s="14"/>
      <c r="AT4151" s="6"/>
      <c r="AU4151" s="3"/>
      <c r="AV4151" s="3"/>
    </row>
    <row r="4152" spans="40:48" ht="12.75" customHeight="1" x14ac:dyDescent="0.25">
      <c r="AN4152" s="18"/>
      <c r="AO4152" s="19"/>
      <c r="AQ4152" s="1"/>
      <c r="AR4152" s="14"/>
      <c r="AS4152" s="14"/>
      <c r="AT4152" s="6"/>
      <c r="AU4152" s="3"/>
      <c r="AV4152" s="3"/>
    </row>
    <row r="4153" spans="40:48" ht="12.75" customHeight="1" x14ac:dyDescent="0.25">
      <c r="AN4153" s="18"/>
      <c r="AO4153" s="19"/>
      <c r="AQ4153" s="1"/>
      <c r="AR4153" s="14"/>
      <c r="AS4153" s="14"/>
      <c r="AT4153" s="6"/>
      <c r="AU4153" s="3"/>
      <c r="AV4153" s="3"/>
    </row>
    <row r="4154" spans="40:48" ht="12.75" customHeight="1" x14ac:dyDescent="0.25">
      <c r="AN4154" s="18"/>
      <c r="AO4154" s="19"/>
      <c r="AQ4154" s="1"/>
      <c r="AR4154" s="14"/>
      <c r="AS4154" s="14"/>
      <c r="AT4154" s="6"/>
      <c r="AU4154" s="3"/>
      <c r="AV4154" s="3"/>
    </row>
    <row r="4155" spans="40:48" ht="12.75" customHeight="1" x14ac:dyDescent="0.25">
      <c r="AN4155" s="18"/>
      <c r="AO4155" s="19"/>
      <c r="AQ4155" s="1"/>
      <c r="AR4155" s="14"/>
      <c r="AS4155" s="14"/>
      <c r="AT4155" s="6"/>
      <c r="AU4155" s="3"/>
      <c r="AV4155" s="3"/>
    </row>
    <row r="4156" spans="40:48" ht="12.75" customHeight="1" x14ac:dyDescent="0.25">
      <c r="AN4156" s="18"/>
      <c r="AO4156" s="19"/>
      <c r="AQ4156" s="1"/>
      <c r="AR4156" s="14"/>
      <c r="AS4156" s="14"/>
      <c r="AT4156" s="6"/>
      <c r="AU4156" s="3"/>
      <c r="AV4156" s="3"/>
    </row>
    <row r="4157" spans="40:48" ht="12.75" customHeight="1" x14ac:dyDescent="0.25">
      <c r="AN4157" s="18"/>
      <c r="AO4157" s="19"/>
      <c r="AQ4157" s="1"/>
      <c r="AR4157" s="14"/>
      <c r="AS4157" s="14"/>
      <c r="AT4157" s="6"/>
      <c r="AU4157" s="3"/>
      <c r="AV4157" s="3"/>
    </row>
    <row r="4158" spans="40:48" ht="12.75" customHeight="1" x14ac:dyDescent="0.25">
      <c r="AN4158" s="18"/>
      <c r="AO4158" s="19"/>
      <c r="AQ4158" s="1"/>
      <c r="AR4158" s="14"/>
      <c r="AS4158" s="14"/>
      <c r="AT4158" s="6"/>
      <c r="AU4158" s="3"/>
      <c r="AV4158" s="3"/>
    </row>
    <row r="4159" spans="40:48" ht="12.75" customHeight="1" x14ac:dyDescent="0.25">
      <c r="AN4159" s="18"/>
      <c r="AO4159" s="19"/>
      <c r="AQ4159" s="1"/>
      <c r="AR4159" s="14"/>
      <c r="AS4159" s="14"/>
      <c r="AT4159" s="6"/>
      <c r="AU4159" s="3"/>
      <c r="AV4159" s="3"/>
    </row>
    <row r="4160" spans="40:48" ht="12.75" customHeight="1" x14ac:dyDescent="0.25">
      <c r="AN4160" s="18"/>
      <c r="AO4160" s="19"/>
      <c r="AQ4160" s="1"/>
      <c r="AR4160" s="14"/>
      <c r="AS4160" s="14"/>
      <c r="AT4160" s="6"/>
      <c r="AU4160" s="3"/>
      <c r="AV4160" s="3"/>
    </row>
    <row r="4161" spans="40:48" ht="12.75" customHeight="1" x14ac:dyDescent="0.25">
      <c r="AN4161" s="18"/>
      <c r="AO4161" s="19"/>
      <c r="AQ4161" s="1"/>
      <c r="AR4161" s="14"/>
      <c r="AS4161" s="14"/>
      <c r="AT4161" s="6"/>
      <c r="AU4161" s="3"/>
      <c r="AV4161" s="3"/>
    </row>
    <row r="4162" spans="40:48" ht="12.75" customHeight="1" x14ac:dyDescent="0.25">
      <c r="AN4162" s="18"/>
      <c r="AO4162" s="19"/>
      <c r="AQ4162" s="1"/>
      <c r="AR4162" s="14"/>
      <c r="AS4162" s="14"/>
      <c r="AT4162" s="6"/>
      <c r="AU4162" s="3"/>
      <c r="AV4162" s="3"/>
    </row>
    <row r="4163" spans="40:48" ht="12.75" customHeight="1" x14ac:dyDescent="0.25">
      <c r="AN4163" s="18"/>
      <c r="AO4163" s="19"/>
      <c r="AQ4163" s="1"/>
      <c r="AR4163" s="14"/>
      <c r="AS4163" s="14"/>
      <c r="AT4163" s="6"/>
      <c r="AU4163" s="3"/>
      <c r="AV4163" s="3"/>
    </row>
    <row r="4164" spans="40:48" ht="12.75" customHeight="1" x14ac:dyDescent="0.25">
      <c r="AN4164" s="18"/>
      <c r="AO4164" s="19"/>
      <c r="AQ4164" s="1"/>
      <c r="AR4164" s="14"/>
      <c r="AS4164" s="14"/>
      <c r="AT4164" s="6"/>
      <c r="AU4164" s="3"/>
      <c r="AV4164" s="3"/>
    </row>
    <row r="4165" spans="40:48" ht="12.75" customHeight="1" x14ac:dyDescent="0.25">
      <c r="AN4165" s="18"/>
      <c r="AO4165" s="19"/>
      <c r="AQ4165" s="1"/>
      <c r="AR4165" s="14"/>
      <c r="AS4165" s="14"/>
      <c r="AT4165" s="6"/>
      <c r="AU4165" s="3"/>
      <c r="AV4165" s="3"/>
    </row>
    <row r="4166" spans="40:48" ht="12.75" customHeight="1" x14ac:dyDescent="0.25">
      <c r="AN4166" s="18"/>
      <c r="AO4166" s="19"/>
      <c r="AQ4166" s="1"/>
      <c r="AR4166" s="14"/>
      <c r="AS4166" s="14"/>
      <c r="AT4166" s="6"/>
      <c r="AU4166" s="3"/>
      <c r="AV4166" s="3"/>
    </row>
    <row r="4167" spans="40:48" ht="12.75" customHeight="1" x14ac:dyDescent="0.25">
      <c r="AN4167" s="18"/>
      <c r="AO4167" s="19"/>
      <c r="AQ4167" s="1"/>
      <c r="AR4167" s="14"/>
      <c r="AS4167" s="14"/>
      <c r="AT4167" s="6"/>
      <c r="AU4167" s="3"/>
      <c r="AV4167" s="3"/>
    </row>
    <row r="4168" spans="40:48" ht="12.75" customHeight="1" x14ac:dyDescent="0.25">
      <c r="AN4168" s="18"/>
      <c r="AO4168" s="19"/>
      <c r="AQ4168" s="1"/>
      <c r="AR4168" s="14"/>
      <c r="AS4168" s="14"/>
      <c r="AT4168" s="6"/>
      <c r="AU4168" s="3"/>
      <c r="AV4168" s="3"/>
    </row>
    <row r="4169" spans="40:48" ht="12.75" customHeight="1" x14ac:dyDescent="0.25">
      <c r="AN4169" s="18"/>
      <c r="AO4169" s="19"/>
      <c r="AQ4169" s="1"/>
      <c r="AR4169" s="14"/>
      <c r="AS4169" s="14"/>
      <c r="AT4169" s="6"/>
      <c r="AU4169" s="3"/>
      <c r="AV4169" s="3"/>
    </row>
    <row r="4170" spans="40:48" ht="12.75" customHeight="1" x14ac:dyDescent="0.25">
      <c r="AN4170" s="18"/>
      <c r="AO4170" s="19"/>
      <c r="AQ4170" s="1"/>
      <c r="AR4170" s="14"/>
      <c r="AS4170" s="14"/>
      <c r="AT4170" s="6"/>
      <c r="AU4170" s="3"/>
      <c r="AV4170" s="3"/>
    </row>
    <row r="4171" spans="40:48" ht="12.75" customHeight="1" x14ac:dyDescent="0.25">
      <c r="AN4171" s="18"/>
      <c r="AO4171" s="19"/>
      <c r="AQ4171" s="1"/>
      <c r="AR4171" s="14"/>
      <c r="AS4171" s="14"/>
      <c r="AT4171" s="6"/>
      <c r="AU4171" s="3"/>
      <c r="AV4171" s="3"/>
    </row>
    <row r="4172" spans="40:48" ht="12.75" customHeight="1" x14ac:dyDescent="0.25">
      <c r="AN4172" s="18"/>
      <c r="AO4172" s="19"/>
      <c r="AQ4172" s="1"/>
      <c r="AR4172" s="14"/>
      <c r="AS4172" s="14"/>
      <c r="AT4172" s="6"/>
      <c r="AU4172" s="3"/>
      <c r="AV4172" s="3"/>
    </row>
    <row r="4173" spans="40:48" ht="12.75" customHeight="1" x14ac:dyDescent="0.25">
      <c r="AN4173" s="18"/>
      <c r="AO4173" s="19"/>
      <c r="AQ4173" s="1"/>
      <c r="AR4173" s="14"/>
      <c r="AS4173" s="14"/>
      <c r="AT4173" s="6"/>
      <c r="AU4173" s="3"/>
      <c r="AV4173" s="3"/>
    </row>
    <row r="4174" spans="40:48" ht="12.75" customHeight="1" x14ac:dyDescent="0.25">
      <c r="AN4174" s="18"/>
      <c r="AO4174" s="19"/>
      <c r="AQ4174" s="1"/>
      <c r="AR4174" s="14"/>
      <c r="AS4174" s="14"/>
      <c r="AT4174" s="6"/>
      <c r="AU4174" s="3"/>
      <c r="AV4174" s="3"/>
    </row>
    <row r="4175" spans="40:48" ht="12.75" customHeight="1" x14ac:dyDescent="0.25">
      <c r="AN4175" s="18"/>
      <c r="AO4175" s="19"/>
      <c r="AQ4175" s="1"/>
      <c r="AR4175" s="14"/>
      <c r="AS4175" s="14"/>
      <c r="AT4175" s="6"/>
      <c r="AU4175" s="3"/>
      <c r="AV4175" s="3"/>
    </row>
    <row r="4176" spans="40:48" ht="12.75" customHeight="1" x14ac:dyDescent="0.25">
      <c r="AN4176" s="18"/>
      <c r="AO4176" s="19"/>
      <c r="AQ4176" s="1"/>
      <c r="AR4176" s="14"/>
      <c r="AS4176" s="14"/>
      <c r="AT4176" s="6"/>
      <c r="AU4176" s="3"/>
      <c r="AV4176" s="3"/>
    </row>
    <row r="4177" spans="40:48" ht="12.75" customHeight="1" x14ac:dyDescent="0.25">
      <c r="AN4177" s="18"/>
      <c r="AO4177" s="19"/>
      <c r="AQ4177" s="1"/>
      <c r="AR4177" s="14"/>
      <c r="AS4177" s="14"/>
      <c r="AT4177" s="6"/>
      <c r="AU4177" s="3"/>
      <c r="AV4177" s="3"/>
    </row>
    <row r="4178" spans="40:48" ht="12.75" customHeight="1" x14ac:dyDescent="0.25">
      <c r="AN4178" s="18"/>
      <c r="AO4178" s="19"/>
      <c r="AQ4178" s="1"/>
      <c r="AR4178" s="14"/>
      <c r="AS4178" s="14"/>
      <c r="AT4178" s="6"/>
      <c r="AU4178" s="3"/>
      <c r="AV4178" s="3"/>
    </row>
    <row r="4179" spans="40:48" ht="12.75" customHeight="1" x14ac:dyDescent="0.25">
      <c r="AN4179" s="18"/>
      <c r="AO4179" s="19"/>
      <c r="AQ4179" s="1"/>
      <c r="AR4179" s="14"/>
      <c r="AS4179" s="14"/>
      <c r="AT4179" s="6"/>
      <c r="AU4179" s="3"/>
      <c r="AV4179" s="3"/>
    </row>
    <row r="4180" spans="40:48" ht="12.75" customHeight="1" x14ac:dyDescent="0.25">
      <c r="AN4180" s="18"/>
      <c r="AO4180" s="19"/>
      <c r="AQ4180" s="1"/>
      <c r="AR4180" s="14"/>
      <c r="AS4180" s="14"/>
      <c r="AT4180" s="6"/>
      <c r="AU4180" s="3"/>
      <c r="AV4180" s="3"/>
    </row>
    <row r="4181" spans="40:48" ht="12.75" customHeight="1" x14ac:dyDescent="0.25">
      <c r="AN4181" s="18"/>
      <c r="AO4181" s="19"/>
      <c r="AQ4181" s="1"/>
      <c r="AR4181" s="14"/>
      <c r="AS4181" s="14"/>
      <c r="AT4181" s="6"/>
      <c r="AU4181" s="3"/>
      <c r="AV4181" s="3"/>
    </row>
    <row r="4182" spans="40:48" ht="12.75" customHeight="1" x14ac:dyDescent="0.25">
      <c r="AN4182" s="18"/>
      <c r="AO4182" s="19"/>
      <c r="AQ4182" s="1"/>
      <c r="AR4182" s="14"/>
      <c r="AS4182" s="14"/>
      <c r="AT4182" s="6"/>
      <c r="AU4182" s="3"/>
      <c r="AV4182" s="3"/>
    </row>
    <row r="4183" spans="40:48" ht="12.75" customHeight="1" x14ac:dyDescent="0.25">
      <c r="AN4183" s="18"/>
      <c r="AO4183" s="19"/>
      <c r="AQ4183" s="1"/>
      <c r="AR4183" s="14"/>
      <c r="AS4183" s="14"/>
      <c r="AT4183" s="6"/>
      <c r="AU4183" s="3"/>
      <c r="AV4183" s="3"/>
    </row>
    <row r="4184" spans="40:48" ht="12.75" customHeight="1" x14ac:dyDescent="0.25">
      <c r="AN4184" s="18"/>
      <c r="AO4184" s="19"/>
      <c r="AQ4184" s="1"/>
      <c r="AR4184" s="14"/>
      <c r="AS4184" s="14"/>
      <c r="AT4184" s="6"/>
      <c r="AU4184" s="3"/>
      <c r="AV4184" s="3"/>
    </row>
    <row r="4185" spans="40:48" ht="12.75" customHeight="1" x14ac:dyDescent="0.25">
      <c r="AN4185" s="18"/>
      <c r="AO4185" s="19"/>
      <c r="AQ4185" s="1"/>
      <c r="AR4185" s="14"/>
      <c r="AS4185" s="14"/>
      <c r="AT4185" s="6"/>
      <c r="AU4185" s="3"/>
      <c r="AV4185" s="3"/>
    </row>
    <row r="4186" spans="40:48" ht="12.75" customHeight="1" x14ac:dyDescent="0.25">
      <c r="AN4186" s="18"/>
      <c r="AO4186" s="19"/>
      <c r="AQ4186" s="1"/>
      <c r="AR4186" s="14"/>
      <c r="AS4186" s="14"/>
      <c r="AT4186" s="6"/>
      <c r="AU4186" s="3"/>
      <c r="AV4186" s="3"/>
    </row>
    <row r="4187" spans="40:48" ht="12.75" customHeight="1" x14ac:dyDescent="0.25">
      <c r="AN4187" s="18"/>
      <c r="AO4187" s="19"/>
      <c r="AQ4187" s="1"/>
      <c r="AR4187" s="14"/>
      <c r="AS4187" s="14"/>
      <c r="AT4187" s="6"/>
      <c r="AU4187" s="3"/>
      <c r="AV4187" s="3"/>
    </row>
    <row r="4188" spans="40:48" ht="12.75" customHeight="1" x14ac:dyDescent="0.25">
      <c r="AN4188" s="18"/>
      <c r="AO4188" s="19"/>
      <c r="AQ4188" s="1"/>
      <c r="AR4188" s="14"/>
      <c r="AS4188" s="14"/>
      <c r="AT4188" s="6"/>
      <c r="AU4188" s="3"/>
      <c r="AV4188" s="3"/>
    </row>
    <row r="4189" spans="40:48" ht="12.75" customHeight="1" x14ac:dyDescent="0.25">
      <c r="AN4189" s="18"/>
      <c r="AO4189" s="19"/>
      <c r="AQ4189" s="1"/>
      <c r="AR4189" s="14"/>
      <c r="AS4189" s="14"/>
      <c r="AT4189" s="6"/>
      <c r="AU4189" s="3"/>
      <c r="AV4189" s="3"/>
    </row>
    <row r="4190" spans="40:48" ht="12.75" customHeight="1" x14ac:dyDescent="0.25">
      <c r="AN4190" s="18"/>
      <c r="AO4190" s="19"/>
      <c r="AQ4190" s="1"/>
      <c r="AR4190" s="14"/>
      <c r="AS4190" s="14"/>
      <c r="AT4190" s="6"/>
      <c r="AU4190" s="3"/>
      <c r="AV4190" s="3"/>
    </row>
    <row r="4191" spans="40:48" ht="12.75" customHeight="1" x14ac:dyDescent="0.25">
      <c r="AN4191" s="18"/>
      <c r="AO4191" s="19"/>
      <c r="AQ4191" s="1"/>
      <c r="AR4191" s="14"/>
      <c r="AS4191" s="14"/>
      <c r="AT4191" s="6"/>
      <c r="AU4191" s="3"/>
      <c r="AV4191" s="3"/>
    </row>
    <row r="4192" spans="40:48" ht="12.75" customHeight="1" x14ac:dyDescent="0.25">
      <c r="AN4192" s="18"/>
      <c r="AO4192" s="19"/>
      <c r="AQ4192" s="1"/>
      <c r="AR4192" s="14"/>
      <c r="AS4192" s="14"/>
      <c r="AT4192" s="6"/>
      <c r="AU4192" s="3"/>
      <c r="AV4192" s="3"/>
    </row>
    <row r="4193" spans="40:48" ht="12.75" customHeight="1" x14ac:dyDescent="0.25">
      <c r="AN4193" s="18"/>
      <c r="AO4193" s="19"/>
      <c r="AQ4193" s="1"/>
      <c r="AR4193" s="14"/>
      <c r="AS4193" s="14"/>
      <c r="AT4193" s="6"/>
      <c r="AU4193" s="3"/>
      <c r="AV4193" s="3"/>
    </row>
    <row r="4194" spans="40:48" ht="12.75" customHeight="1" x14ac:dyDescent="0.25">
      <c r="AN4194" s="18"/>
      <c r="AO4194" s="19"/>
      <c r="AQ4194" s="1"/>
      <c r="AR4194" s="14"/>
      <c r="AS4194" s="14"/>
      <c r="AT4194" s="6"/>
      <c r="AU4194" s="3"/>
      <c r="AV4194" s="3"/>
    </row>
    <row r="4195" spans="40:48" ht="12.75" customHeight="1" x14ac:dyDescent="0.25">
      <c r="AN4195" s="18"/>
      <c r="AO4195" s="19"/>
      <c r="AQ4195" s="1"/>
      <c r="AR4195" s="14"/>
      <c r="AS4195" s="14"/>
      <c r="AT4195" s="6"/>
      <c r="AU4195" s="3"/>
      <c r="AV4195" s="3"/>
    </row>
    <row r="4196" spans="40:48" ht="12.75" customHeight="1" x14ac:dyDescent="0.25">
      <c r="AN4196" s="18"/>
      <c r="AO4196" s="19"/>
      <c r="AQ4196" s="1"/>
      <c r="AR4196" s="14"/>
      <c r="AS4196" s="14"/>
      <c r="AT4196" s="6"/>
      <c r="AU4196" s="3"/>
      <c r="AV4196" s="3"/>
    </row>
    <row r="4197" spans="40:48" ht="12.75" customHeight="1" x14ac:dyDescent="0.25">
      <c r="AN4197" s="18"/>
      <c r="AO4197" s="19"/>
      <c r="AQ4197" s="1"/>
      <c r="AR4197" s="14"/>
      <c r="AS4197" s="14"/>
      <c r="AT4197" s="6"/>
      <c r="AU4197" s="3"/>
      <c r="AV4197" s="3"/>
    </row>
    <row r="4198" spans="40:48" ht="12.75" customHeight="1" x14ac:dyDescent="0.25">
      <c r="AN4198" s="18"/>
      <c r="AO4198" s="19"/>
      <c r="AQ4198" s="1"/>
      <c r="AR4198" s="14"/>
      <c r="AS4198" s="14"/>
      <c r="AT4198" s="6"/>
      <c r="AU4198" s="3"/>
      <c r="AV4198" s="3"/>
    </row>
    <row r="4199" spans="40:48" ht="12.75" customHeight="1" x14ac:dyDescent="0.25">
      <c r="AN4199" s="18"/>
      <c r="AO4199" s="19"/>
      <c r="AQ4199" s="1"/>
      <c r="AR4199" s="14"/>
      <c r="AS4199" s="14"/>
      <c r="AT4199" s="6"/>
      <c r="AU4199" s="3"/>
      <c r="AV4199" s="3"/>
    </row>
    <row r="4200" spans="40:48" ht="12.75" customHeight="1" x14ac:dyDescent="0.25">
      <c r="AN4200" s="18"/>
      <c r="AO4200" s="19"/>
      <c r="AQ4200" s="1"/>
      <c r="AR4200" s="14"/>
      <c r="AS4200" s="14"/>
      <c r="AT4200" s="6"/>
      <c r="AU4200" s="3"/>
      <c r="AV4200" s="3"/>
    </row>
    <row r="4201" spans="40:48" ht="12.75" customHeight="1" x14ac:dyDescent="0.25">
      <c r="AN4201" s="18"/>
      <c r="AO4201" s="19"/>
      <c r="AQ4201" s="1"/>
      <c r="AR4201" s="14"/>
      <c r="AS4201" s="14"/>
      <c r="AT4201" s="6"/>
      <c r="AU4201" s="3"/>
      <c r="AV4201" s="3"/>
    </row>
    <row r="4202" spans="40:48" ht="12.75" customHeight="1" x14ac:dyDescent="0.25">
      <c r="AN4202" s="18"/>
      <c r="AO4202" s="19"/>
      <c r="AQ4202" s="1"/>
      <c r="AR4202" s="14"/>
      <c r="AS4202" s="14"/>
      <c r="AT4202" s="6"/>
      <c r="AU4202" s="3"/>
      <c r="AV4202" s="3"/>
    </row>
    <row r="4203" spans="40:48" ht="12.75" customHeight="1" x14ac:dyDescent="0.25">
      <c r="AN4203" s="18"/>
      <c r="AO4203" s="19"/>
      <c r="AQ4203" s="1"/>
      <c r="AR4203" s="14"/>
      <c r="AS4203" s="14"/>
      <c r="AT4203" s="6"/>
      <c r="AU4203" s="3"/>
      <c r="AV4203" s="3"/>
    </row>
    <row r="4204" spans="40:48" ht="12.75" customHeight="1" x14ac:dyDescent="0.25">
      <c r="AN4204" s="18"/>
      <c r="AO4204" s="19"/>
      <c r="AQ4204" s="1"/>
      <c r="AR4204" s="14"/>
      <c r="AS4204" s="14"/>
      <c r="AT4204" s="6"/>
      <c r="AU4204" s="3"/>
      <c r="AV4204" s="3"/>
    </row>
    <row r="4205" spans="40:48" ht="12.75" customHeight="1" x14ac:dyDescent="0.25">
      <c r="AN4205" s="18"/>
      <c r="AO4205" s="19"/>
      <c r="AQ4205" s="1"/>
      <c r="AR4205" s="14"/>
      <c r="AS4205" s="14"/>
      <c r="AT4205" s="6"/>
      <c r="AU4205" s="3"/>
      <c r="AV4205" s="3"/>
    </row>
    <row r="4206" spans="40:48" ht="12.75" customHeight="1" x14ac:dyDescent="0.25">
      <c r="AN4206" s="18"/>
      <c r="AO4206" s="19"/>
      <c r="AQ4206" s="1"/>
      <c r="AR4206" s="14"/>
      <c r="AS4206" s="14"/>
      <c r="AT4206" s="6"/>
      <c r="AU4206" s="3"/>
      <c r="AV4206" s="3"/>
    </row>
    <row r="4207" spans="40:48" ht="12.75" customHeight="1" x14ac:dyDescent="0.25">
      <c r="AN4207" s="18"/>
      <c r="AO4207" s="19"/>
      <c r="AQ4207" s="1"/>
      <c r="AR4207" s="14"/>
      <c r="AS4207" s="14"/>
      <c r="AT4207" s="6"/>
      <c r="AU4207" s="3"/>
      <c r="AV4207" s="3"/>
    </row>
    <row r="4208" spans="40:48" ht="12.75" customHeight="1" x14ac:dyDescent="0.25">
      <c r="AN4208" s="18"/>
      <c r="AO4208" s="19"/>
      <c r="AQ4208" s="1"/>
      <c r="AR4208" s="14"/>
      <c r="AS4208" s="14"/>
      <c r="AT4208" s="6"/>
      <c r="AU4208" s="3"/>
      <c r="AV4208" s="3"/>
    </row>
    <row r="4209" spans="40:48" ht="12.75" customHeight="1" x14ac:dyDescent="0.25">
      <c r="AN4209" s="18"/>
      <c r="AO4209" s="19"/>
      <c r="AQ4209" s="1"/>
      <c r="AR4209" s="14"/>
      <c r="AS4209" s="14"/>
      <c r="AT4209" s="6"/>
      <c r="AU4209" s="3"/>
      <c r="AV4209" s="3"/>
    </row>
    <row r="4210" spans="40:48" ht="12.75" customHeight="1" x14ac:dyDescent="0.25">
      <c r="AN4210" s="18"/>
      <c r="AO4210" s="19"/>
      <c r="AQ4210" s="1"/>
      <c r="AR4210" s="14"/>
      <c r="AS4210" s="14"/>
      <c r="AT4210" s="6"/>
      <c r="AU4210" s="3"/>
      <c r="AV4210" s="3"/>
    </row>
    <row r="4211" spans="40:48" ht="12.75" customHeight="1" x14ac:dyDescent="0.25">
      <c r="AN4211" s="18"/>
      <c r="AO4211" s="19"/>
      <c r="AQ4211" s="1"/>
      <c r="AR4211" s="14"/>
      <c r="AS4211" s="14"/>
      <c r="AT4211" s="6"/>
      <c r="AU4211" s="3"/>
      <c r="AV4211" s="3"/>
    </row>
    <row r="4212" spans="40:48" ht="12.75" customHeight="1" x14ac:dyDescent="0.25">
      <c r="AN4212" s="18"/>
      <c r="AO4212" s="19"/>
      <c r="AQ4212" s="1"/>
      <c r="AR4212" s="14"/>
      <c r="AS4212" s="14"/>
      <c r="AT4212" s="6"/>
      <c r="AU4212" s="3"/>
      <c r="AV4212" s="3"/>
    </row>
    <row r="4213" spans="40:48" ht="12.75" customHeight="1" x14ac:dyDescent="0.25">
      <c r="AN4213" s="18"/>
      <c r="AO4213" s="19"/>
      <c r="AQ4213" s="1"/>
      <c r="AR4213" s="14"/>
      <c r="AS4213" s="14"/>
      <c r="AT4213" s="6"/>
      <c r="AU4213" s="3"/>
      <c r="AV4213" s="3"/>
    </row>
    <row r="4214" spans="40:48" ht="12.75" customHeight="1" x14ac:dyDescent="0.25">
      <c r="AN4214" s="18"/>
      <c r="AO4214" s="19"/>
      <c r="AQ4214" s="1"/>
      <c r="AR4214" s="14"/>
      <c r="AS4214" s="14"/>
      <c r="AT4214" s="6"/>
      <c r="AU4214" s="3"/>
      <c r="AV4214" s="3"/>
    </row>
    <row r="4215" spans="40:48" ht="12.75" customHeight="1" x14ac:dyDescent="0.25">
      <c r="AN4215" s="18"/>
      <c r="AO4215" s="19"/>
      <c r="AQ4215" s="1"/>
      <c r="AR4215" s="14"/>
      <c r="AS4215" s="14"/>
      <c r="AT4215" s="6"/>
      <c r="AU4215" s="3"/>
      <c r="AV4215" s="3"/>
    </row>
    <row r="4216" spans="40:48" ht="12.75" customHeight="1" x14ac:dyDescent="0.25">
      <c r="AN4216" s="18"/>
      <c r="AO4216" s="19"/>
      <c r="AQ4216" s="1"/>
      <c r="AR4216" s="14"/>
      <c r="AS4216" s="14"/>
      <c r="AT4216" s="6"/>
      <c r="AU4216" s="3"/>
      <c r="AV4216" s="3"/>
    </row>
    <row r="4217" spans="40:48" ht="12.75" customHeight="1" x14ac:dyDescent="0.25">
      <c r="AN4217" s="18"/>
      <c r="AO4217" s="19"/>
      <c r="AQ4217" s="1"/>
      <c r="AR4217" s="14"/>
      <c r="AS4217" s="14"/>
      <c r="AT4217" s="6"/>
      <c r="AU4217" s="3"/>
      <c r="AV4217" s="3"/>
    </row>
    <row r="4218" spans="40:48" ht="12.75" customHeight="1" x14ac:dyDescent="0.25">
      <c r="AN4218" s="18"/>
      <c r="AO4218" s="19"/>
      <c r="AQ4218" s="1"/>
      <c r="AR4218" s="14"/>
      <c r="AS4218" s="14"/>
      <c r="AT4218" s="6"/>
      <c r="AU4218" s="3"/>
      <c r="AV4218" s="3"/>
    </row>
    <row r="4219" spans="40:48" ht="12.75" customHeight="1" x14ac:dyDescent="0.25">
      <c r="AN4219" s="18"/>
      <c r="AO4219" s="19"/>
      <c r="AQ4219" s="1"/>
      <c r="AR4219" s="14"/>
      <c r="AS4219" s="14"/>
      <c r="AT4219" s="6"/>
      <c r="AU4219" s="3"/>
      <c r="AV4219" s="3"/>
    </row>
    <row r="4220" spans="40:48" ht="12.75" customHeight="1" x14ac:dyDescent="0.25">
      <c r="AN4220" s="18"/>
      <c r="AO4220" s="19"/>
      <c r="AQ4220" s="1"/>
      <c r="AR4220" s="14"/>
      <c r="AS4220" s="14"/>
      <c r="AT4220" s="6"/>
      <c r="AU4220" s="3"/>
      <c r="AV4220" s="3"/>
    </row>
    <row r="4221" spans="40:48" ht="12.75" customHeight="1" x14ac:dyDescent="0.25">
      <c r="AN4221" s="18"/>
      <c r="AO4221" s="19"/>
      <c r="AQ4221" s="1"/>
      <c r="AR4221" s="14"/>
      <c r="AS4221" s="14"/>
      <c r="AT4221" s="6"/>
      <c r="AU4221" s="3"/>
      <c r="AV4221" s="3"/>
    </row>
    <row r="4222" spans="40:48" ht="12.75" customHeight="1" x14ac:dyDescent="0.25">
      <c r="AN4222" s="18"/>
      <c r="AO4222" s="19"/>
      <c r="AQ4222" s="1"/>
      <c r="AR4222" s="14"/>
      <c r="AS4222" s="14"/>
      <c r="AT4222" s="6"/>
      <c r="AU4222" s="3"/>
      <c r="AV4222" s="3"/>
    </row>
    <row r="4223" spans="40:48" ht="12.75" customHeight="1" x14ac:dyDescent="0.25">
      <c r="AN4223" s="18"/>
      <c r="AO4223" s="19"/>
      <c r="AQ4223" s="1"/>
      <c r="AR4223" s="14"/>
      <c r="AS4223" s="14"/>
      <c r="AT4223" s="6"/>
      <c r="AU4223" s="3"/>
      <c r="AV4223" s="3"/>
    </row>
    <row r="4224" spans="40:48" ht="12.75" customHeight="1" x14ac:dyDescent="0.25">
      <c r="AN4224" s="18"/>
      <c r="AO4224" s="19"/>
      <c r="AQ4224" s="1"/>
      <c r="AR4224" s="14"/>
      <c r="AS4224" s="14"/>
      <c r="AT4224" s="6"/>
      <c r="AU4224" s="3"/>
      <c r="AV4224" s="3"/>
    </row>
    <row r="4225" spans="40:48" ht="12.75" customHeight="1" x14ac:dyDescent="0.25">
      <c r="AN4225" s="18"/>
      <c r="AO4225" s="19"/>
      <c r="AQ4225" s="1"/>
      <c r="AR4225" s="14"/>
      <c r="AS4225" s="14"/>
      <c r="AT4225" s="6"/>
      <c r="AU4225" s="3"/>
      <c r="AV4225" s="3"/>
    </row>
    <row r="4226" spans="40:48" ht="12.75" customHeight="1" x14ac:dyDescent="0.25">
      <c r="AN4226" s="18"/>
      <c r="AO4226" s="19"/>
      <c r="AQ4226" s="1"/>
      <c r="AR4226" s="14"/>
      <c r="AS4226" s="14"/>
      <c r="AT4226" s="6"/>
      <c r="AU4226" s="3"/>
      <c r="AV4226" s="3"/>
    </row>
    <row r="4227" spans="40:48" ht="12.75" customHeight="1" x14ac:dyDescent="0.25">
      <c r="AN4227" s="18"/>
      <c r="AO4227" s="19"/>
      <c r="AQ4227" s="1"/>
      <c r="AR4227" s="14"/>
      <c r="AS4227" s="14"/>
      <c r="AT4227" s="6"/>
      <c r="AU4227" s="3"/>
      <c r="AV4227" s="3"/>
    </row>
    <row r="4228" spans="40:48" ht="12.75" customHeight="1" x14ac:dyDescent="0.25">
      <c r="AN4228" s="18"/>
      <c r="AO4228" s="19"/>
      <c r="AQ4228" s="1"/>
      <c r="AR4228" s="14"/>
      <c r="AS4228" s="14"/>
      <c r="AT4228" s="6"/>
      <c r="AU4228" s="3"/>
      <c r="AV4228" s="3"/>
    </row>
    <row r="4229" spans="40:48" ht="12.75" customHeight="1" x14ac:dyDescent="0.25">
      <c r="AN4229" s="18"/>
      <c r="AO4229" s="19"/>
      <c r="AQ4229" s="1"/>
      <c r="AR4229" s="14"/>
      <c r="AS4229" s="14"/>
      <c r="AT4229" s="6"/>
      <c r="AU4229" s="3"/>
      <c r="AV4229" s="3"/>
    </row>
    <row r="4230" spans="40:48" ht="12.75" customHeight="1" x14ac:dyDescent="0.25">
      <c r="AN4230" s="18"/>
      <c r="AO4230" s="19"/>
      <c r="AQ4230" s="1"/>
      <c r="AR4230" s="14"/>
      <c r="AS4230" s="14"/>
      <c r="AT4230" s="6"/>
      <c r="AU4230" s="3"/>
      <c r="AV4230" s="3"/>
    </row>
    <row r="4231" spans="40:48" ht="12.75" customHeight="1" x14ac:dyDescent="0.25">
      <c r="AN4231" s="18"/>
      <c r="AO4231" s="19"/>
      <c r="AQ4231" s="1"/>
      <c r="AR4231" s="14"/>
      <c r="AS4231" s="14"/>
      <c r="AT4231" s="6"/>
      <c r="AU4231" s="3"/>
      <c r="AV4231" s="3"/>
    </row>
    <row r="4232" spans="40:48" ht="12.75" customHeight="1" x14ac:dyDescent="0.25">
      <c r="AN4232" s="18"/>
      <c r="AO4232" s="19"/>
      <c r="AQ4232" s="1"/>
      <c r="AR4232" s="14"/>
      <c r="AS4232" s="14"/>
      <c r="AT4232" s="6"/>
      <c r="AU4232" s="3"/>
      <c r="AV4232" s="3"/>
    </row>
    <row r="4233" spans="40:48" ht="12.75" customHeight="1" x14ac:dyDescent="0.25">
      <c r="AN4233" s="18"/>
      <c r="AO4233" s="19"/>
      <c r="AQ4233" s="1"/>
      <c r="AR4233" s="14"/>
      <c r="AS4233" s="14"/>
      <c r="AT4233" s="6"/>
      <c r="AU4233" s="3"/>
      <c r="AV4233" s="3"/>
    </row>
    <row r="4234" spans="40:48" ht="12.75" customHeight="1" x14ac:dyDescent="0.25">
      <c r="AN4234" s="18"/>
      <c r="AO4234" s="19"/>
      <c r="AQ4234" s="1"/>
      <c r="AR4234" s="14"/>
      <c r="AS4234" s="14"/>
      <c r="AT4234" s="6"/>
      <c r="AU4234" s="3"/>
      <c r="AV4234" s="3"/>
    </row>
    <row r="4235" spans="40:48" ht="12.75" customHeight="1" x14ac:dyDescent="0.25">
      <c r="AN4235" s="18"/>
      <c r="AO4235" s="19"/>
      <c r="AQ4235" s="1"/>
      <c r="AR4235" s="14"/>
      <c r="AS4235" s="14"/>
      <c r="AT4235" s="6"/>
      <c r="AU4235" s="3"/>
      <c r="AV4235" s="3"/>
    </row>
    <row r="4236" spans="40:48" ht="12.75" customHeight="1" x14ac:dyDescent="0.25">
      <c r="AN4236" s="18"/>
      <c r="AO4236" s="19"/>
      <c r="AQ4236" s="1"/>
      <c r="AR4236" s="14"/>
      <c r="AS4236" s="14"/>
      <c r="AT4236" s="6"/>
      <c r="AU4236" s="3"/>
      <c r="AV4236" s="3"/>
    </row>
    <row r="4237" spans="40:48" ht="12.75" customHeight="1" x14ac:dyDescent="0.25">
      <c r="AN4237" s="18"/>
      <c r="AO4237" s="19"/>
      <c r="AQ4237" s="1"/>
      <c r="AR4237" s="14"/>
      <c r="AS4237" s="14"/>
      <c r="AT4237" s="6"/>
      <c r="AU4237" s="3"/>
      <c r="AV4237" s="3"/>
    </row>
    <row r="4238" spans="40:48" ht="12.75" customHeight="1" x14ac:dyDescent="0.25">
      <c r="AN4238" s="18"/>
      <c r="AO4238" s="19"/>
      <c r="AQ4238" s="1"/>
      <c r="AR4238" s="14"/>
      <c r="AS4238" s="14"/>
      <c r="AT4238" s="6"/>
      <c r="AU4238" s="3"/>
      <c r="AV4238" s="3"/>
    </row>
    <row r="4239" spans="40:48" ht="12.75" customHeight="1" x14ac:dyDescent="0.25">
      <c r="AN4239" s="18"/>
      <c r="AO4239" s="19"/>
      <c r="AQ4239" s="1"/>
      <c r="AR4239" s="14"/>
      <c r="AS4239" s="14"/>
      <c r="AT4239" s="6"/>
      <c r="AU4239" s="3"/>
      <c r="AV4239" s="3"/>
    </row>
    <row r="4240" spans="40:48" ht="12.75" customHeight="1" x14ac:dyDescent="0.25">
      <c r="AN4240" s="18"/>
      <c r="AO4240" s="19"/>
      <c r="AQ4240" s="1"/>
      <c r="AR4240" s="14"/>
      <c r="AS4240" s="14"/>
      <c r="AT4240" s="6"/>
      <c r="AU4240" s="3"/>
      <c r="AV4240" s="3"/>
    </row>
    <row r="4241" spans="40:48" ht="12.75" customHeight="1" x14ac:dyDescent="0.25">
      <c r="AN4241" s="18"/>
      <c r="AO4241" s="19"/>
      <c r="AQ4241" s="1"/>
      <c r="AR4241" s="14"/>
      <c r="AS4241" s="14"/>
      <c r="AT4241" s="6"/>
      <c r="AU4241" s="3"/>
      <c r="AV4241" s="3"/>
    </row>
    <row r="4242" spans="40:48" ht="12.75" customHeight="1" x14ac:dyDescent="0.25">
      <c r="AN4242" s="18"/>
      <c r="AO4242" s="19"/>
      <c r="AQ4242" s="1"/>
      <c r="AR4242" s="14"/>
      <c r="AS4242" s="14"/>
      <c r="AT4242" s="6"/>
      <c r="AU4242" s="3"/>
      <c r="AV4242" s="3"/>
    </row>
    <row r="4243" spans="40:48" ht="12.75" customHeight="1" x14ac:dyDescent="0.25">
      <c r="AN4243" s="18"/>
      <c r="AO4243" s="19"/>
      <c r="AQ4243" s="1"/>
      <c r="AR4243" s="14"/>
      <c r="AS4243" s="14"/>
      <c r="AT4243" s="6"/>
      <c r="AU4243" s="3"/>
      <c r="AV4243" s="3"/>
    </row>
    <row r="4244" spans="40:48" ht="12.75" customHeight="1" x14ac:dyDescent="0.25">
      <c r="AN4244" s="18"/>
      <c r="AO4244" s="19"/>
      <c r="AQ4244" s="1"/>
      <c r="AR4244" s="14"/>
      <c r="AS4244" s="14"/>
      <c r="AT4244" s="6"/>
      <c r="AU4244" s="3"/>
      <c r="AV4244" s="3"/>
    </row>
    <row r="4245" spans="40:48" ht="12.75" customHeight="1" x14ac:dyDescent="0.25">
      <c r="AN4245" s="18"/>
      <c r="AO4245" s="19"/>
      <c r="AQ4245" s="1"/>
      <c r="AR4245" s="14"/>
      <c r="AS4245" s="14"/>
      <c r="AT4245" s="6"/>
      <c r="AU4245" s="3"/>
      <c r="AV4245" s="3"/>
    </row>
    <row r="4246" spans="40:48" ht="12.75" customHeight="1" x14ac:dyDescent="0.25">
      <c r="AN4246" s="18"/>
      <c r="AO4246" s="19"/>
      <c r="AQ4246" s="1"/>
      <c r="AR4246" s="14"/>
      <c r="AS4246" s="14"/>
      <c r="AT4246" s="6"/>
      <c r="AU4246" s="3"/>
      <c r="AV4246" s="3"/>
    </row>
    <row r="4247" spans="40:48" ht="12.75" customHeight="1" x14ac:dyDescent="0.25">
      <c r="AN4247" s="18"/>
      <c r="AO4247" s="19"/>
      <c r="AQ4247" s="1"/>
      <c r="AR4247" s="14"/>
      <c r="AS4247" s="14"/>
      <c r="AT4247" s="6"/>
      <c r="AU4247" s="3"/>
      <c r="AV4247" s="3"/>
    </row>
    <row r="4248" spans="40:48" ht="12.75" customHeight="1" x14ac:dyDescent="0.25">
      <c r="AN4248" s="18"/>
      <c r="AO4248" s="19"/>
      <c r="AQ4248" s="1"/>
      <c r="AR4248" s="14"/>
      <c r="AS4248" s="14"/>
      <c r="AT4248" s="6"/>
      <c r="AU4248" s="3"/>
      <c r="AV4248" s="3"/>
    </row>
    <row r="4249" spans="40:48" ht="12.75" customHeight="1" x14ac:dyDescent="0.25">
      <c r="AN4249" s="18"/>
      <c r="AO4249" s="19"/>
      <c r="AQ4249" s="1"/>
      <c r="AR4249" s="14"/>
      <c r="AS4249" s="14"/>
      <c r="AT4249" s="6"/>
      <c r="AU4249" s="3"/>
      <c r="AV4249" s="3"/>
    </row>
    <row r="4250" spans="40:48" ht="12.75" customHeight="1" x14ac:dyDescent="0.25">
      <c r="AN4250" s="18"/>
      <c r="AO4250" s="19"/>
      <c r="AQ4250" s="1"/>
      <c r="AR4250" s="14"/>
      <c r="AS4250" s="14"/>
      <c r="AT4250" s="6"/>
      <c r="AU4250" s="3"/>
      <c r="AV4250" s="3"/>
    </row>
    <row r="4251" spans="40:48" ht="12.75" customHeight="1" x14ac:dyDescent="0.25">
      <c r="AN4251" s="18"/>
      <c r="AO4251" s="19"/>
      <c r="AQ4251" s="1"/>
      <c r="AR4251" s="14"/>
      <c r="AS4251" s="14"/>
      <c r="AT4251" s="6"/>
      <c r="AU4251" s="3"/>
      <c r="AV4251" s="3"/>
    </row>
    <row r="4252" spans="40:48" ht="12.75" customHeight="1" x14ac:dyDescent="0.25">
      <c r="AN4252" s="18"/>
      <c r="AO4252" s="19"/>
      <c r="AQ4252" s="1"/>
      <c r="AR4252" s="14"/>
      <c r="AS4252" s="14"/>
      <c r="AT4252" s="6"/>
      <c r="AU4252" s="3"/>
      <c r="AV4252" s="3"/>
    </row>
    <row r="4253" spans="40:48" ht="12.75" customHeight="1" x14ac:dyDescent="0.25">
      <c r="AN4253" s="18"/>
      <c r="AO4253" s="19"/>
      <c r="AQ4253" s="1"/>
      <c r="AR4253" s="14"/>
      <c r="AS4253" s="14"/>
      <c r="AT4253" s="6"/>
      <c r="AU4253" s="3"/>
      <c r="AV4253" s="3"/>
    </row>
    <row r="4254" spans="40:48" ht="12.75" customHeight="1" x14ac:dyDescent="0.25">
      <c r="AN4254" s="18"/>
      <c r="AO4254" s="19"/>
      <c r="AQ4254" s="1"/>
      <c r="AR4254" s="14"/>
      <c r="AS4254" s="14"/>
      <c r="AT4254" s="6"/>
      <c r="AU4254" s="3"/>
      <c r="AV4254" s="3"/>
    </row>
    <row r="4255" spans="40:48" ht="12.75" customHeight="1" x14ac:dyDescent="0.25">
      <c r="AN4255" s="18"/>
      <c r="AO4255" s="19"/>
      <c r="AQ4255" s="1"/>
      <c r="AR4255" s="14"/>
      <c r="AS4255" s="14"/>
      <c r="AT4255" s="6"/>
      <c r="AU4255" s="3"/>
      <c r="AV4255" s="3"/>
    </row>
    <row r="4256" spans="40:48" ht="12.75" customHeight="1" x14ac:dyDescent="0.25">
      <c r="AN4256" s="18"/>
      <c r="AO4256" s="19"/>
      <c r="AQ4256" s="1"/>
      <c r="AR4256" s="14"/>
      <c r="AS4256" s="14"/>
      <c r="AT4256" s="6"/>
      <c r="AU4256" s="3"/>
      <c r="AV4256" s="3"/>
    </row>
    <row r="4257" spans="40:48" ht="12.75" customHeight="1" x14ac:dyDescent="0.25">
      <c r="AN4257" s="18"/>
      <c r="AO4257" s="19"/>
      <c r="AQ4257" s="1"/>
      <c r="AR4257" s="14"/>
      <c r="AS4257" s="14"/>
      <c r="AT4257" s="6"/>
      <c r="AU4257" s="3"/>
      <c r="AV4257" s="3"/>
    </row>
    <row r="4258" spans="40:48" ht="12.75" customHeight="1" x14ac:dyDescent="0.25">
      <c r="AN4258" s="18"/>
      <c r="AO4258" s="19"/>
      <c r="AQ4258" s="1"/>
      <c r="AR4258" s="14"/>
      <c r="AS4258" s="14"/>
      <c r="AT4258" s="6"/>
      <c r="AU4258" s="3"/>
      <c r="AV4258" s="3"/>
    </row>
    <row r="4259" spans="40:48" ht="12.75" customHeight="1" x14ac:dyDescent="0.25">
      <c r="AN4259" s="18"/>
      <c r="AO4259" s="19"/>
      <c r="AQ4259" s="1"/>
      <c r="AR4259" s="14"/>
      <c r="AS4259" s="14"/>
      <c r="AT4259" s="6"/>
      <c r="AU4259" s="3"/>
      <c r="AV4259" s="3"/>
    </row>
    <row r="4260" spans="40:48" ht="12.75" customHeight="1" x14ac:dyDescent="0.25">
      <c r="AN4260" s="18"/>
      <c r="AO4260" s="19"/>
      <c r="AQ4260" s="1"/>
      <c r="AR4260" s="14"/>
      <c r="AS4260" s="14"/>
      <c r="AT4260" s="6"/>
      <c r="AU4260" s="3"/>
      <c r="AV4260" s="3"/>
    </row>
    <row r="4261" spans="40:48" ht="12.75" customHeight="1" x14ac:dyDescent="0.25">
      <c r="AN4261" s="18"/>
      <c r="AO4261" s="19"/>
      <c r="AQ4261" s="1"/>
      <c r="AR4261" s="14"/>
      <c r="AS4261" s="14"/>
      <c r="AT4261" s="6"/>
      <c r="AU4261" s="3"/>
      <c r="AV4261" s="3"/>
    </row>
    <row r="4262" spans="40:48" ht="12.75" customHeight="1" x14ac:dyDescent="0.25">
      <c r="AN4262" s="18"/>
      <c r="AO4262" s="19"/>
      <c r="AQ4262" s="1"/>
      <c r="AR4262" s="14"/>
      <c r="AS4262" s="14"/>
      <c r="AT4262" s="6"/>
      <c r="AU4262" s="3"/>
      <c r="AV4262" s="3"/>
    </row>
    <row r="4263" spans="40:48" ht="12.75" customHeight="1" x14ac:dyDescent="0.25">
      <c r="AN4263" s="18"/>
      <c r="AO4263" s="19"/>
      <c r="AQ4263" s="1"/>
      <c r="AR4263" s="14"/>
      <c r="AS4263" s="14"/>
      <c r="AT4263" s="6"/>
      <c r="AU4263" s="3"/>
      <c r="AV4263" s="3"/>
    </row>
    <row r="4264" spans="40:48" ht="12.75" customHeight="1" x14ac:dyDescent="0.25">
      <c r="AN4264" s="18"/>
      <c r="AO4264" s="19"/>
      <c r="AQ4264" s="1"/>
      <c r="AR4264" s="14"/>
      <c r="AS4264" s="14"/>
      <c r="AT4264" s="6"/>
      <c r="AU4264" s="3"/>
      <c r="AV4264" s="3"/>
    </row>
    <row r="4265" spans="40:48" ht="12.75" customHeight="1" x14ac:dyDescent="0.25">
      <c r="AN4265" s="18"/>
      <c r="AO4265" s="19"/>
      <c r="AQ4265" s="1"/>
      <c r="AR4265" s="14"/>
      <c r="AS4265" s="14"/>
      <c r="AT4265" s="6"/>
      <c r="AU4265" s="3"/>
      <c r="AV4265" s="3"/>
    </row>
    <row r="4266" spans="40:48" ht="12.75" customHeight="1" x14ac:dyDescent="0.25">
      <c r="AN4266" s="18"/>
      <c r="AO4266" s="19"/>
      <c r="AQ4266" s="1"/>
      <c r="AR4266" s="14"/>
      <c r="AS4266" s="14"/>
      <c r="AT4266" s="6"/>
      <c r="AU4266" s="3"/>
      <c r="AV4266" s="3"/>
    </row>
    <row r="4267" spans="40:48" ht="12.75" customHeight="1" x14ac:dyDescent="0.25">
      <c r="AN4267" s="18"/>
      <c r="AO4267" s="19"/>
      <c r="AQ4267" s="1"/>
      <c r="AR4267" s="14"/>
      <c r="AS4267" s="14"/>
      <c r="AT4267" s="6"/>
      <c r="AU4267" s="3"/>
      <c r="AV4267" s="3"/>
    </row>
    <row r="4268" spans="40:48" ht="12.75" customHeight="1" x14ac:dyDescent="0.25">
      <c r="AN4268" s="18"/>
      <c r="AO4268" s="19"/>
      <c r="AQ4268" s="1"/>
      <c r="AR4268" s="14"/>
      <c r="AS4268" s="14"/>
      <c r="AT4268" s="6"/>
      <c r="AU4268" s="3"/>
      <c r="AV4268" s="3"/>
    </row>
    <row r="4269" spans="40:48" ht="12.75" customHeight="1" x14ac:dyDescent="0.25">
      <c r="AN4269" s="18"/>
      <c r="AO4269" s="19"/>
      <c r="AQ4269" s="1"/>
      <c r="AR4269" s="14"/>
      <c r="AS4269" s="14"/>
      <c r="AT4269" s="6"/>
      <c r="AU4269" s="3"/>
      <c r="AV4269" s="3"/>
    </row>
    <row r="4270" spans="40:48" ht="12.75" customHeight="1" x14ac:dyDescent="0.25">
      <c r="AN4270" s="18"/>
      <c r="AO4270" s="19"/>
      <c r="AQ4270" s="1"/>
      <c r="AR4270" s="14"/>
      <c r="AS4270" s="14"/>
      <c r="AT4270" s="6"/>
      <c r="AU4270" s="3"/>
      <c r="AV4270" s="3"/>
    </row>
    <row r="4271" spans="40:48" ht="12.75" customHeight="1" x14ac:dyDescent="0.25">
      <c r="AN4271" s="18"/>
      <c r="AO4271" s="19"/>
      <c r="AQ4271" s="1"/>
      <c r="AR4271" s="14"/>
      <c r="AS4271" s="14"/>
      <c r="AT4271" s="6"/>
      <c r="AU4271" s="3"/>
      <c r="AV4271" s="3"/>
    </row>
    <row r="4272" spans="40:48" ht="12.75" customHeight="1" x14ac:dyDescent="0.25">
      <c r="AN4272" s="18"/>
      <c r="AO4272" s="19"/>
      <c r="AQ4272" s="1"/>
      <c r="AR4272" s="14"/>
      <c r="AS4272" s="14"/>
      <c r="AT4272" s="6"/>
      <c r="AU4272" s="3"/>
      <c r="AV4272" s="3"/>
    </row>
    <row r="4273" spans="40:48" ht="12.75" customHeight="1" x14ac:dyDescent="0.25">
      <c r="AN4273" s="18"/>
      <c r="AO4273" s="19"/>
      <c r="AQ4273" s="1"/>
      <c r="AR4273" s="14"/>
      <c r="AS4273" s="14"/>
      <c r="AT4273" s="6"/>
      <c r="AU4273" s="3"/>
      <c r="AV4273" s="3"/>
    </row>
    <row r="4274" spans="40:48" ht="12.75" customHeight="1" x14ac:dyDescent="0.25">
      <c r="AN4274" s="18"/>
      <c r="AO4274" s="19"/>
      <c r="AQ4274" s="1"/>
      <c r="AR4274" s="14"/>
      <c r="AS4274" s="14"/>
      <c r="AT4274" s="6"/>
      <c r="AU4274" s="3"/>
      <c r="AV4274" s="3"/>
    </row>
    <row r="4275" spans="40:48" ht="12.75" customHeight="1" x14ac:dyDescent="0.25">
      <c r="AN4275" s="18"/>
      <c r="AO4275" s="19"/>
      <c r="AQ4275" s="1"/>
      <c r="AR4275" s="14"/>
      <c r="AS4275" s="14"/>
      <c r="AT4275" s="6"/>
      <c r="AU4275" s="3"/>
      <c r="AV4275" s="3"/>
    </row>
    <row r="4276" spans="40:48" ht="12.75" customHeight="1" x14ac:dyDescent="0.25">
      <c r="AN4276" s="18"/>
      <c r="AO4276" s="19"/>
      <c r="AQ4276" s="1"/>
      <c r="AR4276" s="14"/>
      <c r="AS4276" s="14"/>
      <c r="AT4276" s="6"/>
      <c r="AU4276" s="3"/>
      <c r="AV4276" s="3"/>
    </row>
    <row r="4277" spans="40:48" ht="12.75" customHeight="1" x14ac:dyDescent="0.25">
      <c r="AN4277" s="18"/>
      <c r="AO4277" s="19"/>
      <c r="AQ4277" s="1"/>
      <c r="AR4277" s="14"/>
      <c r="AS4277" s="14"/>
      <c r="AT4277" s="6"/>
      <c r="AU4277" s="3"/>
      <c r="AV4277" s="3"/>
    </row>
    <row r="4278" spans="40:48" ht="12.75" customHeight="1" x14ac:dyDescent="0.25">
      <c r="AN4278" s="18"/>
      <c r="AO4278" s="19"/>
      <c r="AQ4278" s="1"/>
      <c r="AR4278" s="14"/>
      <c r="AS4278" s="14"/>
      <c r="AT4278" s="6"/>
      <c r="AU4278" s="3"/>
      <c r="AV4278" s="3"/>
    </row>
    <row r="4279" spans="40:48" ht="12.75" customHeight="1" x14ac:dyDescent="0.25">
      <c r="AN4279" s="18"/>
      <c r="AO4279" s="19"/>
      <c r="AQ4279" s="1"/>
      <c r="AR4279" s="14"/>
      <c r="AS4279" s="14"/>
      <c r="AT4279" s="6"/>
      <c r="AU4279" s="3"/>
      <c r="AV4279" s="3"/>
    </row>
    <row r="4280" spans="40:48" ht="12.75" customHeight="1" x14ac:dyDescent="0.25">
      <c r="AN4280" s="18"/>
      <c r="AO4280" s="19"/>
      <c r="AQ4280" s="1"/>
      <c r="AR4280" s="14"/>
      <c r="AS4280" s="14"/>
      <c r="AT4280" s="6"/>
      <c r="AU4280" s="3"/>
      <c r="AV4280" s="3"/>
    </row>
    <row r="4281" spans="40:48" ht="12.75" customHeight="1" x14ac:dyDescent="0.25">
      <c r="AN4281" s="18"/>
      <c r="AO4281" s="19"/>
      <c r="AQ4281" s="1"/>
      <c r="AR4281" s="14"/>
      <c r="AS4281" s="14"/>
      <c r="AT4281" s="6"/>
      <c r="AU4281" s="3"/>
      <c r="AV4281" s="3"/>
    </row>
    <row r="4282" spans="40:48" ht="12.75" customHeight="1" x14ac:dyDescent="0.25">
      <c r="AN4282" s="18"/>
      <c r="AO4282" s="19"/>
      <c r="AQ4282" s="1"/>
      <c r="AR4282" s="14"/>
      <c r="AS4282" s="14"/>
      <c r="AT4282" s="6"/>
      <c r="AU4282" s="3"/>
      <c r="AV4282" s="3"/>
    </row>
    <row r="4283" spans="40:48" ht="12.75" customHeight="1" x14ac:dyDescent="0.25">
      <c r="AN4283" s="18"/>
      <c r="AO4283" s="19"/>
      <c r="AQ4283" s="1"/>
      <c r="AR4283" s="14"/>
      <c r="AS4283" s="14"/>
      <c r="AT4283" s="6"/>
      <c r="AU4283" s="3"/>
      <c r="AV4283" s="3"/>
    </row>
    <row r="4284" spans="40:48" ht="12.75" customHeight="1" x14ac:dyDescent="0.25">
      <c r="AN4284" s="18"/>
      <c r="AO4284" s="19"/>
      <c r="AQ4284" s="1"/>
      <c r="AR4284" s="14"/>
      <c r="AS4284" s="14"/>
      <c r="AT4284" s="6"/>
      <c r="AU4284" s="3"/>
      <c r="AV4284" s="3"/>
    </row>
    <row r="4285" spans="40:48" ht="12.75" customHeight="1" x14ac:dyDescent="0.25">
      <c r="AN4285" s="18"/>
      <c r="AO4285" s="19"/>
      <c r="AQ4285" s="1"/>
      <c r="AR4285" s="14"/>
      <c r="AS4285" s="14"/>
      <c r="AT4285" s="6"/>
      <c r="AU4285" s="3"/>
      <c r="AV4285" s="3"/>
    </row>
    <row r="4286" spans="40:48" ht="12.75" customHeight="1" x14ac:dyDescent="0.25">
      <c r="AN4286" s="18"/>
      <c r="AO4286" s="19"/>
      <c r="AQ4286" s="1"/>
      <c r="AR4286" s="14"/>
      <c r="AS4286" s="14"/>
      <c r="AT4286" s="6"/>
      <c r="AU4286" s="3"/>
      <c r="AV4286" s="3"/>
    </row>
    <row r="4287" spans="40:48" ht="12.75" customHeight="1" x14ac:dyDescent="0.25">
      <c r="AN4287" s="18"/>
      <c r="AO4287" s="19"/>
      <c r="AQ4287" s="1"/>
      <c r="AR4287" s="14"/>
      <c r="AS4287" s="14"/>
      <c r="AT4287" s="6"/>
      <c r="AU4287" s="3"/>
      <c r="AV4287" s="3"/>
    </row>
    <row r="4288" spans="40:48" ht="12.75" customHeight="1" x14ac:dyDescent="0.25">
      <c r="AN4288" s="18"/>
      <c r="AO4288" s="19"/>
      <c r="AQ4288" s="1"/>
      <c r="AR4288" s="14"/>
      <c r="AS4288" s="14"/>
      <c r="AT4288" s="6"/>
      <c r="AU4288" s="3"/>
      <c r="AV4288" s="3"/>
    </row>
    <row r="4289" spans="40:48" ht="12.75" customHeight="1" x14ac:dyDescent="0.25">
      <c r="AN4289" s="18"/>
      <c r="AO4289" s="19"/>
      <c r="AQ4289" s="1"/>
      <c r="AR4289" s="14"/>
      <c r="AS4289" s="14"/>
      <c r="AT4289" s="6"/>
      <c r="AU4289" s="3"/>
      <c r="AV4289" s="3"/>
    </row>
    <row r="4290" spans="40:48" ht="12.75" customHeight="1" x14ac:dyDescent="0.25">
      <c r="AN4290" s="18"/>
      <c r="AO4290" s="19"/>
      <c r="AQ4290" s="1"/>
      <c r="AR4290" s="14"/>
      <c r="AS4290" s="14"/>
      <c r="AT4290" s="6"/>
      <c r="AU4290" s="3"/>
      <c r="AV4290" s="3"/>
    </row>
    <row r="4291" spans="40:48" ht="12.75" customHeight="1" x14ac:dyDescent="0.25">
      <c r="AN4291" s="18"/>
      <c r="AO4291" s="19"/>
      <c r="AQ4291" s="1"/>
      <c r="AR4291" s="14"/>
      <c r="AS4291" s="14"/>
      <c r="AT4291" s="6"/>
      <c r="AU4291" s="3"/>
      <c r="AV4291" s="3"/>
    </row>
    <row r="4292" spans="40:48" ht="12.75" customHeight="1" x14ac:dyDescent="0.25">
      <c r="AN4292" s="18"/>
      <c r="AO4292" s="19"/>
      <c r="AQ4292" s="1"/>
      <c r="AR4292" s="14"/>
      <c r="AS4292" s="14"/>
      <c r="AT4292" s="6"/>
      <c r="AU4292" s="3"/>
      <c r="AV4292" s="3"/>
    </row>
    <row r="4293" spans="40:48" ht="12.75" customHeight="1" x14ac:dyDescent="0.25">
      <c r="AN4293" s="18"/>
      <c r="AO4293" s="19"/>
      <c r="AQ4293" s="1"/>
      <c r="AR4293" s="14"/>
      <c r="AS4293" s="14"/>
      <c r="AT4293" s="6"/>
      <c r="AU4293" s="3"/>
      <c r="AV4293" s="3"/>
    </row>
    <row r="4294" spans="40:48" ht="12.75" customHeight="1" x14ac:dyDescent="0.25">
      <c r="AN4294" s="18"/>
      <c r="AO4294" s="19"/>
      <c r="AQ4294" s="1"/>
      <c r="AR4294" s="14"/>
      <c r="AS4294" s="14"/>
      <c r="AT4294" s="6"/>
      <c r="AU4294" s="3"/>
      <c r="AV4294" s="3"/>
    </row>
    <row r="4295" spans="40:48" ht="12.75" customHeight="1" x14ac:dyDescent="0.25">
      <c r="AN4295" s="18"/>
      <c r="AO4295" s="19"/>
      <c r="AQ4295" s="1"/>
      <c r="AR4295" s="14"/>
      <c r="AS4295" s="14"/>
      <c r="AT4295" s="6"/>
      <c r="AU4295" s="3"/>
      <c r="AV4295" s="3"/>
    </row>
    <row r="4296" spans="40:48" ht="12.75" customHeight="1" x14ac:dyDescent="0.25">
      <c r="AN4296" s="18"/>
      <c r="AO4296" s="19"/>
      <c r="AQ4296" s="1"/>
      <c r="AR4296" s="14"/>
      <c r="AS4296" s="14"/>
      <c r="AT4296" s="6"/>
      <c r="AU4296" s="3"/>
      <c r="AV4296" s="3"/>
    </row>
    <row r="4297" spans="40:48" ht="12.75" customHeight="1" x14ac:dyDescent="0.25">
      <c r="AN4297" s="18"/>
      <c r="AO4297" s="19"/>
      <c r="AQ4297" s="1"/>
      <c r="AR4297" s="14"/>
      <c r="AS4297" s="14"/>
      <c r="AT4297" s="6"/>
      <c r="AU4297" s="3"/>
      <c r="AV4297" s="3"/>
    </row>
    <row r="4298" spans="40:48" ht="12.75" customHeight="1" x14ac:dyDescent="0.25">
      <c r="AN4298" s="18"/>
      <c r="AO4298" s="19"/>
      <c r="AQ4298" s="1"/>
      <c r="AR4298" s="14"/>
      <c r="AS4298" s="14"/>
      <c r="AT4298" s="6"/>
      <c r="AU4298" s="3"/>
      <c r="AV4298" s="3"/>
    </row>
    <row r="4299" spans="40:48" ht="12.75" customHeight="1" x14ac:dyDescent="0.25">
      <c r="AN4299" s="18"/>
      <c r="AO4299" s="19"/>
      <c r="AQ4299" s="1"/>
      <c r="AR4299" s="14"/>
      <c r="AS4299" s="14"/>
      <c r="AT4299" s="6"/>
      <c r="AU4299" s="3"/>
      <c r="AV4299" s="3"/>
    </row>
    <row r="4300" spans="40:48" ht="12.75" customHeight="1" x14ac:dyDescent="0.25">
      <c r="AN4300" s="18"/>
      <c r="AO4300" s="19"/>
      <c r="AQ4300" s="1"/>
      <c r="AR4300" s="14"/>
      <c r="AS4300" s="14"/>
      <c r="AT4300" s="6"/>
      <c r="AU4300" s="3"/>
      <c r="AV4300" s="3"/>
    </row>
    <row r="4301" spans="40:48" ht="12.75" customHeight="1" x14ac:dyDescent="0.25">
      <c r="AN4301" s="18"/>
      <c r="AO4301" s="19"/>
      <c r="AQ4301" s="1"/>
      <c r="AR4301" s="14"/>
      <c r="AS4301" s="14"/>
      <c r="AT4301" s="6"/>
      <c r="AU4301" s="3"/>
      <c r="AV4301" s="3"/>
    </row>
    <row r="4302" spans="40:48" ht="12.75" customHeight="1" x14ac:dyDescent="0.25">
      <c r="AN4302" s="18"/>
      <c r="AO4302" s="19"/>
      <c r="AQ4302" s="1"/>
      <c r="AR4302" s="14"/>
      <c r="AS4302" s="14"/>
      <c r="AT4302" s="6"/>
      <c r="AU4302" s="3"/>
      <c r="AV4302" s="3"/>
    </row>
    <row r="4303" spans="40:48" ht="12.75" customHeight="1" x14ac:dyDescent="0.25">
      <c r="AN4303" s="18"/>
      <c r="AO4303" s="19"/>
      <c r="AQ4303" s="1"/>
      <c r="AR4303" s="14"/>
      <c r="AS4303" s="14"/>
      <c r="AT4303" s="6"/>
      <c r="AU4303" s="3"/>
      <c r="AV4303" s="3"/>
    </row>
    <row r="4304" spans="40:48" ht="12.75" customHeight="1" x14ac:dyDescent="0.25">
      <c r="AN4304" s="18"/>
      <c r="AO4304" s="19"/>
      <c r="AQ4304" s="1"/>
      <c r="AR4304" s="14"/>
      <c r="AS4304" s="14"/>
      <c r="AT4304" s="6"/>
      <c r="AU4304" s="3"/>
      <c r="AV4304" s="3"/>
    </row>
    <row r="4305" spans="40:48" ht="12.75" customHeight="1" x14ac:dyDescent="0.25">
      <c r="AN4305" s="18"/>
      <c r="AO4305" s="19"/>
      <c r="AQ4305" s="1"/>
      <c r="AR4305" s="14"/>
      <c r="AS4305" s="14"/>
      <c r="AT4305" s="6"/>
      <c r="AU4305" s="3"/>
      <c r="AV4305" s="3"/>
    </row>
    <row r="4306" spans="40:48" ht="12.75" customHeight="1" x14ac:dyDescent="0.25">
      <c r="AN4306" s="18"/>
      <c r="AO4306" s="19"/>
      <c r="AQ4306" s="1"/>
      <c r="AR4306" s="14"/>
      <c r="AS4306" s="14"/>
      <c r="AT4306" s="6"/>
      <c r="AU4306" s="3"/>
      <c r="AV4306" s="3"/>
    </row>
    <row r="4307" spans="40:48" ht="12.75" customHeight="1" x14ac:dyDescent="0.25">
      <c r="AN4307" s="18"/>
      <c r="AO4307" s="19"/>
      <c r="AQ4307" s="1"/>
      <c r="AR4307" s="14"/>
      <c r="AS4307" s="14"/>
      <c r="AT4307" s="6"/>
      <c r="AU4307" s="3"/>
      <c r="AV4307" s="3"/>
    </row>
    <row r="4308" spans="40:48" ht="12.75" customHeight="1" x14ac:dyDescent="0.25">
      <c r="AN4308" s="18"/>
      <c r="AO4308" s="19"/>
      <c r="AQ4308" s="1"/>
      <c r="AR4308" s="14"/>
      <c r="AS4308" s="14"/>
      <c r="AT4308" s="6"/>
      <c r="AU4308" s="3"/>
      <c r="AV4308" s="3"/>
    </row>
    <row r="4309" spans="40:48" ht="12.75" customHeight="1" x14ac:dyDescent="0.25">
      <c r="AN4309" s="18"/>
      <c r="AO4309" s="19"/>
      <c r="AQ4309" s="1"/>
      <c r="AR4309" s="14"/>
      <c r="AS4309" s="14"/>
      <c r="AT4309" s="6"/>
      <c r="AU4309" s="3"/>
      <c r="AV4309" s="3"/>
    </row>
    <row r="4310" spans="40:48" ht="12.75" customHeight="1" x14ac:dyDescent="0.25">
      <c r="AN4310" s="18"/>
      <c r="AO4310" s="19"/>
      <c r="AQ4310" s="1"/>
      <c r="AR4310" s="14"/>
      <c r="AS4310" s="14"/>
      <c r="AT4310" s="6"/>
      <c r="AU4310" s="3"/>
      <c r="AV4310" s="3"/>
    </row>
    <row r="4311" spans="40:48" ht="12.75" customHeight="1" x14ac:dyDescent="0.25">
      <c r="AN4311" s="18"/>
      <c r="AO4311" s="19"/>
      <c r="AQ4311" s="1"/>
      <c r="AR4311" s="14"/>
      <c r="AS4311" s="14"/>
      <c r="AT4311" s="6"/>
      <c r="AU4311" s="3"/>
      <c r="AV4311" s="3"/>
    </row>
    <row r="4312" spans="40:48" ht="12.75" customHeight="1" x14ac:dyDescent="0.25">
      <c r="AN4312" s="18"/>
      <c r="AO4312" s="19"/>
      <c r="AQ4312" s="1"/>
      <c r="AR4312" s="14"/>
      <c r="AS4312" s="14"/>
      <c r="AT4312" s="6"/>
      <c r="AU4312" s="3"/>
      <c r="AV4312" s="3"/>
    </row>
    <row r="4313" spans="40:48" ht="12.75" customHeight="1" x14ac:dyDescent="0.25">
      <c r="AN4313" s="18"/>
      <c r="AO4313" s="19"/>
      <c r="AQ4313" s="1"/>
      <c r="AR4313" s="14"/>
      <c r="AS4313" s="14"/>
      <c r="AT4313" s="6"/>
      <c r="AU4313" s="3"/>
      <c r="AV4313" s="3"/>
    </row>
    <row r="4314" spans="40:48" ht="12.75" customHeight="1" x14ac:dyDescent="0.25">
      <c r="AN4314" s="18"/>
      <c r="AO4314" s="19"/>
      <c r="AQ4314" s="1"/>
      <c r="AR4314" s="14"/>
      <c r="AS4314" s="14"/>
      <c r="AT4314" s="6"/>
      <c r="AU4314" s="3"/>
      <c r="AV4314" s="3"/>
    </row>
    <row r="4315" spans="40:48" ht="12.75" customHeight="1" x14ac:dyDescent="0.25">
      <c r="AN4315" s="18"/>
      <c r="AO4315" s="19"/>
      <c r="AQ4315" s="1"/>
      <c r="AR4315" s="14"/>
      <c r="AS4315" s="14"/>
      <c r="AT4315" s="6"/>
      <c r="AU4315" s="3"/>
      <c r="AV4315" s="3"/>
    </row>
    <row r="4316" spans="40:48" ht="12.75" customHeight="1" x14ac:dyDescent="0.25">
      <c r="AN4316" s="18"/>
      <c r="AO4316" s="19"/>
      <c r="AQ4316" s="1"/>
      <c r="AR4316" s="14"/>
      <c r="AS4316" s="14"/>
      <c r="AT4316" s="6"/>
      <c r="AU4316" s="3"/>
      <c r="AV4316" s="3"/>
    </row>
    <row r="4317" spans="40:48" ht="12.75" customHeight="1" x14ac:dyDescent="0.25">
      <c r="AN4317" s="18"/>
      <c r="AO4317" s="19"/>
      <c r="AQ4317" s="1"/>
      <c r="AR4317" s="14"/>
      <c r="AS4317" s="14"/>
      <c r="AT4317" s="6"/>
      <c r="AU4317" s="3"/>
      <c r="AV4317" s="3"/>
    </row>
    <row r="4318" spans="40:48" ht="12.75" customHeight="1" x14ac:dyDescent="0.25">
      <c r="AN4318" s="18"/>
      <c r="AO4318" s="19"/>
      <c r="AQ4318" s="1"/>
      <c r="AR4318" s="14"/>
      <c r="AS4318" s="14"/>
      <c r="AT4318" s="6"/>
      <c r="AU4318" s="3"/>
      <c r="AV4318" s="3"/>
    </row>
    <row r="4319" spans="40:48" ht="12.75" customHeight="1" x14ac:dyDescent="0.25">
      <c r="AN4319" s="18"/>
      <c r="AO4319" s="19"/>
      <c r="AQ4319" s="1"/>
      <c r="AR4319" s="14"/>
      <c r="AS4319" s="14"/>
      <c r="AT4319" s="6"/>
      <c r="AU4319" s="3"/>
      <c r="AV4319" s="3"/>
    </row>
    <row r="4320" spans="40:48" ht="12.75" customHeight="1" x14ac:dyDescent="0.25">
      <c r="AN4320" s="18"/>
      <c r="AO4320" s="19"/>
      <c r="AQ4320" s="1"/>
      <c r="AR4320" s="14"/>
      <c r="AS4320" s="14"/>
      <c r="AT4320" s="6"/>
      <c r="AU4320" s="3"/>
      <c r="AV4320" s="3"/>
    </row>
    <row r="4321" spans="40:48" ht="12.75" customHeight="1" x14ac:dyDescent="0.25">
      <c r="AN4321" s="18"/>
      <c r="AO4321" s="19"/>
      <c r="AQ4321" s="1"/>
      <c r="AR4321" s="14"/>
      <c r="AS4321" s="14"/>
      <c r="AT4321" s="6"/>
      <c r="AU4321" s="3"/>
      <c r="AV4321" s="3"/>
    </row>
    <row r="4322" spans="40:48" ht="12.75" customHeight="1" x14ac:dyDescent="0.25">
      <c r="AN4322" s="18"/>
      <c r="AO4322" s="19"/>
      <c r="AQ4322" s="1"/>
      <c r="AR4322" s="14"/>
      <c r="AS4322" s="14"/>
      <c r="AT4322" s="6"/>
      <c r="AU4322" s="3"/>
      <c r="AV4322" s="3"/>
    </row>
    <row r="4323" spans="40:48" ht="12.75" customHeight="1" x14ac:dyDescent="0.25">
      <c r="AN4323" s="18"/>
      <c r="AO4323" s="19"/>
      <c r="AQ4323" s="1"/>
      <c r="AR4323" s="14"/>
      <c r="AS4323" s="14"/>
      <c r="AT4323" s="6"/>
      <c r="AU4323" s="3"/>
      <c r="AV4323" s="3"/>
    </row>
    <row r="4324" spans="40:48" ht="12.75" customHeight="1" x14ac:dyDescent="0.25">
      <c r="AN4324" s="18"/>
      <c r="AO4324" s="19"/>
      <c r="AQ4324" s="1"/>
      <c r="AR4324" s="14"/>
      <c r="AS4324" s="14"/>
      <c r="AT4324" s="6"/>
      <c r="AU4324" s="3"/>
      <c r="AV4324" s="3"/>
    </row>
    <row r="4325" spans="40:48" ht="12.75" customHeight="1" x14ac:dyDescent="0.25">
      <c r="AN4325" s="18"/>
      <c r="AO4325" s="19"/>
      <c r="AQ4325" s="1"/>
      <c r="AR4325" s="14"/>
      <c r="AS4325" s="14"/>
      <c r="AT4325" s="6"/>
      <c r="AU4325" s="3"/>
      <c r="AV4325" s="3"/>
    </row>
    <row r="4326" spans="40:48" ht="12.75" customHeight="1" x14ac:dyDescent="0.25">
      <c r="AN4326" s="18"/>
      <c r="AO4326" s="19"/>
      <c r="AQ4326" s="1"/>
      <c r="AR4326" s="14"/>
      <c r="AS4326" s="14"/>
      <c r="AT4326" s="6"/>
      <c r="AU4326" s="3"/>
      <c r="AV4326" s="3"/>
    </row>
    <row r="4327" spans="40:48" ht="12.75" customHeight="1" x14ac:dyDescent="0.25">
      <c r="AN4327" s="18"/>
      <c r="AO4327" s="19"/>
      <c r="AQ4327" s="1"/>
      <c r="AR4327" s="14"/>
      <c r="AS4327" s="14"/>
      <c r="AT4327" s="6"/>
      <c r="AU4327" s="3"/>
      <c r="AV4327" s="3"/>
    </row>
    <row r="4328" spans="40:48" ht="12.75" customHeight="1" x14ac:dyDescent="0.25">
      <c r="AN4328" s="18"/>
      <c r="AO4328" s="19"/>
      <c r="AQ4328" s="1"/>
      <c r="AR4328" s="14"/>
      <c r="AS4328" s="14"/>
      <c r="AT4328" s="6"/>
      <c r="AU4328" s="3"/>
      <c r="AV4328" s="3"/>
    </row>
    <row r="4329" spans="40:48" ht="12.75" customHeight="1" x14ac:dyDescent="0.25">
      <c r="AN4329" s="18"/>
      <c r="AO4329" s="19"/>
      <c r="AQ4329" s="1"/>
      <c r="AR4329" s="14"/>
      <c r="AS4329" s="14"/>
      <c r="AT4329" s="6"/>
      <c r="AU4329" s="3"/>
      <c r="AV4329" s="3"/>
    </row>
    <row r="4330" spans="40:48" ht="12.75" customHeight="1" x14ac:dyDescent="0.25">
      <c r="AN4330" s="18"/>
      <c r="AO4330" s="19"/>
      <c r="AQ4330" s="1"/>
      <c r="AR4330" s="14"/>
      <c r="AS4330" s="14"/>
      <c r="AT4330" s="6"/>
      <c r="AU4330" s="3"/>
      <c r="AV4330" s="3"/>
    </row>
    <row r="4331" spans="40:48" ht="12.75" customHeight="1" x14ac:dyDescent="0.25">
      <c r="AN4331" s="18"/>
      <c r="AO4331" s="19"/>
      <c r="AQ4331" s="1"/>
      <c r="AR4331" s="14"/>
      <c r="AS4331" s="14"/>
      <c r="AT4331" s="6"/>
      <c r="AU4331" s="3"/>
      <c r="AV4331" s="3"/>
    </row>
    <row r="4332" spans="40:48" ht="12.75" customHeight="1" x14ac:dyDescent="0.25">
      <c r="AN4332" s="18"/>
      <c r="AO4332" s="19"/>
      <c r="AQ4332" s="1"/>
      <c r="AR4332" s="14"/>
      <c r="AS4332" s="14"/>
      <c r="AT4332" s="6"/>
      <c r="AU4332" s="3"/>
      <c r="AV4332" s="3"/>
    </row>
    <row r="4333" spans="40:48" ht="12.75" customHeight="1" x14ac:dyDescent="0.25">
      <c r="AN4333" s="18"/>
      <c r="AO4333" s="19"/>
      <c r="AQ4333" s="1"/>
      <c r="AR4333" s="14"/>
      <c r="AS4333" s="14"/>
      <c r="AT4333" s="6"/>
      <c r="AU4333" s="3"/>
      <c r="AV4333" s="3"/>
    </row>
    <row r="4334" spans="40:48" ht="12.75" customHeight="1" x14ac:dyDescent="0.25">
      <c r="AN4334" s="18"/>
      <c r="AO4334" s="19"/>
      <c r="AQ4334" s="1"/>
      <c r="AR4334" s="14"/>
      <c r="AS4334" s="14"/>
      <c r="AT4334" s="6"/>
      <c r="AU4334" s="3"/>
      <c r="AV4334" s="3"/>
    </row>
    <row r="4335" spans="40:48" ht="12.75" customHeight="1" x14ac:dyDescent="0.25">
      <c r="AN4335" s="18"/>
      <c r="AO4335" s="19"/>
      <c r="AQ4335" s="1"/>
      <c r="AR4335" s="14"/>
      <c r="AS4335" s="14"/>
      <c r="AT4335" s="6"/>
      <c r="AU4335" s="3"/>
      <c r="AV4335" s="3"/>
    </row>
    <row r="4336" spans="40:48" ht="12.75" customHeight="1" x14ac:dyDescent="0.25">
      <c r="AN4336" s="18"/>
      <c r="AO4336" s="19"/>
      <c r="AQ4336" s="1"/>
      <c r="AR4336" s="14"/>
      <c r="AS4336" s="14"/>
      <c r="AT4336" s="6"/>
      <c r="AU4336" s="3"/>
      <c r="AV4336" s="3"/>
    </row>
    <row r="4337" spans="40:48" ht="12.75" customHeight="1" x14ac:dyDescent="0.25">
      <c r="AN4337" s="18"/>
      <c r="AO4337" s="19"/>
      <c r="AQ4337" s="1"/>
      <c r="AR4337" s="14"/>
      <c r="AS4337" s="14"/>
      <c r="AT4337" s="6"/>
      <c r="AU4337" s="3"/>
      <c r="AV4337" s="3"/>
    </row>
    <row r="4338" spans="40:48" ht="12.75" customHeight="1" x14ac:dyDescent="0.25">
      <c r="AN4338" s="18"/>
      <c r="AO4338" s="19"/>
      <c r="AQ4338" s="1"/>
      <c r="AR4338" s="14"/>
      <c r="AS4338" s="14"/>
      <c r="AT4338" s="6"/>
      <c r="AU4338" s="3"/>
      <c r="AV4338" s="3"/>
    </row>
    <row r="4339" spans="40:48" ht="12.75" customHeight="1" x14ac:dyDescent="0.25">
      <c r="AN4339" s="18"/>
      <c r="AO4339" s="19"/>
      <c r="AQ4339" s="1"/>
      <c r="AR4339" s="14"/>
      <c r="AS4339" s="14"/>
      <c r="AT4339" s="6"/>
      <c r="AU4339" s="3"/>
      <c r="AV4339" s="3"/>
    </row>
    <row r="4340" spans="40:48" ht="12.75" customHeight="1" x14ac:dyDescent="0.25">
      <c r="AN4340" s="18"/>
      <c r="AO4340" s="19"/>
      <c r="AQ4340" s="1"/>
      <c r="AR4340" s="14"/>
      <c r="AS4340" s="14"/>
      <c r="AT4340" s="6"/>
      <c r="AU4340" s="3"/>
      <c r="AV4340" s="3"/>
    </row>
    <row r="4341" spans="40:48" ht="12.75" customHeight="1" x14ac:dyDescent="0.25">
      <c r="AN4341" s="18"/>
      <c r="AO4341" s="19"/>
      <c r="AQ4341" s="1"/>
      <c r="AR4341" s="14"/>
      <c r="AS4341" s="14"/>
      <c r="AT4341" s="6"/>
      <c r="AU4341" s="3"/>
      <c r="AV4341" s="3"/>
    </row>
    <row r="4342" spans="40:48" ht="12.75" customHeight="1" x14ac:dyDescent="0.25">
      <c r="AN4342" s="18"/>
      <c r="AO4342" s="19"/>
      <c r="AQ4342" s="1"/>
      <c r="AR4342" s="14"/>
      <c r="AS4342" s="14"/>
      <c r="AT4342" s="6"/>
      <c r="AU4342" s="3"/>
      <c r="AV4342" s="3"/>
    </row>
    <row r="4343" spans="40:48" ht="12.75" customHeight="1" x14ac:dyDescent="0.25">
      <c r="AN4343" s="18"/>
      <c r="AO4343" s="19"/>
      <c r="AQ4343" s="1"/>
      <c r="AR4343" s="14"/>
      <c r="AS4343" s="14"/>
      <c r="AT4343" s="6"/>
      <c r="AU4343" s="3"/>
      <c r="AV4343" s="3"/>
    </row>
    <row r="4344" spans="40:48" ht="12.75" customHeight="1" x14ac:dyDescent="0.25">
      <c r="AN4344" s="18"/>
      <c r="AO4344" s="19"/>
      <c r="AQ4344" s="1"/>
      <c r="AR4344" s="14"/>
      <c r="AS4344" s="14"/>
      <c r="AT4344" s="6"/>
      <c r="AU4344" s="3"/>
      <c r="AV4344" s="3"/>
    </row>
    <row r="4345" spans="40:48" ht="12.75" customHeight="1" x14ac:dyDescent="0.25">
      <c r="AN4345" s="18"/>
      <c r="AO4345" s="19"/>
      <c r="AQ4345" s="1"/>
      <c r="AR4345" s="14"/>
      <c r="AS4345" s="14"/>
      <c r="AT4345" s="6"/>
      <c r="AU4345" s="3"/>
      <c r="AV4345" s="3"/>
    </row>
    <row r="4346" spans="40:48" ht="12.75" customHeight="1" x14ac:dyDescent="0.25">
      <c r="AN4346" s="18"/>
      <c r="AO4346" s="19"/>
      <c r="AQ4346" s="1"/>
      <c r="AR4346" s="14"/>
      <c r="AS4346" s="14"/>
      <c r="AT4346" s="6"/>
      <c r="AU4346" s="3"/>
      <c r="AV4346" s="3"/>
    </row>
    <row r="4347" spans="40:48" ht="12.75" customHeight="1" x14ac:dyDescent="0.25">
      <c r="AN4347" s="18"/>
      <c r="AO4347" s="19"/>
      <c r="AQ4347" s="1"/>
      <c r="AR4347" s="14"/>
      <c r="AS4347" s="14"/>
      <c r="AT4347" s="6"/>
      <c r="AU4347" s="3"/>
      <c r="AV4347" s="3"/>
    </row>
    <row r="4348" spans="40:48" ht="12.75" customHeight="1" x14ac:dyDescent="0.25">
      <c r="AN4348" s="18"/>
      <c r="AO4348" s="19"/>
      <c r="AQ4348" s="1"/>
      <c r="AR4348" s="14"/>
      <c r="AS4348" s="14"/>
      <c r="AT4348" s="6"/>
      <c r="AU4348" s="3"/>
      <c r="AV4348" s="3"/>
    </row>
    <row r="4349" spans="40:48" ht="12.75" customHeight="1" x14ac:dyDescent="0.25">
      <c r="AN4349" s="18"/>
      <c r="AO4349" s="19"/>
      <c r="AQ4349" s="1"/>
      <c r="AR4349" s="14"/>
      <c r="AS4349" s="14"/>
      <c r="AT4349" s="6"/>
      <c r="AU4349" s="3"/>
      <c r="AV4349" s="3"/>
    </row>
    <row r="4350" spans="40:48" ht="12.75" customHeight="1" x14ac:dyDescent="0.25">
      <c r="AN4350" s="18"/>
      <c r="AO4350" s="19"/>
      <c r="AQ4350" s="1"/>
      <c r="AR4350" s="14"/>
      <c r="AS4350" s="14"/>
      <c r="AT4350" s="6"/>
      <c r="AU4350" s="3"/>
      <c r="AV4350" s="3"/>
    </row>
    <row r="4351" spans="40:48" ht="12.75" customHeight="1" x14ac:dyDescent="0.25">
      <c r="AN4351" s="18"/>
      <c r="AO4351" s="19"/>
      <c r="AQ4351" s="1"/>
      <c r="AR4351" s="14"/>
      <c r="AS4351" s="14"/>
      <c r="AT4351" s="6"/>
      <c r="AU4351" s="3"/>
      <c r="AV4351" s="3"/>
    </row>
    <row r="4352" spans="40:48" ht="12.75" customHeight="1" x14ac:dyDescent="0.25">
      <c r="AN4352" s="18"/>
      <c r="AO4352" s="19"/>
      <c r="AQ4352" s="1"/>
      <c r="AR4352" s="14"/>
      <c r="AS4352" s="14"/>
      <c r="AT4352" s="6"/>
      <c r="AU4352" s="3"/>
      <c r="AV4352" s="3"/>
    </row>
    <row r="4353" spans="40:48" ht="12.75" customHeight="1" x14ac:dyDescent="0.25">
      <c r="AN4353" s="18"/>
      <c r="AO4353" s="19"/>
      <c r="AQ4353" s="1"/>
      <c r="AR4353" s="14"/>
      <c r="AS4353" s="14"/>
      <c r="AT4353" s="6"/>
      <c r="AU4353" s="3"/>
      <c r="AV4353" s="3"/>
    </row>
    <row r="4354" spans="40:48" ht="12.75" customHeight="1" x14ac:dyDescent="0.25">
      <c r="AN4354" s="18"/>
      <c r="AO4354" s="19"/>
      <c r="AQ4354" s="1"/>
      <c r="AR4354" s="14"/>
      <c r="AS4354" s="14"/>
      <c r="AT4354" s="6"/>
      <c r="AU4354" s="3"/>
      <c r="AV4354" s="3"/>
    </row>
    <row r="4355" spans="40:48" ht="12.75" customHeight="1" x14ac:dyDescent="0.25">
      <c r="AN4355" s="18"/>
      <c r="AO4355" s="19"/>
      <c r="AQ4355" s="1"/>
      <c r="AR4355" s="14"/>
      <c r="AS4355" s="14"/>
      <c r="AT4355" s="6"/>
      <c r="AU4355" s="3"/>
      <c r="AV4355" s="3"/>
    </row>
    <row r="4356" spans="40:48" ht="12.75" customHeight="1" x14ac:dyDescent="0.25">
      <c r="AN4356" s="18"/>
      <c r="AO4356" s="19"/>
      <c r="AQ4356" s="1"/>
      <c r="AR4356" s="14"/>
      <c r="AS4356" s="14"/>
      <c r="AT4356" s="6"/>
      <c r="AU4356" s="3"/>
      <c r="AV4356" s="3"/>
    </row>
    <row r="4357" spans="40:48" ht="12.75" customHeight="1" x14ac:dyDescent="0.25">
      <c r="AN4357" s="18"/>
      <c r="AO4357" s="19"/>
      <c r="AQ4357" s="1"/>
      <c r="AR4357" s="14"/>
      <c r="AS4357" s="14"/>
      <c r="AT4357" s="6"/>
      <c r="AU4357" s="3"/>
      <c r="AV4357" s="3"/>
    </row>
    <row r="4358" spans="40:48" ht="12.75" customHeight="1" x14ac:dyDescent="0.25">
      <c r="AN4358" s="18"/>
      <c r="AO4358" s="19"/>
      <c r="AQ4358" s="1"/>
      <c r="AR4358" s="14"/>
      <c r="AS4358" s="14"/>
      <c r="AT4358" s="6"/>
      <c r="AU4358" s="3"/>
      <c r="AV4358" s="3"/>
    </row>
    <row r="4359" spans="40:48" ht="12.75" customHeight="1" x14ac:dyDescent="0.25">
      <c r="AN4359" s="18"/>
      <c r="AO4359" s="19"/>
      <c r="AQ4359" s="1"/>
      <c r="AR4359" s="14"/>
      <c r="AS4359" s="14"/>
      <c r="AT4359" s="6"/>
      <c r="AU4359" s="3"/>
      <c r="AV4359" s="3"/>
    </row>
    <row r="4360" spans="40:48" ht="12.75" customHeight="1" x14ac:dyDescent="0.25">
      <c r="AN4360" s="18"/>
      <c r="AO4360" s="19"/>
      <c r="AQ4360" s="1"/>
      <c r="AR4360" s="14"/>
      <c r="AS4360" s="14"/>
      <c r="AT4360" s="6"/>
      <c r="AU4360" s="3"/>
      <c r="AV4360" s="3"/>
    </row>
    <row r="4361" spans="40:48" ht="12.75" customHeight="1" x14ac:dyDescent="0.25">
      <c r="AN4361" s="18"/>
      <c r="AO4361" s="19"/>
      <c r="AQ4361" s="1"/>
      <c r="AR4361" s="14"/>
      <c r="AS4361" s="14"/>
      <c r="AT4361" s="6"/>
      <c r="AU4361" s="3"/>
      <c r="AV4361" s="3"/>
    </row>
    <row r="4362" spans="40:48" ht="12.75" customHeight="1" x14ac:dyDescent="0.25">
      <c r="AN4362" s="18"/>
      <c r="AO4362" s="19"/>
      <c r="AQ4362" s="1"/>
      <c r="AR4362" s="14"/>
      <c r="AS4362" s="14"/>
      <c r="AT4362" s="6"/>
      <c r="AU4362" s="3"/>
      <c r="AV4362" s="3"/>
    </row>
    <row r="4363" spans="40:48" ht="12.75" customHeight="1" x14ac:dyDescent="0.25">
      <c r="AN4363" s="18"/>
      <c r="AO4363" s="19"/>
      <c r="AQ4363" s="1"/>
      <c r="AR4363" s="14"/>
      <c r="AS4363" s="14"/>
      <c r="AT4363" s="6"/>
      <c r="AU4363" s="3"/>
      <c r="AV4363" s="3"/>
    </row>
    <row r="4364" spans="40:48" ht="12.75" customHeight="1" x14ac:dyDescent="0.25">
      <c r="AN4364" s="18"/>
      <c r="AO4364" s="19"/>
      <c r="AQ4364" s="1"/>
      <c r="AR4364" s="14"/>
      <c r="AS4364" s="14"/>
      <c r="AT4364" s="6"/>
      <c r="AU4364" s="3"/>
      <c r="AV4364" s="3"/>
    </row>
    <row r="4365" spans="40:48" ht="12.75" customHeight="1" x14ac:dyDescent="0.25">
      <c r="AN4365" s="18"/>
      <c r="AO4365" s="19"/>
      <c r="AQ4365" s="1"/>
      <c r="AR4365" s="14"/>
      <c r="AS4365" s="14"/>
      <c r="AT4365" s="6"/>
      <c r="AU4365" s="3"/>
      <c r="AV4365" s="3"/>
    </row>
    <row r="4366" spans="40:48" ht="12.75" customHeight="1" x14ac:dyDescent="0.25">
      <c r="AN4366" s="18"/>
      <c r="AO4366" s="19"/>
      <c r="AQ4366" s="1"/>
      <c r="AR4366" s="14"/>
      <c r="AS4366" s="14"/>
      <c r="AT4366" s="6"/>
      <c r="AU4366" s="3"/>
      <c r="AV4366" s="3"/>
    </row>
    <row r="4367" spans="40:48" ht="12.75" customHeight="1" x14ac:dyDescent="0.25">
      <c r="AN4367" s="18"/>
      <c r="AO4367" s="19"/>
      <c r="AQ4367" s="1"/>
      <c r="AR4367" s="14"/>
      <c r="AS4367" s="14"/>
      <c r="AT4367" s="6"/>
      <c r="AU4367" s="3"/>
      <c r="AV4367" s="3"/>
    </row>
    <row r="4368" spans="40:48" ht="12.75" customHeight="1" x14ac:dyDescent="0.25">
      <c r="AN4368" s="18"/>
      <c r="AO4368" s="19"/>
      <c r="AQ4368" s="1"/>
      <c r="AR4368" s="14"/>
      <c r="AS4368" s="14"/>
      <c r="AT4368" s="6"/>
      <c r="AU4368" s="3"/>
      <c r="AV4368" s="3"/>
    </row>
    <row r="4369" spans="40:48" ht="12.75" customHeight="1" x14ac:dyDescent="0.25">
      <c r="AN4369" s="18"/>
      <c r="AO4369" s="19"/>
      <c r="AQ4369" s="1"/>
      <c r="AR4369" s="14"/>
      <c r="AS4369" s="14"/>
      <c r="AT4369" s="6"/>
      <c r="AU4369" s="3"/>
      <c r="AV4369" s="3"/>
    </row>
    <row r="4370" spans="40:48" ht="12.75" customHeight="1" x14ac:dyDescent="0.25">
      <c r="AN4370" s="18"/>
      <c r="AO4370" s="19"/>
      <c r="AQ4370" s="1"/>
      <c r="AR4370" s="14"/>
      <c r="AS4370" s="14"/>
      <c r="AT4370" s="6"/>
      <c r="AU4370" s="3"/>
      <c r="AV4370" s="3"/>
    </row>
    <row r="4371" spans="40:48" ht="12.75" customHeight="1" x14ac:dyDescent="0.25">
      <c r="AN4371" s="18"/>
      <c r="AO4371" s="19"/>
      <c r="AQ4371" s="1"/>
      <c r="AR4371" s="14"/>
      <c r="AS4371" s="14"/>
      <c r="AT4371" s="6"/>
      <c r="AU4371" s="3"/>
      <c r="AV4371" s="3"/>
    </row>
    <row r="4372" spans="40:48" ht="12.75" customHeight="1" x14ac:dyDescent="0.25">
      <c r="AN4372" s="18"/>
      <c r="AO4372" s="19"/>
      <c r="AQ4372" s="1"/>
      <c r="AR4372" s="14"/>
      <c r="AS4372" s="14"/>
      <c r="AT4372" s="6"/>
      <c r="AU4372" s="3"/>
      <c r="AV4372" s="3"/>
    </row>
    <row r="4373" spans="40:48" ht="12.75" customHeight="1" x14ac:dyDescent="0.25">
      <c r="AN4373" s="18"/>
      <c r="AO4373" s="19"/>
      <c r="AQ4373" s="1"/>
      <c r="AR4373" s="14"/>
      <c r="AS4373" s="14"/>
      <c r="AT4373" s="6"/>
      <c r="AU4373" s="3"/>
      <c r="AV4373" s="3"/>
    </row>
    <row r="4374" spans="40:48" ht="12.75" customHeight="1" x14ac:dyDescent="0.25">
      <c r="AN4374" s="18"/>
      <c r="AO4374" s="19"/>
      <c r="AQ4374" s="1"/>
      <c r="AR4374" s="14"/>
      <c r="AS4374" s="14"/>
      <c r="AT4374" s="6"/>
      <c r="AU4374" s="3"/>
      <c r="AV4374" s="3"/>
    </row>
    <row r="4375" spans="40:48" ht="12.75" customHeight="1" x14ac:dyDescent="0.25">
      <c r="AN4375" s="18"/>
      <c r="AO4375" s="19"/>
      <c r="AQ4375" s="1"/>
      <c r="AR4375" s="14"/>
      <c r="AS4375" s="14"/>
      <c r="AT4375" s="6"/>
      <c r="AU4375" s="3"/>
      <c r="AV4375" s="3"/>
    </row>
    <row r="4376" spans="40:48" ht="12.75" customHeight="1" x14ac:dyDescent="0.25">
      <c r="AN4376" s="18"/>
      <c r="AO4376" s="19"/>
      <c r="AQ4376" s="1"/>
      <c r="AR4376" s="14"/>
      <c r="AS4376" s="14"/>
      <c r="AT4376" s="6"/>
      <c r="AU4376" s="3"/>
      <c r="AV4376" s="3"/>
    </row>
    <row r="4377" spans="40:48" ht="12.75" customHeight="1" x14ac:dyDescent="0.25">
      <c r="AN4377" s="18"/>
      <c r="AO4377" s="19"/>
      <c r="AQ4377" s="1"/>
      <c r="AR4377" s="14"/>
      <c r="AS4377" s="14"/>
      <c r="AT4377" s="6"/>
      <c r="AU4377" s="3"/>
      <c r="AV4377" s="3"/>
    </row>
    <row r="4378" spans="40:48" ht="12.75" customHeight="1" x14ac:dyDescent="0.25">
      <c r="AN4378" s="18"/>
      <c r="AO4378" s="19"/>
      <c r="AQ4378" s="1"/>
      <c r="AR4378" s="14"/>
      <c r="AS4378" s="14"/>
      <c r="AT4378" s="6"/>
      <c r="AU4378" s="3"/>
      <c r="AV4378" s="3"/>
    </row>
    <row r="4379" spans="40:48" ht="12.75" customHeight="1" x14ac:dyDescent="0.25">
      <c r="AN4379" s="18"/>
      <c r="AO4379" s="19"/>
      <c r="AQ4379" s="1"/>
      <c r="AR4379" s="14"/>
      <c r="AS4379" s="14"/>
      <c r="AT4379" s="6"/>
      <c r="AU4379" s="3"/>
      <c r="AV4379" s="3"/>
    </row>
    <row r="4380" spans="40:48" ht="12.75" customHeight="1" x14ac:dyDescent="0.25">
      <c r="AN4380" s="18"/>
      <c r="AO4380" s="19"/>
      <c r="AQ4380" s="1"/>
      <c r="AR4380" s="14"/>
      <c r="AS4380" s="14"/>
      <c r="AT4380" s="6"/>
      <c r="AU4380" s="3"/>
      <c r="AV4380" s="3"/>
    </row>
    <row r="4381" spans="40:48" ht="12.75" customHeight="1" x14ac:dyDescent="0.25">
      <c r="AN4381" s="18"/>
      <c r="AO4381" s="19"/>
      <c r="AQ4381" s="1"/>
      <c r="AR4381" s="14"/>
      <c r="AS4381" s="14"/>
      <c r="AT4381" s="6"/>
      <c r="AU4381" s="3"/>
      <c r="AV4381" s="3"/>
    </row>
    <row r="4382" spans="40:48" ht="12.75" customHeight="1" x14ac:dyDescent="0.25">
      <c r="AN4382" s="18"/>
      <c r="AO4382" s="19"/>
      <c r="AQ4382" s="1"/>
      <c r="AR4382" s="14"/>
      <c r="AS4382" s="14"/>
      <c r="AT4382" s="6"/>
      <c r="AU4382" s="3"/>
      <c r="AV4382" s="3"/>
    </row>
    <row r="4383" spans="40:48" ht="12.75" customHeight="1" x14ac:dyDescent="0.25">
      <c r="AN4383" s="18"/>
      <c r="AO4383" s="19"/>
      <c r="AQ4383" s="1"/>
      <c r="AR4383" s="14"/>
      <c r="AS4383" s="14"/>
      <c r="AT4383" s="6"/>
      <c r="AU4383" s="3"/>
      <c r="AV4383" s="3"/>
    </row>
    <row r="4384" spans="40:48" ht="12.75" customHeight="1" x14ac:dyDescent="0.25">
      <c r="AN4384" s="18"/>
      <c r="AO4384" s="19"/>
      <c r="AQ4384" s="1"/>
      <c r="AR4384" s="14"/>
      <c r="AS4384" s="14"/>
      <c r="AT4384" s="6"/>
      <c r="AU4384" s="3"/>
      <c r="AV4384" s="3"/>
    </row>
    <row r="4385" spans="40:48" ht="12.75" customHeight="1" x14ac:dyDescent="0.25">
      <c r="AN4385" s="18"/>
      <c r="AO4385" s="19"/>
      <c r="AQ4385" s="1"/>
      <c r="AR4385" s="14"/>
      <c r="AS4385" s="14"/>
      <c r="AT4385" s="6"/>
      <c r="AU4385" s="3"/>
      <c r="AV4385" s="3"/>
    </row>
    <row r="4386" spans="40:48" ht="12.75" customHeight="1" x14ac:dyDescent="0.25">
      <c r="AN4386" s="18"/>
      <c r="AO4386" s="19"/>
      <c r="AQ4386" s="1"/>
      <c r="AR4386" s="14"/>
      <c r="AS4386" s="14"/>
      <c r="AT4386" s="6"/>
      <c r="AU4386" s="3"/>
      <c r="AV4386" s="3"/>
    </row>
    <row r="4387" spans="40:48" ht="12.75" customHeight="1" x14ac:dyDescent="0.25">
      <c r="AN4387" s="18"/>
      <c r="AO4387" s="19"/>
      <c r="AQ4387" s="1"/>
      <c r="AR4387" s="14"/>
      <c r="AS4387" s="14"/>
      <c r="AT4387" s="6"/>
      <c r="AU4387" s="3"/>
      <c r="AV4387" s="3"/>
    </row>
    <row r="4388" spans="40:48" ht="12.75" customHeight="1" x14ac:dyDescent="0.25">
      <c r="AN4388" s="18"/>
      <c r="AO4388" s="19"/>
      <c r="AQ4388" s="1"/>
      <c r="AR4388" s="14"/>
      <c r="AS4388" s="14"/>
      <c r="AT4388" s="6"/>
      <c r="AU4388" s="3"/>
      <c r="AV4388" s="3"/>
    </row>
    <row r="4389" spans="40:48" ht="12.75" customHeight="1" x14ac:dyDescent="0.25">
      <c r="AN4389" s="18"/>
      <c r="AO4389" s="19"/>
      <c r="AQ4389" s="1"/>
      <c r="AR4389" s="14"/>
      <c r="AS4389" s="14"/>
      <c r="AT4389" s="6"/>
      <c r="AU4389" s="3"/>
      <c r="AV4389" s="3"/>
    </row>
    <row r="4390" spans="40:48" ht="12.75" customHeight="1" x14ac:dyDescent="0.25">
      <c r="AN4390" s="18"/>
      <c r="AO4390" s="19"/>
      <c r="AQ4390" s="1"/>
      <c r="AR4390" s="14"/>
      <c r="AS4390" s="14"/>
      <c r="AT4390" s="6"/>
      <c r="AU4390" s="3"/>
      <c r="AV4390" s="3"/>
    </row>
    <row r="4391" spans="40:48" ht="12.75" customHeight="1" x14ac:dyDescent="0.25">
      <c r="AN4391" s="18"/>
      <c r="AO4391" s="19"/>
      <c r="AQ4391" s="1"/>
      <c r="AR4391" s="14"/>
      <c r="AS4391" s="14"/>
      <c r="AT4391" s="6"/>
      <c r="AU4391" s="3"/>
      <c r="AV4391" s="3"/>
    </row>
    <row r="4392" spans="40:48" ht="12.75" customHeight="1" x14ac:dyDescent="0.25">
      <c r="AN4392" s="18"/>
      <c r="AO4392" s="19"/>
      <c r="AQ4392" s="1"/>
      <c r="AR4392" s="14"/>
      <c r="AS4392" s="14"/>
      <c r="AT4392" s="6"/>
      <c r="AU4392" s="3"/>
      <c r="AV4392" s="3"/>
    </row>
    <row r="4393" spans="40:48" ht="12.75" customHeight="1" x14ac:dyDescent="0.25">
      <c r="AN4393" s="18"/>
      <c r="AO4393" s="19"/>
      <c r="AQ4393" s="1"/>
      <c r="AR4393" s="14"/>
      <c r="AS4393" s="14"/>
      <c r="AT4393" s="6"/>
      <c r="AU4393" s="3"/>
      <c r="AV4393" s="3"/>
    </row>
    <row r="4394" spans="40:48" ht="12.75" customHeight="1" x14ac:dyDescent="0.25">
      <c r="AN4394" s="18"/>
      <c r="AO4394" s="19"/>
      <c r="AQ4394" s="1"/>
      <c r="AR4394" s="14"/>
      <c r="AS4394" s="14"/>
      <c r="AT4394" s="6"/>
      <c r="AU4394" s="3"/>
      <c r="AV4394" s="3"/>
    </row>
    <row r="4395" spans="40:48" ht="12.75" customHeight="1" x14ac:dyDescent="0.25">
      <c r="AN4395" s="18"/>
      <c r="AO4395" s="19"/>
      <c r="AQ4395" s="1"/>
      <c r="AR4395" s="14"/>
      <c r="AS4395" s="14"/>
      <c r="AT4395" s="6"/>
      <c r="AU4395" s="3"/>
      <c r="AV4395" s="3"/>
    </row>
    <row r="4396" spans="40:48" ht="12.75" customHeight="1" x14ac:dyDescent="0.25">
      <c r="AN4396" s="18"/>
      <c r="AO4396" s="19"/>
      <c r="AQ4396" s="1"/>
      <c r="AR4396" s="14"/>
      <c r="AS4396" s="14"/>
      <c r="AT4396" s="6"/>
      <c r="AU4396" s="3"/>
      <c r="AV4396" s="3"/>
    </row>
    <row r="4397" spans="40:48" ht="12.75" customHeight="1" x14ac:dyDescent="0.25">
      <c r="AN4397" s="18"/>
      <c r="AO4397" s="19"/>
      <c r="AQ4397" s="1"/>
      <c r="AR4397" s="14"/>
      <c r="AS4397" s="14"/>
      <c r="AT4397" s="6"/>
      <c r="AU4397" s="3"/>
      <c r="AV4397" s="3"/>
    </row>
    <row r="4398" spans="40:48" ht="12.75" customHeight="1" x14ac:dyDescent="0.25">
      <c r="AN4398" s="18"/>
      <c r="AO4398" s="19"/>
      <c r="AQ4398" s="1"/>
      <c r="AR4398" s="14"/>
      <c r="AS4398" s="14"/>
      <c r="AT4398" s="6"/>
      <c r="AU4398" s="3"/>
      <c r="AV4398" s="3"/>
    </row>
    <row r="4399" spans="40:48" ht="12.75" customHeight="1" x14ac:dyDescent="0.25">
      <c r="AN4399" s="18"/>
      <c r="AO4399" s="19"/>
      <c r="AQ4399" s="1"/>
      <c r="AR4399" s="14"/>
      <c r="AS4399" s="14"/>
      <c r="AT4399" s="6"/>
      <c r="AU4399" s="3"/>
      <c r="AV4399" s="3"/>
    </row>
    <row r="4400" spans="40:48" ht="12.75" customHeight="1" x14ac:dyDescent="0.25">
      <c r="AN4400" s="18"/>
      <c r="AO4400" s="19"/>
      <c r="AQ4400" s="1"/>
      <c r="AR4400" s="14"/>
      <c r="AS4400" s="14"/>
      <c r="AT4400" s="6"/>
      <c r="AU4400" s="3"/>
      <c r="AV4400" s="3"/>
    </row>
    <row r="4401" spans="40:48" ht="12.75" customHeight="1" x14ac:dyDescent="0.25">
      <c r="AN4401" s="18"/>
      <c r="AO4401" s="19"/>
      <c r="AQ4401" s="1"/>
      <c r="AR4401" s="14"/>
      <c r="AS4401" s="14"/>
      <c r="AT4401" s="6"/>
      <c r="AU4401" s="3"/>
      <c r="AV4401" s="3"/>
    </row>
    <row r="4402" spans="40:48" ht="12.75" customHeight="1" x14ac:dyDescent="0.25">
      <c r="AN4402" s="18"/>
      <c r="AO4402" s="19"/>
      <c r="AQ4402" s="1"/>
      <c r="AR4402" s="14"/>
      <c r="AS4402" s="14"/>
      <c r="AT4402" s="6"/>
      <c r="AU4402" s="3"/>
      <c r="AV4402" s="3"/>
    </row>
    <row r="4403" spans="40:48" ht="12.75" customHeight="1" x14ac:dyDescent="0.25">
      <c r="AN4403" s="18"/>
      <c r="AO4403" s="19"/>
      <c r="AQ4403" s="1"/>
      <c r="AR4403" s="14"/>
      <c r="AS4403" s="14"/>
      <c r="AT4403" s="6"/>
      <c r="AU4403" s="3"/>
      <c r="AV4403" s="3"/>
    </row>
    <row r="4404" spans="40:48" ht="12.75" customHeight="1" x14ac:dyDescent="0.25">
      <c r="AN4404" s="18"/>
      <c r="AO4404" s="19"/>
      <c r="AQ4404" s="1"/>
      <c r="AR4404" s="14"/>
      <c r="AS4404" s="14"/>
      <c r="AT4404" s="6"/>
      <c r="AU4404" s="3"/>
      <c r="AV4404" s="3"/>
    </row>
    <row r="4405" spans="40:48" ht="12.75" customHeight="1" x14ac:dyDescent="0.25">
      <c r="AN4405" s="18"/>
      <c r="AO4405" s="19"/>
      <c r="AQ4405" s="1"/>
      <c r="AR4405" s="14"/>
      <c r="AS4405" s="14"/>
      <c r="AT4405" s="6"/>
      <c r="AU4405" s="3"/>
      <c r="AV4405" s="3"/>
    </row>
    <row r="4406" spans="40:48" ht="12.75" customHeight="1" x14ac:dyDescent="0.25">
      <c r="AN4406" s="18"/>
      <c r="AO4406" s="19"/>
      <c r="AQ4406" s="1"/>
      <c r="AR4406" s="14"/>
      <c r="AS4406" s="14"/>
      <c r="AT4406" s="6"/>
      <c r="AU4406" s="3"/>
      <c r="AV4406" s="3"/>
    </row>
    <row r="4407" spans="40:48" ht="12.75" customHeight="1" x14ac:dyDescent="0.25">
      <c r="AN4407" s="18"/>
      <c r="AO4407" s="19"/>
      <c r="AQ4407" s="1"/>
      <c r="AR4407" s="14"/>
      <c r="AS4407" s="14"/>
      <c r="AT4407" s="6"/>
      <c r="AU4407" s="3"/>
      <c r="AV4407" s="3"/>
    </row>
    <row r="4408" spans="40:48" ht="12.75" customHeight="1" x14ac:dyDescent="0.25">
      <c r="AN4408" s="18"/>
      <c r="AO4408" s="19"/>
      <c r="AQ4408" s="1"/>
      <c r="AR4408" s="14"/>
      <c r="AS4408" s="14"/>
      <c r="AT4408" s="6"/>
      <c r="AU4408" s="3"/>
      <c r="AV4408" s="3"/>
    </row>
    <row r="4409" spans="40:48" ht="12.75" customHeight="1" x14ac:dyDescent="0.25">
      <c r="AN4409" s="18"/>
      <c r="AO4409" s="19"/>
      <c r="AQ4409" s="1"/>
      <c r="AR4409" s="14"/>
      <c r="AS4409" s="14"/>
      <c r="AT4409" s="6"/>
      <c r="AU4409" s="3"/>
      <c r="AV4409" s="3"/>
    </row>
    <row r="4410" spans="40:48" ht="12.75" customHeight="1" x14ac:dyDescent="0.25">
      <c r="AN4410" s="18"/>
      <c r="AO4410" s="19"/>
      <c r="AQ4410" s="1"/>
      <c r="AR4410" s="14"/>
      <c r="AS4410" s="14"/>
      <c r="AT4410" s="6"/>
      <c r="AU4410" s="3"/>
      <c r="AV4410" s="3"/>
    </row>
    <row r="4411" spans="40:48" ht="12.75" customHeight="1" x14ac:dyDescent="0.25">
      <c r="AN4411" s="18"/>
      <c r="AO4411" s="19"/>
      <c r="AQ4411" s="1"/>
      <c r="AR4411" s="14"/>
      <c r="AS4411" s="14"/>
      <c r="AT4411" s="6"/>
      <c r="AU4411" s="3"/>
      <c r="AV4411" s="3"/>
    </row>
    <row r="4412" spans="40:48" ht="12.75" customHeight="1" x14ac:dyDescent="0.25">
      <c r="AN4412" s="18"/>
      <c r="AO4412" s="19"/>
      <c r="AQ4412" s="1"/>
      <c r="AR4412" s="14"/>
      <c r="AS4412" s="14"/>
      <c r="AT4412" s="6"/>
      <c r="AU4412" s="3"/>
      <c r="AV4412" s="3"/>
    </row>
    <row r="4413" spans="40:48" ht="12.75" customHeight="1" x14ac:dyDescent="0.25">
      <c r="AN4413" s="18"/>
      <c r="AO4413" s="19"/>
      <c r="AQ4413" s="1"/>
      <c r="AR4413" s="14"/>
      <c r="AS4413" s="14"/>
      <c r="AT4413" s="6"/>
      <c r="AU4413" s="3"/>
      <c r="AV4413" s="3"/>
    </row>
    <row r="4414" spans="40:48" ht="12.75" customHeight="1" x14ac:dyDescent="0.25">
      <c r="AN4414" s="18"/>
      <c r="AO4414" s="19"/>
      <c r="AQ4414" s="1"/>
      <c r="AR4414" s="14"/>
      <c r="AS4414" s="14"/>
      <c r="AT4414" s="6"/>
      <c r="AU4414" s="3"/>
      <c r="AV4414" s="3"/>
    </row>
    <row r="4415" spans="40:48" ht="12.75" customHeight="1" x14ac:dyDescent="0.25">
      <c r="AN4415" s="18"/>
      <c r="AO4415" s="19"/>
      <c r="AQ4415" s="1"/>
      <c r="AR4415" s="14"/>
      <c r="AS4415" s="14"/>
      <c r="AT4415" s="6"/>
      <c r="AU4415" s="3"/>
      <c r="AV4415" s="3"/>
    </row>
    <row r="4416" spans="40:48" ht="12.75" customHeight="1" x14ac:dyDescent="0.25">
      <c r="AN4416" s="18"/>
      <c r="AO4416" s="19"/>
      <c r="AQ4416" s="1"/>
      <c r="AR4416" s="14"/>
      <c r="AS4416" s="14"/>
      <c r="AT4416" s="6"/>
      <c r="AU4416" s="3"/>
      <c r="AV4416" s="3"/>
    </row>
    <row r="4417" spans="40:48" ht="12.75" customHeight="1" x14ac:dyDescent="0.25">
      <c r="AN4417" s="18"/>
      <c r="AO4417" s="19"/>
      <c r="AQ4417" s="1"/>
      <c r="AR4417" s="14"/>
      <c r="AS4417" s="14"/>
      <c r="AT4417" s="6"/>
      <c r="AU4417" s="3"/>
      <c r="AV4417" s="3"/>
    </row>
    <row r="4418" spans="40:48" ht="12.75" customHeight="1" x14ac:dyDescent="0.25">
      <c r="AN4418" s="18"/>
      <c r="AO4418" s="19"/>
      <c r="AQ4418" s="1"/>
      <c r="AR4418" s="14"/>
      <c r="AS4418" s="14"/>
      <c r="AT4418" s="6"/>
      <c r="AU4418" s="3"/>
      <c r="AV4418" s="3"/>
    </row>
    <row r="4419" spans="40:48" ht="12.75" customHeight="1" x14ac:dyDescent="0.25">
      <c r="AN4419" s="18"/>
      <c r="AO4419" s="19"/>
      <c r="AQ4419" s="1"/>
      <c r="AR4419" s="14"/>
      <c r="AS4419" s="14"/>
      <c r="AT4419" s="6"/>
      <c r="AU4419" s="3"/>
      <c r="AV4419" s="3"/>
    </row>
    <row r="4420" spans="40:48" ht="12.75" customHeight="1" x14ac:dyDescent="0.25">
      <c r="AN4420" s="18"/>
      <c r="AO4420" s="19"/>
      <c r="AQ4420" s="1"/>
      <c r="AR4420" s="14"/>
      <c r="AS4420" s="14"/>
      <c r="AT4420" s="6"/>
      <c r="AU4420" s="3"/>
      <c r="AV4420" s="3"/>
    </row>
    <row r="4421" spans="40:48" ht="12.75" customHeight="1" x14ac:dyDescent="0.25">
      <c r="AN4421" s="18"/>
      <c r="AO4421" s="19"/>
      <c r="AQ4421" s="1"/>
      <c r="AR4421" s="14"/>
      <c r="AS4421" s="14"/>
      <c r="AT4421" s="6"/>
      <c r="AU4421" s="3"/>
      <c r="AV4421" s="3"/>
    </row>
    <row r="4422" spans="40:48" ht="12.75" customHeight="1" x14ac:dyDescent="0.25">
      <c r="AN4422" s="18"/>
      <c r="AO4422" s="19"/>
      <c r="AQ4422" s="1"/>
      <c r="AR4422" s="14"/>
      <c r="AS4422" s="14"/>
      <c r="AT4422" s="6"/>
      <c r="AU4422" s="3"/>
      <c r="AV4422" s="3"/>
    </row>
    <row r="4423" spans="40:48" ht="12.75" customHeight="1" x14ac:dyDescent="0.25">
      <c r="AN4423" s="18"/>
      <c r="AO4423" s="19"/>
      <c r="AQ4423" s="1"/>
      <c r="AR4423" s="14"/>
      <c r="AS4423" s="14"/>
      <c r="AT4423" s="6"/>
      <c r="AU4423" s="3"/>
      <c r="AV4423" s="3"/>
    </row>
    <row r="4424" spans="40:48" ht="12.75" customHeight="1" x14ac:dyDescent="0.25">
      <c r="AN4424" s="18"/>
      <c r="AO4424" s="19"/>
      <c r="AQ4424" s="1"/>
      <c r="AR4424" s="14"/>
      <c r="AS4424" s="14"/>
      <c r="AT4424" s="6"/>
      <c r="AU4424" s="3"/>
      <c r="AV4424" s="3"/>
    </row>
    <row r="4425" spans="40:48" ht="12.75" customHeight="1" x14ac:dyDescent="0.25">
      <c r="AN4425" s="18"/>
      <c r="AO4425" s="19"/>
      <c r="AQ4425" s="1"/>
      <c r="AR4425" s="14"/>
      <c r="AS4425" s="14"/>
      <c r="AT4425" s="6"/>
      <c r="AU4425" s="3"/>
      <c r="AV4425" s="3"/>
    </row>
    <row r="4426" spans="40:48" ht="12.75" customHeight="1" x14ac:dyDescent="0.25">
      <c r="AN4426" s="18"/>
      <c r="AO4426" s="19"/>
      <c r="AQ4426" s="1"/>
      <c r="AR4426" s="14"/>
      <c r="AS4426" s="14"/>
      <c r="AT4426" s="6"/>
      <c r="AU4426" s="3"/>
      <c r="AV4426" s="3"/>
    </row>
    <row r="4427" spans="40:48" ht="12.75" customHeight="1" x14ac:dyDescent="0.25">
      <c r="AN4427" s="18"/>
      <c r="AO4427" s="19"/>
      <c r="AQ4427" s="1"/>
      <c r="AR4427" s="14"/>
      <c r="AS4427" s="14"/>
      <c r="AT4427" s="6"/>
      <c r="AU4427" s="3"/>
      <c r="AV4427" s="3"/>
    </row>
    <row r="4428" spans="40:48" ht="12.75" customHeight="1" x14ac:dyDescent="0.25">
      <c r="AN4428" s="18"/>
      <c r="AO4428" s="19"/>
      <c r="AQ4428" s="1"/>
      <c r="AR4428" s="14"/>
      <c r="AS4428" s="14"/>
      <c r="AT4428" s="6"/>
      <c r="AU4428" s="3"/>
      <c r="AV4428" s="3"/>
    </row>
    <row r="4429" spans="40:48" ht="12.75" customHeight="1" x14ac:dyDescent="0.25">
      <c r="AN4429" s="18"/>
      <c r="AO4429" s="19"/>
      <c r="AQ4429" s="1"/>
      <c r="AR4429" s="14"/>
      <c r="AS4429" s="14"/>
      <c r="AT4429" s="6"/>
      <c r="AU4429" s="3"/>
      <c r="AV4429" s="3"/>
    </row>
    <row r="4430" spans="40:48" ht="12.75" customHeight="1" x14ac:dyDescent="0.25">
      <c r="AN4430" s="18"/>
      <c r="AO4430" s="19"/>
      <c r="AQ4430" s="1"/>
      <c r="AR4430" s="14"/>
      <c r="AS4430" s="14"/>
      <c r="AT4430" s="6"/>
      <c r="AU4430" s="3"/>
      <c r="AV4430" s="3"/>
    </row>
    <row r="4431" spans="40:48" ht="12.75" customHeight="1" x14ac:dyDescent="0.25">
      <c r="AN4431" s="18"/>
      <c r="AO4431" s="19"/>
      <c r="AQ4431" s="1"/>
      <c r="AR4431" s="14"/>
      <c r="AS4431" s="14"/>
      <c r="AT4431" s="6"/>
      <c r="AU4431" s="3"/>
      <c r="AV4431" s="3"/>
    </row>
    <row r="4432" spans="40:48" ht="12.75" customHeight="1" x14ac:dyDescent="0.25">
      <c r="AN4432" s="18"/>
      <c r="AO4432" s="19"/>
      <c r="AQ4432" s="1"/>
      <c r="AR4432" s="14"/>
      <c r="AS4432" s="14"/>
      <c r="AT4432" s="6"/>
      <c r="AU4432" s="3"/>
      <c r="AV4432" s="3"/>
    </row>
    <row r="4433" spans="40:48" ht="12.75" customHeight="1" x14ac:dyDescent="0.25">
      <c r="AN4433" s="18"/>
      <c r="AO4433" s="19"/>
      <c r="AQ4433" s="1"/>
      <c r="AR4433" s="14"/>
      <c r="AS4433" s="14"/>
      <c r="AT4433" s="6"/>
      <c r="AU4433" s="3"/>
      <c r="AV4433" s="3"/>
    </row>
    <row r="4434" spans="40:48" ht="12.75" customHeight="1" x14ac:dyDescent="0.25">
      <c r="AN4434" s="18"/>
      <c r="AO4434" s="19"/>
      <c r="AQ4434" s="1"/>
      <c r="AR4434" s="14"/>
      <c r="AS4434" s="14"/>
      <c r="AT4434" s="6"/>
      <c r="AU4434" s="3"/>
      <c r="AV4434" s="3"/>
    </row>
    <row r="4435" spans="40:48" ht="12.75" customHeight="1" x14ac:dyDescent="0.25">
      <c r="AN4435" s="18"/>
      <c r="AO4435" s="19"/>
      <c r="AQ4435" s="1"/>
      <c r="AR4435" s="14"/>
      <c r="AS4435" s="14"/>
      <c r="AT4435" s="6"/>
      <c r="AU4435" s="3"/>
      <c r="AV4435" s="3"/>
    </row>
    <row r="4436" spans="40:48" ht="12.75" customHeight="1" x14ac:dyDescent="0.25">
      <c r="AN4436" s="18"/>
      <c r="AO4436" s="19"/>
      <c r="AQ4436" s="1"/>
      <c r="AR4436" s="14"/>
      <c r="AS4436" s="14"/>
      <c r="AT4436" s="6"/>
      <c r="AU4436" s="3"/>
      <c r="AV4436" s="3"/>
    </row>
    <row r="4437" spans="40:48" ht="12.75" customHeight="1" x14ac:dyDescent="0.25">
      <c r="AN4437" s="18"/>
      <c r="AO4437" s="19"/>
      <c r="AQ4437" s="1"/>
      <c r="AR4437" s="14"/>
      <c r="AS4437" s="14"/>
      <c r="AT4437" s="6"/>
      <c r="AU4437" s="3"/>
      <c r="AV4437" s="3"/>
    </row>
    <row r="4438" spans="40:48" ht="12.75" customHeight="1" x14ac:dyDescent="0.25">
      <c r="AN4438" s="18"/>
      <c r="AO4438" s="19"/>
      <c r="AQ4438" s="1"/>
      <c r="AR4438" s="14"/>
      <c r="AS4438" s="14"/>
      <c r="AT4438" s="6"/>
      <c r="AU4438" s="3"/>
      <c r="AV4438" s="3"/>
    </row>
    <row r="4439" spans="40:48" ht="12.75" customHeight="1" x14ac:dyDescent="0.25">
      <c r="AN4439" s="18"/>
      <c r="AO4439" s="19"/>
      <c r="AQ4439" s="1"/>
      <c r="AR4439" s="14"/>
      <c r="AS4439" s="14"/>
      <c r="AT4439" s="6"/>
      <c r="AU4439" s="3"/>
      <c r="AV4439" s="3"/>
    </row>
    <row r="4440" spans="40:48" ht="12.75" customHeight="1" x14ac:dyDescent="0.25">
      <c r="AN4440" s="18"/>
      <c r="AO4440" s="19"/>
      <c r="AQ4440" s="1"/>
      <c r="AR4440" s="14"/>
      <c r="AS4440" s="14"/>
      <c r="AT4440" s="6"/>
      <c r="AU4440" s="3"/>
      <c r="AV4440" s="3"/>
    </row>
    <row r="4441" spans="40:48" ht="12.75" customHeight="1" x14ac:dyDescent="0.25">
      <c r="AN4441" s="18"/>
      <c r="AO4441" s="19"/>
      <c r="AQ4441" s="1"/>
      <c r="AR4441" s="14"/>
      <c r="AS4441" s="14"/>
      <c r="AT4441" s="6"/>
      <c r="AU4441" s="3"/>
      <c r="AV4441" s="3"/>
    </row>
    <row r="4442" spans="40:48" ht="12.75" customHeight="1" x14ac:dyDescent="0.25">
      <c r="AN4442" s="18"/>
      <c r="AO4442" s="19"/>
      <c r="AQ4442" s="1"/>
      <c r="AR4442" s="14"/>
      <c r="AS4442" s="14"/>
      <c r="AT4442" s="6"/>
      <c r="AU4442" s="3"/>
      <c r="AV4442" s="3"/>
    </row>
    <row r="4443" spans="40:48" ht="12.75" customHeight="1" x14ac:dyDescent="0.25">
      <c r="AN4443" s="18"/>
      <c r="AO4443" s="19"/>
      <c r="AQ4443" s="1"/>
      <c r="AR4443" s="14"/>
      <c r="AS4443" s="14"/>
      <c r="AT4443" s="6"/>
      <c r="AU4443" s="3"/>
      <c r="AV4443" s="3"/>
    </row>
    <row r="4444" spans="40:48" ht="12.75" customHeight="1" x14ac:dyDescent="0.25">
      <c r="AN4444" s="18"/>
      <c r="AO4444" s="19"/>
      <c r="AQ4444" s="1"/>
      <c r="AR4444" s="14"/>
      <c r="AS4444" s="14"/>
      <c r="AT4444" s="6"/>
      <c r="AU4444" s="3"/>
      <c r="AV4444" s="3"/>
    </row>
    <row r="4445" spans="40:48" ht="12.75" customHeight="1" x14ac:dyDescent="0.25">
      <c r="AN4445" s="18"/>
      <c r="AO4445" s="19"/>
      <c r="AQ4445" s="1"/>
      <c r="AR4445" s="14"/>
      <c r="AS4445" s="14"/>
      <c r="AT4445" s="6"/>
      <c r="AU4445" s="3"/>
      <c r="AV4445" s="3"/>
    </row>
    <row r="4446" spans="40:48" ht="12.75" customHeight="1" x14ac:dyDescent="0.25">
      <c r="AN4446" s="18"/>
      <c r="AO4446" s="19"/>
      <c r="AQ4446" s="1"/>
      <c r="AR4446" s="14"/>
      <c r="AS4446" s="14"/>
      <c r="AT4446" s="6"/>
      <c r="AU4446" s="3"/>
      <c r="AV4446" s="3"/>
    </row>
    <row r="4447" spans="40:48" ht="12.75" customHeight="1" x14ac:dyDescent="0.25">
      <c r="AN4447" s="18"/>
      <c r="AO4447" s="19"/>
      <c r="AQ4447" s="1"/>
      <c r="AR4447" s="14"/>
      <c r="AS4447" s="14"/>
      <c r="AT4447" s="6"/>
      <c r="AU4447" s="3"/>
      <c r="AV4447" s="3"/>
    </row>
    <row r="4448" spans="40:48" ht="12.75" customHeight="1" x14ac:dyDescent="0.25">
      <c r="AN4448" s="18"/>
      <c r="AO4448" s="19"/>
      <c r="AQ4448" s="1"/>
      <c r="AR4448" s="14"/>
      <c r="AS4448" s="14"/>
      <c r="AT4448" s="6"/>
      <c r="AU4448" s="3"/>
      <c r="AV4448" s="3"/>
    </row>
    <row r="4449" spans="40:48" ht="12.75" customHeight="1" x14ac:dyDescent="0.25">
      <c r="AN4449" s="18"/>
      <c r="AO4449" s="19"/>
      <c r="AQ4449" s="1"/>
      <c r="AR4449" s="14"/>
      <c r="AS4449" s="14"/>
      <c r="AT4449" s="6"/>
      <c r="AU4449" s="3"/>
      <c r="AV4449" s="3"/>
    </row>
    <row r="4450" spans="40:48" ht="12.75" customHeight="1" x14ac:dyDescent="0.25">
      <c r="AN4450" s="18"/>
      <c r="AO4450" s="19"/>
      <c r="AQ4450" s="1"/>
      <c r="AR4450" s="14"/>
      <c r="AS4450" s="14"/>
      <c r="AT4450" s="6"/>
      <c r="AU4450" s="3"/>
      <c r="AV4450" s="3"/>
    </row>
    <row r="4451" spans="40:48" ht="12.75" customHeight="1" x14ac:dyDescent="0.25">
      <c r="AN4451" s="18"/>
      <c r="AO4451" s="19"/>
      <c r="AQ4451" s="1"/>
      <c r="AR4451" s="14"/>
      <c r="AS4451" s="14"/>
      <c r="AT4451" s="6"/>
      <c r="AU4451" s="3"/>
      <c r="AV4451" s="3"/>
    </row>
    <row r="4452" spans="40:48" ht="12.75" customHeight="1" x14ac:dyDescent="0.25">
      <c r="AN4452" s="18"/>
      <c r="AO4452" s="19"/>
      <c r="AQ4452" s="1"/>
      <c r="AR4452" s="14"/>
      <c r="AS4452" s="14"/>
      <c r="AT4452" s="6"/>
      <c r="AU4452" s="3"/>
      <c r="AV4452" s="3"/>
    </row>
    <row r="4453" spans="40:48" ht="12.75" customHeight="1" x14ac:dyDescent="0.25">
      <c r="AN4453" s="18"/>
      <c r="AO4453" s="19"/>
      <c r="AQ4453" s="1"/>
      <c r="AR4453" s="14"/>
      <c r="AS4453" s="14"/>
      <c r="AT4453" s="6"/>
      <c r="AU4453" s="3"/>
      <c r="AV4453" s="3"/>
    </row>
    <row r="4454" spans="40:48" ht="12.75" customHeight="1" x14ac:dyDescent="0.25">
      <c r="AN4454" s="18"/>
      <c r="AO4454" s="19"/>
      <c r="AQ4454" s="1"/>
      <c r="AR4454" s="14"/>
      <c r="AS4454" s="14"/>
      <c r="AT4454" s="6"/>
      <c r="AU4454" s="3"/>
      <c r="AV4454" s="3"/>
    </row>
    <row r="4455" spans="40:48" ht="12.75" customHeight="1" x14ac:dyDescent="0.25">
      <c r="AN4455" s="18"/>
      <c r="AO4455" s="19"/>
      <c r="AQ4455" s="1"/>
      <c r="AR4455" s="14"/>
      <c r="AS4455" s="14"/>
      <c r="AT4455" s="6"/>
      <c r="AU4455" s="3"/>
      <c r="AV4455" s="3"/>
    </row>
    <row r="4456" spans="40:48" ht="12.75" customHeight="1" x14ac:dyDescent="0.25">
      <c r="AN4456" s="18"/>
      <c r="AO4456" s="19"/>
      <c r="AQ4456" s="1"/>
      <c r="AR4456" s="14"/>
      <c r="AS4456" s="14"/>
      <c r="AT4456" s="6"/>
      <c r="AU4456" s="3"/>
      <c r="AV4456" s="3"/>
    </row>
    <row r="4457" spans="40:48" ht="12.75" customHeight="1" x14ac:dyDescent="0.25">
      <c r="AN4457" s="18"/>
      <c r="AO4457" s="19"/>
      <c r="AQ4457" s="1"/>
      <c r="AR4457" s="14"/>
      <c r="AS4457" s="14"/>
      <c r="AT4457" s="6"/>
      <c r="AU4457" s="3"/>
      <c r="AV4457" s="3"/>
    </row>
    <row r="4458" spans="40:48" ht="12.75" customHeight="1" x14ac:dyDescent="0.25">
      <c r="AN4458" s="18"/>
      <c r="AO4458" s="19"/>
      <c r="AQ4458" s="1"/>
      <c r="AR4458" s="14"/>
      <c r="AS4458" s="14"/>
      <c r="AT4458" s="6"/>
      <c r="AU4458" s="3"/>
      <c r="AV4458" s="3"/>
    </row>
    <row r="4459" spans="40:48" ht="12.75" customHeight="1" x14ac:dyDescent="0.25">
      <c r="AN4459" s="18"/>
      <c r="AO4459" s="19"/>
      <c r="AQ4459" s="1"/>
      <c r="AR4459" s="14"/>
      <c r="AS4459" s="14"/>
      <c r="AT4459" s="6"/>
      <c r="AU4459" s="3"/>
      <c r="AV4459" s="3"/>
    </row>
    <row r="4460" spans="40:48" ht="12.75" customHeight="1" x14ac:dyDescent="0.25">
      <c r="AN4460" s="18"/>
      <c r="AO4460" s="19"/>
      <c r="AQ4460" s="1"/>
      <c r="AR4460" s="14"/>
      <c r="AS4460" s="14"/>
      <c r="AT4460" s="6"/>
      <c r="AU4460" s="3"/>
      <c r="AV4460" s="3"/>
    </row>
    <row r="4461" spans="40:48" ht="12.75" customHeight="1" x14ac:dyDescent="0.25">
      <c r="AN4461" s="18"/>
      <c r="AO4461" s="19"/>
      <c r="AQ4461" s="1"/>
      <c r="AR4461" s="14"/>
      <c r="AS4461" s="14"/>
      <c r="AT4461" s="6"/>
      <c r="AU4461" s="3"/>
      <c r="AV4461" s="3"/>
    </row>
    <row r="4462" spans="40:48" ht="12.75" customHeight="1" x14ac:dyDescent="0.25">
      <c r="AN4462" s="18"/>
      <c r="AO4462" s="19"/>
      <c r="AQ4462" s="1"/>
      <c r="AR4462" s="14"/>
      <c r="AS4462" s="14"/>
      <c r="AT4462" s="6"/>
      <c r="AU4462" s="3"/>
      <c r="AV4462" s="3"/>
    </row>
    <row r="4463" spans="40:48" ht="12.75" customHeight="1" x14ac:dyDescent="0.25">
      <c r="AN4463" s="18"/>
      <c r="AO4463" s="19"/>
      <c r="AQ4463" s="1"/>
      <c r="AR4463" s="14"/>
      <c r="AS4463" s="14"/>
      <c r="AT4463" s="6"/>
      <c r="AU4463" s="3"/>
      <c r="AV4463" s="3"/>
    </row>
    <row r="4464" spans="40:48" ht="12.75" customHeight="1" x14ac:dyDescent="0.25">
      <c r="AN4464" s="18"/>
      <c r="AO4464" s="19"/>
      <c r="AQ4464" s="1"/>
      <c r="AR4464" s="14"/>
      <c r="AS4464" s="14"/>
      <c r="AT4464" s="6"/>
      <c r="AU4464" s="3"/>
      <c r="AV4464" s="3"/>
    </row>
    <row r="4465" spans="40:48" ht="12.75" customHeight="1" x14ac:dyDescent="0.25">
      <c r="AN4465" s="18"/>
      <c r="AO4465" s="19"/>
      <c r="AQ4465" s="1"/>
      <c r="AR4465" s="14"/>
      <c r="AS4465" s="14"/>
      <c r="AT4465" s="6"/>
      <c r="AU4465" s="3"/>
      <c r="AV4465" s="3"/>
    </row>
    <row r="4466" spans="40:48" ht="12.75" customHeight="1" x14ac:dyDescent="0.25">
      <c r="AN4466" s="18"/>
      <c r="AO4466" s="19"/>
      <c r="AQ4466" s="1"/>
      <c r="AR4466" s="14"/>
      <c r="AS4466" s="14"/>
      <c r="AT4466" s="6"/>
      <c r="AU4466" s="3"/>
      <c r="AV4466" s="3"/>
    </row>
    <row r="4467" spans="40:48" ht="12.75" customHeight="1" x14ac:dyDescent="0.25">
      <c r="AN4467" s="18"/>
      <c r="AO4467" s="19"/>
      <c r="AQ4467" s="1"/>
      <c r="AR4467" s="14"/>
      <c r="AS4467" s="14"/>
      <c r="AT4467" s="6"/>
      <c r="AU4467" s="3"/>
      <c r="AV4467" s="3"/>
    </row>
    <row r="4468" spans="40:48" ht="12.75" customHeight="1" x14ac:dyDescent="0.25">
      <c r="AN4468" s="18"/>
      <c r="AO4468" s="19"/>
      <c r="AQ4468" s="1"/>
      <c r="AR4468" s="14"/>
      <c r="AS4468" s="14"/>
      <c r="AT4468" s="6"/>
      <c r="AU4468" s="3"/>
      <c r="AV4468" s="3"/>
    </row>
    <row r="4469" spans="40:48" ht="12.75" customHeight="1" x14ac:dyDescent="0.25">
      <c r="AN4469" s="18"/>
      <c r="AO4469" s="19"/>
      <c r="AQ4469" s="1"/>
      <c r="AR4469" s="14"/>
      <c r="AS4469" s="14"/>
      <c r="AT4469" s="6"/>
      <c r="AU4469" s="3"/>
      <c r="AV4469" s="3"/>
    </row>
    <row r="4470" spans="40:48" ht="12.75" customHeight="1" x14ac:dyDescent="0.25">
      <c r="AN4470" s="18"/>
      <c r="AO4470" s="19"/>
      <c r="AQ4470" s="1"/>
      <c r="AR4470" s="14"/>
      <c r="AS4470" s="14"/>
      <c r="AT4470" s="6"/>
      <c r="AU4470" s="3"/>
      <c r="AV4470" s="3"/>
    </row>
    <row r="4471" spans="40:48" ht="12.75" customHeight="1" x14ac:dyDescent="0.25">
      <c r="AN4471" s="18"/>
      <c r="AO4471" s="19"/>
      <c r="AQ4471" s="1"/>
      <c r="AR4471" s="14"/>
      <c r="AS4471" s="14"/>
      <c r="AT4471" s="6"/>
      <c r="AU4471" s="3"/>
      <c r="AV4471" s="3"/>
    </row>
    <row r="4472" spans="40:48" ht="12.75" customHeight="1" x14ac:dyDescent="0.25">
      <c r="AN4472" s="18"/>
      <c r="AO4472" s="19"/>
      <c r="AQ4472" s="1"/>
      <c r="AR4472" s="14"/>
      <c r="AS4472" s="14"/>
      <c r="AT4472" s="6"/>
      <c r="AU4472" s="3"/>
      <c r="AV4472" s="3"/>
    </row>
    <row r="4473" spans="40:48" ht="12.75" customHeight="1" x14ac:dyDescent="0.25">
      <c r="AN4473" s="18"/>
      <c r="AO4473" s="19"/>
      <c r="AQ4473" s="1"/>
      <c r="AR4473" s="14"/>
      <c r="AS4473" s="14"/>
      <c r="AT4473" s="6"/>
      <c r="AU4473" s="3"/>
      <c r="AV4473" s="3"/>
    </row>
    <row r="4474" spans="40:48" ht="12.75" customHeight="1" x14ac:dyDescent="0.25">
      <c r="AN4474" s="18"/>
      <c r="AO4474" s="19"/>
      <c r="AQ4474" s="1"/>
      <c r="AR4474" s="14"/>
      <c r="AS4474" s="14"/>
      <c r="AT4474" s="6"/>
      <c r="AU4474" s="3"/>
      <c r="AV4474" s="3"/>
    </row>
    <row r="4475" spans="40:48" ht="12.75" customHeight="1" x14ac:dyDescent="0.25">
      <c r="AN4475" s="18"/>
      <c r="AO4475" s="19"/>
      <c r="AQ4475" s="1"/>
      <c r="AR4475" s="14"/>
      <c r="AS4475" s="14"/>
      <c r="AT4475" s="6"/>
      <c r="AU4475" s="3"/>
      <c r="AV4475" s="3"/>
    </row>
    <row r="4476" spans="40:48" ht="12.75" customHeight="1" x14ac:dyDescent="0.25">
      <c r="AN4476" s="18"/>
      <c r="AO4476" s="19"/>
      <c r="AQ4476" s="1"/>
      <c r="AR4476" s="14"/>
      <c r="AS4476" s="14"/>
      <c r="AT4476" s="6"/>
      <c r="AU4476" s="3"/>
      <c r="AV4476" s="3"/>
    </row>
    <row r="4477" spans="40:48" ht="12.75" customHeight="1" x14ac:dyDescent="0.25">
      <c r="AN4477" s="18"/>
      <c r="AO4477" s="19"/>
      <c r="AQ4477" s="1"/>
      <c r="AR4477" s="14"/>
      <c r="AS4477" s="14"/>
      <c r="AT4477" s="6"/>
      <c r="AU4477" s="3"/>
      <c r="AV4477" s="3"/>
    </row>
    <row r="4478" spans="40:48" ht="12.75" customHeight="1" x14ac:dyDescent="0.25">
      <c r="AN4478" s="18"/>
      <c r="AO4478" s="19"/>
      <c r="AQ4478" s="1"/>
      <c r="AR4478" s="14"/>
      <c r="AS4478" s="14"/>
      <c r="AT4478" s="6"/>
      <c r="AU4478" s="3"/>
      <c r="AV4478" s="3"/>
    </row>
    <row r="4479" spans="40:48" ht="12.75" customHeight="1" x14ac:dyDescent="0.25">
      <c r="AN4479" s="18"/>
      <c r="AO4479" s="19"/>
      <c r="AQ4479" s="1"/>
      <c r="AR4479" s="14"/>
      <c r="AS4479" s="14"/>
      <c r="AT4479" s="6"/>
      <c r="AU4479" s="3"/>
      <c r="AV4479" s="3"/>
    </row>
    <row r="4480" spans="40:48" ht="12.75" customHeight="1" x14ac:dyDescent="0.25">
      <c r="AN4480" s="18"/>
      <c r="AO4480" s="19"/>
      <c r="AQ4480" s="1"/>
      <c r="AR4480" s="14"/>
      <c r="AS4480" s="14"/>
      <c r="AT4480" s="6"/>
      <c r="AU4480" s="3"/>
      <c r="AV4480" s="3"/>
    </row>
    <row r="4481" spans="40:48" ht="12.75" customHeight="1" x14ac:dyDescent="0.25">
      <c r="AN4481" s="18"/>
      <c r="AO4481" s="19"/>
      <c r="AQ4481" s="1"/>
      <c r="AR4481" s="14"/>
      <c r="AS4481" s="14"/>
      <c r="AT4481" s="6"/>
      <c r="AU4481" s="3"/>
      <c r="AV4481" s="3"/>
    </row>
    <row r="4482" spans="40:48" ht="12.75" customHeight="1" x14ac:dyDescent="0.25">
      <c r="AN4482" s="18"/>
      <c r="AO4482" s="19"/>
      <c r="AQ4482" s="1"/>
      <c r="AR4482" s="14"/>
      <c r="AS4482" s="14"/>
      <c r="AT4482" s="6"/>
      <c r="AU4482" s="3"/>
      <c r="AV4482" s="3"/>
    </row>
    <row r="4483" spans="40:48" ht="12.75" customHeight="1" x14ac:dyDescent="0.25">
      <c r="AN4483" s="18"/>
      <c r="AO4483" s="19"/>
      <c r="AQ4483" s="1"/>
      <c r="AR4483" s="14"/>
      <c r="AS4483" s="14"/>
      <c r="AT4483" s="6"/>
      <c r="AU4483" s="3"/>
      <c r="AV4483" s="3"/>
    </row>
    <row r="4484" spans="40:48" ht="12.75" customHeight="1" x14ac:dyDescent="0.25">
      <c r="AN4484" s="18"/>
      <c r="AO4484" s="19"/>
      <c r="AQ4484" s="1"/>
      <c r="AR4484" s="14"/>
      <c r="AS4484" s="14"/>
      <c r="AT4484" s="6"/>
      <c r="AU4484" s="3"/>
      <c r="AV4484" s="3"/>
    </row>
    <row r="4485" spans="40:48" ht="12.75" customHeight="1" x14ac:dyDescent="0.25">
      <c r="AN4485" s="18"/>
      <c r="AO4485" s="19"/>
      <c r="AQ4485" s="1"/>
      <c r="AR4485" s="14"/>
      <c r="AS4485" s="14"/>
      <c r="AT4485" s="6"/>
      <c r="AU4485" s="3"/>
      <c r="AV4485" s="3"/>
    </row>
    <row r="4486" spans="40:48" ht="12.75" customHeight="1" x14ac:dyDescent="0.25">
      <c r="AN4486" s="18"/>
      <c r="AO4486" s="19"/>
      <c r="AQ4486" s="1"/>
      <c r="AR4486" s="14"/>
      <c r="AS4486" s="14"/>
      <c r="AT4486" s="6"/>
      <c r="AU4486" s="3"/>
      <c r="AV4486" s="3"/>
    </row>
    <row r="4487" spans="40:48" ht="12.75" customHeight="1" x14ac:dyDescent="0.25">
      <c r="AN4487" s="18"/>
      <c r="AO4487" s="19"/>
      <c r="AQ4487" s="1"/>
      <c r="AR4487" s="14"/>
      <c r="AS4487" s="14"/>
      <c r="AT4487" s="6"/>
      <c r="AU4487" s="3"/>
      <c r="AV4487" s="3"/>
    </row>
    <row r="4488" spans="40:48" ht="12.75" customHeight="1" x14ac:dyDescent="0.25">
      <c r="AN4488" s="18"/>
      <c r="AO4488" s="19"/>
      <c r="AQ4488" s="1"/>
      <c r="AR4488" s="14"/>
      <c r="AS4488" s="14"/>
      <c r="AT4488" s="6"/>
      <c r="AU4488" s="3"/>
      <c r="AV4488" s="3"/>
    </row>
    <row r="4489" spans="40:48" ht="12.75" customHeight="1" x14ac:dyDescent="0.25">
      <c r="AN4489" s="18"/>
      <c r="AO4489" s="19"/>
      <c r="AQ4489" s="1"/>
      <c r="AR4489" s="14"/>
      <c r="AS4489" s="14"/>
      <c r="AT4489" s="6"/>
      <c r="AU4489" s="3"/>
      <c r="AV4489" s="3"/>
    </row>
    <row r="4490" spans="40:48" ht="12.75" customHeight="1" x14ac:dyDescent="0.25">
      <c r="AN4490" s="18"/>
      <c r="AO4490" s="19"/>
      <c r="AQ4490" s="1"/>
      <c r="AR4490" s="14"/>
      <c r="AS4490" s="14"/>
      <c r="AT4490" s="6"/>
      <c r="AU4490" s="3"/>
      <c r="AV4490" s="3"/>
    </row>
    <row r="4491" spans="40:48" ht="12.75" customHeight="1" x14ac:dyDescent="0.25">
      <c r="AN4491" s="18"/>
      <c r="AO4491" s="19"/>
      <c r="AQ4491" s="1"/>
      <c r="AR4491" s="14"/>
      <c r="AS4491" s="14"/>
      <c r="AT4491" s="6"/>
      <c r="AU4491" s="3"/>
      <c r="AV4491" s="3"/>
    </row>
    <row r="4492" spans="40:48" ht="12.75" customHeight="1" x14ac:dyDescent="0.25">
      <c r="AN4492" s="18"/>
      <c r="AO4492" s="19"/>
      <c r="AQ4492" s="1"/>
      <c r="AR4492" s="14"/>
      <c r="AS4492" s="14"/>
      <c r="AT4492" s="6"/>
      <c r="AU4492" s="3"/>
      <c r="AV4492" s="3"/>
    </row>
    <row r="4493" spans="40:48" ht="12.75" customHeight="1" x14ac:dyDescent="0.25">
      <c r="AN4493" s="18"/>
      <c r="AO4493" s="19"/>
      <c r="AQ4493" s="1"/>
      <c r="AR4493" s="14"/>
      <c r="AS4493" s="14"/>
      <c r="AT4493" s="6"/>
      <c r="AU4493" s="3"/>
      <c r="AV4493" s="3"/>
    </row>
    <row r="4494" spans="40:48" ht="12.75" customHeight="1" x14ac:dyDescent="0.25">
      <c r="AN4494" s="18"/>
      <c r="AO4494" s="19"/>
      <c r="AQ4494" s="1"/>
      <c r="AR4494" s="14"/>
      <c r="AS4494" s="14"/>
      <c r="AT4494" s="6"/>
      <c r="AU4494" s="3"/>
      <c r="AV4494" s="3"/>
    </row>
    <row r="4495" spans="40:48" ht="12.75" customHeight="1" x14ac:dyDescent="0.25">
      <c r="AN4495" s="18"/>
      <c r="AO4495" s="19"/>
      <c r="AQ4495" s="1"/>
      <c r="AR4495" s="14"/>
      <c r="AS4495" s="14"/>
      <c r="AT4495" s="6"/>
      <c r="AU4495" s="3"/>
      <c r="AV4495" s="3"/>
    </row>
    <row r="4496" spans="40:48" ht="12.75" customHeight="1" x14ac:dyDescent="0.25">
      <c r="AN4496" s="18"/>
      <c r="AO4496" s="19"/>
      <c r="AQ4496" s="1"/>
      <c r="AR4496" s="14"/>
      <c r="AS4496" s="14"/>
      <c r="AT4496" s="6"/>
      <c r="AU4496" s="3"/>
      <c r="AV4496" s="3"/>
    </row>
    <row r="4497" spans="40:48" ht="12.75" customHeight="1" x14ac:dyDescent="0.25">
      <c r="AN4497" s="18"/>
      <c r="AO4497" s="19"/>
      <c r="AQ4497" s="1"/>
      <c r="AR4497" s="14"/>
      <c r="AS4497" s="14"/>
      <c r="AT4497" s="6"/>
      <c r="AU4497" s="3"/>
      <c r="AV4497" s="3"/>
    </row>
    <row r="4498" spans="40:48" ht="12.75" customHeight="1" x14ac:dyDescent="0.25">
      <c r="AN4498" s="18"/>
      <c r="AO4498" s="19"/>
      <c r="AQ4498" s="1"/>
      <c r="AR4498" s="14"/>
      <c r="AS4498" s="14"/>
      <c r="AT4498" s="6"/>
      <c r="AU4498" s="3"/>
      <c r="AV4498" s="3"/>
    </row>
    <row r="4499" spans="40:48" ht="12.75" customHeight="1" x14ac:dyDescent="0.25">
      <c r="AN4499" s="18"/>
      <c r="AO4499" s="19"/>
      <c r="AQ4499" s="1"/>
      <c r="AR4499" s="14"/>
      <c r="AS4499" s="14"/>
      <c r="AT4499" s="6"/>
      <c r="AU4499" s="3"/>
      <c r="AV4499" s="3"/>
    </row>
    <row r="4500" spans="40:48" ht="12.75" customHeight="1" x14ac:dyDescent="0.25">
      <c r="AN4500" s="18"/>
      <c r="AO4500" s="19"/>
      <c r="AQ4500" s="1"/>
      <c r="AR4500" s="14"/>
      <c r="AS4500" s="14"/>
      <c r="AT4500" s="6"/>
      <c r="AU4500" s="3"/>
      <c r="AV4500" s="3"/>
    </row>
    <row r="4501" spans="40:48" ht="12.75" customHeight="1" x14ac:dyDescent="0.25">
      <c r="AN4501" s="18"/>
      <c r="AO4501" s="19"/>
      <c r="AQ4501" s="1"/>
      <c r="AR4501" s="14"/>
      <c r="AS4501" s="14"/>
      <c r="AT4501" s="6"/>
      <c r="AU4501" s="3"/>
      <c r="AV4501" s="3"/>
    </row>
    <row r="4502" spans="40:48" ht="12.75" customHeight="1" x14ac:dyDescent="0.25">
      <c r="AN4502" s="18"/>
      <c r="AO4502" s="19"/>
      <c r="AQ4502" s="1"/>
      <c r="AR4502" s="14"/>
      <c r="AS4502" s="14"/>
      <c r="AT4502" s="6"/>
      <c r="AU4502" s="3"/>
      <c r="AV4502" s="3"/>
    </row>
    <row r="4503" spans="40:48" ht="12.75" customHeight="1" x14ac:dyDescent="0.25">
      <c r="AN4503" s="18"/>
      <c r="AO4503" s="19"/>
      <c r="AQ4503" s="1"/>
      <c r="AR4503" s="14"/>
      <c r="AS4503" s="14"/>
      <c r="AT4503" s="6"/>
      <c r="AU4503" s="3"/>
      <c r="AV4503" s="3"/>
    </row>
    <row r="4504" spans="40:48" ht="12.75" customHeight="1" x14ac:dyDescent="0.25">
      <c r="AN4504" s="18"/>
      <c r="AO4504" s="19"/>
      <c r="AQ4504" s="1"/>
      <c r="AR4504" s="14"/>
      <c r="AS4504" s="14"/>
      <c r="AT4504" s="6"/>
      <c r="AU4504" s="3"/>
      <c r="AV4504" s="3"/>
    </row>
    <row r="4505" spans="40:48" ht="12.75" customHeight="1" x14ac:dyDescent="0.25">
      <c r="AN4505" s="18"/>
      <c r="AO4505" s="19"/>
      <c r="AQ4505" s="1"/>
      <c r="AR4505" s="14"/>
      <c r="AS4505" s="14"/>
      <c r="AT4505" s="6"/>
      <c r="AU4505" s="3"/>
      <c r="AV4505" s="3"/>
    </row>
    <row r="4506" spans="40:48" ht="12.75" customHeight="1" x14ac:dyDescent="0.25">
      <c r="AN4506" s="18"/>
      <c r="AO4506" s="19"/>
      <c r="AQ4506" s="1"/>
      <c r="AR4506" s="14"/>
      <c r="AS4506" s="14"/>
      <c r="AT4506" s="6"/>
      <c r="AU4506" s="3"/>
      <c r="AV4506" s="3"/>
    </row>
    <row r="4507" spans="40:48" ht="12.75" customHeight="1" x14ac:dyDescent="0.25">
      <c r="AN4507" s="18"/>
      <c r="AO4507" s="19"/>
      <c r="AQ4507" s="1"/>
      <c r="AR4507" s="14"/>
      <c r="AS4507" s="14"/>
      <c r="AT4507" s="6"/>
      <c r="AU4507" s="3"/>
      <c r="AV4507" s="3"/>
    </row>
    <row r="4508" spans="40:48" ht="12.75" customHeight="1" x14ac:dyDescent="0.25">
      <c r="AN4508" s="18"/>
      <c r="AO4508" s="19"/>
      <c r="AQ4508" s="1"/>
      <c r="AR4508" s="14"/>
      <c r="AS4508" s="14"/>
      <c r="AT4508" s="6"/>
      <c r="AU4508" s="3"/>
      <c r="AV4508" s="3"/>
    </row>
    <row r="4509" spans="40:48" ht="12.75" customHeight="1" x14ac:dyDescent="0.25">
      <c r="AN4509" s="18"/>
      <c r="AO4509" s="19"/>
      <c r="AQ4509" s="1"/>
      <c r="AR4509" s="14"/>
      <c r="AS4509" s="14"/>
      <c r="AT4509" s="6"/>
      <c r="AU4509" s="3"/>
      <c r="AV4509" s="3"/>
    </row>
    <row r="4510" spans="40:48" ht="12.75" customHeight="1" x14ac:dyDescent="0.25">
      <c r="AN4510" s="18"/>
      <c r="AO4510" s="19"/>
      <c r="AQ4510" s="1"/>
      <c r="AR4510" s="14"/>
      <c r="AS4510" s="14"/>
      <c r="AT4510" s="6"/>
      <c r="AU4510" s="3"/>
      <c r="AV4510" s="3"/>
    </row>
    <row r="4511" spans="40:48" ht="12.75" customHeight="1" x14ac:dyDescent="0.25">
      <c r="AN4511" s="18"/>
      <c r="AO4511" s="19"/>
      <c r="AQ4511" s="1"/>
      <c r="AR4511" s="14"/>
      <c r="AS4511" s="14"/>
      <c r="AT4511" s="6"/>
      <c r="AU4511" s="3"/>
      <c r="AV4511" s="3"/>
    </row>
    <row r="4512" spans="40:48" ht="12.75" customHeight="1" x14ac:dyDescent="0.25">
      <c r="AN4512" s="18"/>
      <c r="AO4512" s="19"/>
      <c r="AQ4512" s="1"/>
      <c r="AR4512" s="14"/>
      <c r="AS4512" s="14"/>
      <c r="AT4512" s="6"/>
      <c r="AU4512" s="3"/>
      <c r="AV4512" s="3"/>
    </row>
    <row r="4513" spans="40:48" ht="12.75" customHeight="1" x14ac:dyDescent="0.25">
      <c r="AN4513" s="18"/>
      <c r="AO4513" s="19"/>
      <c r="AQ4513" s="1"/>
      <c r="AR4513" s="14"/>
      <c r="AS4513" s="14"/>
      <c r="AT4513" s="6"/>
      <c r="AU4513" s="3"/>
      <c r="AV4513" s="3"/>
    </row>
    <row r="4514" spans="40:48" ht="12.75" customHeight="1" x14ac:dyDescent="0.25">
      <c r="AN4514" s="18"/>
      <c r="AO4514" s="19"/>
      <c r="AQ4514" s="1"/>
      <c r="AR4514" s="14"/>
      <c r="AS4514" s="14"/>
      <c r="AT4514" s="6"/>
      <c r="AU4514" s="3"/>
      <c r="AV4514" s="3"/>
    </row>
    <row r="4515" spans="40:48" ht="12.75" customHeight="1" x14ac:dyDescent="0.25">
      <c r="AN4515" s="18"/>
      <c r="AO4515" s="19"/>
      <c r="AQ4515" s="1"/>
      <c r="AR4515" s="14"/>
      <c r="AS4515" s="14"/>
      <c r="AT4515" s="6"/>
      <c r="AU4515" s="3"/>
      <c r="AV4515" s="3"/>
    </row>
    <row r="4516" spans="40:48" ht="12.75" customHeight="1" x14ac:dyDescent="0.25">
      <c r="AN4516" s="18"/>
      <c r="AO4516" s="19"/>
      <c r="AQ4516" s="1"/>
      <c r="AR4516" s="14"/>
      <c r="AS4516" s="14"/>
      <c r="AT4516" s="6"/>
      <c r="AU4516" s="3"/>
      <c r="AV4516" s="3"/>
    </row>
    <row r="4517" spans="40:48" ht="12.75" customHeight="1" x14ac:dyDescent="0.25">
      <c r="AN4517" s="18"/>
      <c r="AO4517" s="19"/>
      <c r="AQ4517" s="1"/>
      <c r="AR4517" s="14"/>
      <c r="AS4517" s="14"/>
      <c r="AT4517" s="6"/>
      <c r="AU4517" s="3"/>
      <c r="AV4517" s="3"/>
    </row>
    <row r="4518" spans="40:48" ht="12.75" customHeight="1" x14ac:dyDescent="0.25">
      <c r="AN4518" s="18"/>
      <c r="AO4518" s="19"/>
      <c r="AQ4518" s="1"/>
      <c r="AR4518" s="14"/>
      <c r="AS4518" s="14"/>
      <c r="AT4518" s="6"/>
      <c r="AU4518" s="3"/>
      <c r="AV4518" s="3"/>
    </row>
    <row r="4519" spans="40:48" ht="12.75" customHeight="1" x14ac:dyDescent="0.25">
      <c r="AN4519" s="18"/>
      <c r="AO4519" s="19"/>
      <c r="AQ4519" s="1"/>
      <c r="AR4519" s="14"/>
      <c r="AS4519" s="14"/>
      <c r="AT4519" s="6"/>
      <c r="AU4519" s="3"/>
      <c r="AV4519" s="3"/>
    </row>
    <row r="4520" spans="40:48" ht="12.75" customHeight="1" x14ac:dyDescent="0.25">
      <c r="AN4520" s="18"/>
      <c r="AO4520" s="19"/>
      <c r="AQ4520" s="1"/>
      <c r="AR4520" s="14"/>
      <c r="AS4520" s="14"/>
      <c r="AT4520" s="6"/>
      <c r="AU4520" s="3"/>
      <c r="AV4520" s="3"/>
    </row>
    <row r="4521" spans="40:48" ht="12.75" customHeight="1" x14ac:dyDescent="0.25">
      <c r="AN4521" s="18"/>
      <c r="AO4521" s="19"/>
      <c r="AQ4521" s="1"/>
      <c r="AR4521" s="14"/>
      <c r="AS4521" s="14"/>
      <c r="AT4521" s="6"/>
      <c r="AU4521" s="3"/>
      <c r="AV4521" s="3"/>
    </row>
    <row r="4522" spans="40:48" ht="12.75" customHeight="1" x14ac:dyDescent="0.25">
      <c r="AN4522" s="18"/>
      <c r="AO4522" s="19"/>
      <c r="AQ4522" s="1"/>
      <c r="AR4522" s="14"/>
      <c r="AS4522" s="14"/>
      <c r="AT4522" s="6"/>
      <c r="AU4522" s="3"/>
      <c r="AV4522" s="3"/>
    </row>
    <row r="4523" spans="40:48" ht="12.75" customHeight="1" x14ac:dyDescent="0.25">
      <c r="AN4523" s="18"/>
      <c r="AO4523" s="19"/>
      <c r="AQ4523" s="1"/>
      <c r="AR4523" s="14"/>
      <c r="AS4523" s="14"/>
      <c r="AT4523" s="6"/>
      <c r="AU4523" s="3"/>
      <c r="AV4523" s="3"/>
    </row>
    <row r="4524" spans="40:48" ht="12.75" customHeight="1" x14ac:dyDescent="0.25">
      <c r="AN4524" s="18"/>
      <c r="AO4524" s="19"/>
      <c r="AQ4524" s="1"/>
      <c r="AR4524" s="14"/>
      <c r="AS4524" s="14"/>
      <c r="AT4524" s="6"/>
      <c r="AU4524" s="3"/>
      <c r="AV4524" s="3"/>
    </row>
    <row r="4525" spans="40:48" ht="12.75" customHeight="1" x14ac:dyDescent="0.25">
      <c r="AN4525" s="18"/>
      <c r="AO4525" s="19"/>
      <c r="AQ4525" s="1"/>
      <c r="AR4525" s="14"/>
      <c r="AS4525" s="14"/>
      <c r="AT4525" s="6"/>
      <c r="AU4525" s="3"/>
      <c r="AV4525" s="3"/>
    </row>
    <row r="4526" spans="40:48" ht="12.75" customHeight="1" x14ac:dyDescent="0.25">
      <c r="AN4526" s="18"/>
      <c r="AO4526" s="19"/>
      <c r="AQ4526" s="1"/>
      <c r="AR4526" s="14"/>
      <c r="AS4526" s="14"/>
      <c r="AT4526" s="6"/>
      <c r="AU4526" s="3"/>
      <c r="AV4526" s="3"/>
    </row>
    <row r="4527" spans="40:48" ht="12.75" customHeight="1" x14ac:dyDescent="0.25">
      <c r="AN4527" s="18"/>
      <c r="AO4527" s="19"/>
      <c r="AQ4527" s="1"/>
      <c r="AR4527" s="14"/>
      <c r="AS4527" s="14"/>
      <c r="AT4527" s="6"/>
      <c r="AU4527" s="3"/>
      <c r="AV4527" s="3"/>
    </row>
    <row r="4528" spans="40:48" ht="12.75" customHeight="1" x14ac:dyDescent="0.25">
      <c r="AN4528" s="18"/>
      <c r="AO4528" s="19"/>
      <c r="AQ4528" s="1"/>
      <c r="AR4528" s="14"/>
      <c r="AS4528" s="14"/>
      <c r="AT4528" s="6"/>
      <c r="AU4528" s="3"/>
      <c r="AV4528" s="3"/>
    </row>
    <row r="4529" spans="40:48" ht="12.75" customHeight="1" x14ac:dyDescent="0.25">
      <c r="AN4529" s="18"/>
      <c r="AO4529" s="19"/>
      <c r="AQ4529" s="1"/>
      <c r="AR4529" s="14"/>
      <c r="AS4529" s="14"/>
      <c r="AT4529" s="6"/>
      <c r="AU4529" s="3"/>
      <c r="AV4529" s="3"/>
    </row>
    <row r="4530" spans="40:48" ht="12.75" customHeight="1" x14ac:dyDescent="0.25">
      <c r="AN4530" s="18"/>
      <c r="AO4530" s="19"/>
      <c r="AQ4530" s="1"/>
      <c r="AR4530" s="14"/>
      <c r="AS4530" s="14"/>
      <c r="AT4530" s="6"/>
      <c r="AU4530" s="3"/>
      <c r="AV4530" s="3"/>
    </row>
    <row r="4531" spans="40:48" ht="12.75" customHeight="1" x14ac:dyDescent="0.25">
      <c r="AN4531" s="18"/>
      <c r="AO4531" s="19"/>
      <c r="AQ4531" s="1"/>
      <c r="AR4531" s="14"/>
      <c r="AS4531" s="14"/>
      <c r="AT4531" s="6"/>
      <c r="AU4531" s="3"/>
      <c r="AV4531" s="3"/>
    </row>
    <row r="4532" spans="40:48" ht="12.75" customHeight="1" x14ac:dyDescent="0.25">
      <c r="AN4532" s="18"/>
      <c r="AO4532" s="19"/>
      <c r="AQ4532" s="1"/>
      <c r="AR4532" s="14"/>
      <c r="AS4532" s="14"/>
      <c r="AT4532" s="6"/>
      <c r="AU4532" s="3"/>
      <c r="AV4532" s="3"/>
    </row>
    <row r="4533" spans="40:48" ht="12.75" customHeight="1" x14ac:dyDescent="0.25">
      <c r="AN4533" s="18"/>
      <c r="AO4533" s="19"/>
      <c r="AQ4533" s="1"/>
      <c r="AR4533" s="14"/>
      <c r="AS4533" s="14"/>
      <c r="AT4533" s="6"/>
      <c r="AU4533" s="3"/>
      <c r="AV4533" s="3"/>
    </row>
    <row r="4534" spans="40:48" ht="12.75" customHeight="1" x14ac:dyDescent="0.25">
      <c r="AN4534" s="18"/>
      <c r="AO4534" s="19"/>
      <c r="AQ4534" s="1"/>
      <c r="AR4534" s="14"/>
      <c r="AS4534" s="14"/>
      <c r="AT4534" s="6"/>
      <c r="AU4534" s="3"/>
      <c r="AV4534" s="3"/>
    </row>
    <row r="4535" spans="40:48" ht="12.75" customHeight="1" x14ac:dyDescent="0.25">
      <c r="AN4535" s="18"/>
      <c r="AO4535" s="19"/>
      <c r="AQ4535" s="1"/>
      <c r="AR4535" s="14"/>
      <c r="AS4535" s="14"/>
      <c r="AT4535" s="6"/>
      <c r="AU4535" s="3"/>
      <c r="AV4535" s="3"/>
    </row>
    <row r="4536" spans="40:48" ht="12.75" customHeight="1" x14ac:dyDescent="0.25">
      <c r="AN4536" s="18"/>
      <c r="AO4536" s="19"/>
      <c r="AQ4536" s="1"/>
      <c r="AR4536" s="14"/>
      <c r="AS4536" s="14"/>
      <c r="AT4536" s="6"/>
      <c r="AU4536" s="3"/>
      <c r="AV4536" s="3"/>
    </row>
    <row r="4537" spans="40:48" ht="12.75" customHeight="1" x14ac:dyDescent="0.25">
      <c r="AN4537" s="18"/>
      <c r="AO4537" s="19"/>
      <c r="AQ4537" s="1"/>
      <c r="AR4537" s="14"/>
      <c r="AS4537" s="14"/>
      <c r="AT4537" s="6"/>
      <c r="AU4537" s="3"/>
      <c r="AV4537" s="3"/>
    </row>
    <row r="4538" spans="40:48" ht="12.75" customHeight="1" x14ac:dyDescent="0.25">
      <c r="AN4538" s="18"/>
      <c r="AO4538" s="19"/>
      <c r="AQ4538" s="1"/>
      <c r="AR4538" s="14"/>
      <c r="AS4538" s="14"/>
      <c r="AT4538" s="6"/>
      <c r="AU4538" s="3"/>
      <c r="AV4538" s="3"/>
    </row>
    <row r="4539" spans="40:48" ht="12.75" customHeight="1" x14ac:dyDescent="0.25">
      <c r="AN4539" s="18"/>
      <c r="AO4539" s="19"/>
      <c r="AQ4539" s="1"/>
      <c r="AR4539" s="14"/>
      <c r="AS4539" s="14"/>
      <c r="AT4539" s="6"/>
      <c r="AU4539" s="3"/>
      <c r="AV4539" s="3"/>
    </row>
    <row r="4540" spans="40:48" ht="12.75" customHeight="1" x14ac:dyDescent="0.25">
      <c r="AN4540" s="18"/>
      <c r="AO4540" s="19"/>
      <c r="AQ4540" s="1"/>
      <c r="AR4540" s="14"/>
      <c r="AS4540" s="14"/>
      <c r="AT4540" s="6"/>
      <c r="AU4540" s="3"/>
      <c r="AV4540" s="3"/>
    </row>
    <row r="4541" spans="40:48" ht="12.75" customHeight="1" x14ac:dyDescent="0.25">
      <c r="AN4541" s="18"/>
      <c r="AO4541" s="19"/>
      <c r="AQ4541" s="1"/>
      <c r="AR4541" s="14"/>
      <c r="AS4541" s="14"/>
      <c r="AT4541" s="6"/>
      <c r="AU4541" s="3"/>
      <c r="AV4541" s="3"/>
    </row>
    <row r="4542" spans="40:48" ht="12.75" customHeight="1" x14ac:dyDescent="0.25">
      <c r="AN4542" s="18"/>
      <c r="AO4542" s="19"/>
      <c r="AQ4542" s="1"/>
      <c r="AR4542" s="14"/>
      <c r="AS4542" s="14"/>
      <c r="AT4542" s="6"/>
      <c r="AU4542" s="3"/>
      <c r="AV4542" s="3"/>
    </row>
    <row r="4543" spans="40:48" ht="12.75" customHeight="1" x14ac:dyDescent="0.25">
      <c r="AN4543" s="18"/>
      <c r="AO4543" s="19"/>
      <c r="AQ4543" s="1"/>
      <c r="AR4543" s="14"/>
      <c r="AS4543" s="14"/>
      <c r="AT4543" s="6"/>
      <c r="AU4543" s="3"/>
      <c r="AV4543" s="3"/>
    </row>
    <row r="4544" spans="40:48" ht="12.75" customHeight="1" x14ac:dyDescent="0.25">
      <c r="AN4544" s="18"/>
      <c r="AO4544" s="19"/>
      <c r="AQ4544" s="1"/>
      <c r="AR4544" s="14"/>
      <c r="AS4544" s="14"/>
      <c r="AT4544" s="6"/>
      <c r="AU4544" s="3"/>
      <c r="AV4544" s="3"/>
    </row>
    <row r="4545" spans="40:48" ht="12.75" customHeight="1" x14ac:dyDescent="0.25">
      <c r="AN4545" s="18"/>
      <c r="AO4545" s="19"/>
      <c r="AQ4545" s="1"/>
      <c r="AR4545" s="14"/>
      <c r="AS4545" s="14"/>
      <c r="AT4545" s="6"/>
      <c r="AU4545" s="3"/>
      <c r="AV4545" s="3"/>
    </row>
    <row r="4546" spans="40:48" ht="12.75" customHeight="1" x14ac:dyDescent="0.25">
      <c r="AN4546" s="18"/>
      <c r="AO4546" s="19"/>
      <c r="AQ4546" s="1"/>
      <c r="AR4546" s="14"/>
      <c r="AS4546" s="14"/>
      <c r="AT4546" s="6"/>
      <c r="AU4546" s="3"/>
      <c r="AV4546" s="3"/>
    </row>
    <row r="4547" spans="40:48" ht="12.75" customHeight="1" x14ac:dyDescent="0.25">
      <c r="AN4547" s="18"/>
      <c r="AO4547" s="19"/>
      <c r="AQ4547" s="1"/>
      <c r="AR4547" s="14"/>
      <c r="AS4547" s="14"/>
      <c r="AT4547" s="6"/>
      <c r="AU4547" s="3"/>
      <c r="AV4547" s="3"/>
    </row>
    <row r="4548" spans="40:48" ht="12.75" customHeight="1" x14ac:dyDescent="0.25">
      <c r="AN4548" s="18"/>
      <c r="AO4548" s="19"/>
      <c r="AQ4548" s="1"/>
      <c r="AR4548" s="14"/>
      <c r="AS4548" s="14"/>
      <c r="AT4548" s="6"/>
      <c r="AU4548" s="3"/>
      <c r="AV4548" s="3"/>
    </row>
    <row r="4549" spans="40:48" ht="12.75" customHeight="1" x14ac:dyDescent="0.25">
      <c r="AN4549" s="18"/>
      <c r="AO4549" s="19"/>
      <c r="AQ4549" s="1"/>
      <c r="AR4549" s="14"/>
      <c r="AS4549" s="14"/>
      <c r="AT4549" s="6"/>
      <c r="AU4549" s="3"/>
      <c r="AV4549" s="3"/>
    </row>
    <row r="4550" spans="40:48" ht="12.75" customHeight="1" x14ac:dyDescent="0.25">
      <c r="AN4550" s="18"/>
      <c r="AO4550" s="19"/>
      <c r="AQ4550" s="1"/>
      <c r="AR4550" s="14"/>
      <c r="AS4550" s="14"/>
      <c r="AT4550" s="6"/>
      <c r="AU4550" s="3"/>
      <c r="AV4550" s="3"/>
    </row>
    <row r="4551" spans="40:48" ht="12.75" customHeight="1" x14ac:dyDescent="0.25">
      <c r="AN4551" s="18"/>
      <c r="AO4551" s="19"/>
      <c r="AQ4551" s="1"/>
      <c r="AR4551" s="14"/>
      <c r="AS4551" s="14"/>
      <c r="AT4551" s="6"/>
      <c r="AU4551" s="3"/>
      <c r="AV4551" s="3"/>
    </row>
    <row r="4552" spans="40:48" ht="12.75" customHeight="1" x14ac:dyDescent="0.25">
      <c r="AN4552" s="18"/>
      <c r="AO4552" s="19"/>
      <c r="AQ4552" s="1"/>
      <c r="AR4552" s="14"/>
      <c r="AS4552" s="14"/>
      <c r="AT4552" s="6"/>
      <c r="AU4552" s="3"/>
      <c r="AV4552" s="3"/>
    </row>
    <row r="4553" spans="40:48" ht="12.75" customHeight="1" x14ac:dyDescent="0.25">
      <c r="AN4553" s="18"/>
      <c r="AO4553" s="19"/>
      <c r="AQ4553" s="1"/>
      <c r="AR4553" s="14"/>
      <c r="AS4553" s="14"/>
      <c r="AT4553" s="6"/>
      <c r="AU4553" s="3"/>
      <c r="AV4553" s="3"/>
    </row>
    <row r="4554" spans="40:48" ht="12.75" customHeight="1" x14ac:dyDescent="0.25">
      <c r="AN4554" s="18"/>
      <c r="AO4554" s="19"/>
      <c r="AQ4554" s="1"/>
      <c r="AR4554" s="14"/>
      <c r="AS4554" s="14"/>
      <c r="AT4554" s="6"/>
      <c r="AU4554" s="3"/>
      <c r="AV4554" s="3"/>
    </row>
    <row r="4555" spans="40:48" ht="12.75" customHeight="1" x14ac:dyDescent="0.25">
      <c r="AN4555" s="18"/>
      <c r="AO4555" s="19"/>
      <c r="AQ4555" s="1"/>
      <c r="AR4555" s="14"/>
      <c r="AS4555" s="14"/>
      <c r="AT4555" s="6"/>
      <c r="AU4555" s="3"/>
      <c r="AV4555" s="3"/>
    </row>
    <row r="4556" spans="40:48" ht="12.75" customHeight="1" x14ac:dyDescent="0.25">
      <c r="AN4556" s="18"/>
      <c r="AO4556" s="19"/>
      <c r="AQ4556" s="1"/>
      <c r="AR4556" s="14"/>
      <c r="AS4556" s="14"/>
      <c r="AT4556" s="6"/>
      <c r="AU4556" s="3"/>
      <c r="AV4556" s="3"/>
    </row>
    <row r="4557" spans="40:48" ht="12.75" customHeight="1" x14ac:dyDescent="0.25">
      <c r="AN4557" s="18"/>
      <c r="AO4557" s="19"/>
      <c r="AQ4557" s="1"/>
      <c r="AR4557" s="14"/>
      <c r="AS4557" s="14"/>
      <c r="AT4557" s="6"/>
      <c r="AU4557" s="3"/>
      <c r="AV4557" s="3"/>
    </row>
    <row r="4558" spans="40:48" ht="12.75" customHeight="1" x14ac:dyDescent="0.25">
      <c r="AN4558" s="18"/>
      <c r="AO4558" s="19"/>
      <c r="AQ4558" s="1"/>
      <c r="AR4558" s="14"/>
      <c r="AS4558" s="14"/>
      <c r="AT4558" s="6"/>
      <c r="AU4558" s="3"/>
      <c r="AV4558" s="3"/>
    </row>
    <row r="4559" spans="40:48" ht="12.75" customHeight="1" x14ac:dyDescent="0.25">
      <c r="AN4559" s="18"/>
      <c r="AO4559" s="19"/>
      <c r="AQ4559" s="1"/>
      <c r="AR4559" s="14"/>
      <c r="AS4559" s="14"/>
      <c r="AT4559" s="6"/>
      <c r="AU4559" s="3"/>
      <c r="AV4559" s="3"/>
    </row>
    <row r="4560" spans="40:48" ht="12.75" customHeight="1" x14ac:dyDescent="0.25">
      <c r="AN4560" s="18"/>
      <c r="AO4560" s="19"/>
      <c r="AQ4560" s="1"/>
      <c r="AR4560" s="14"/>
      <c r="AS4560" s="14"/>
      <c r="AT4560" s="6"/>
      <c r="AU4560" s="3"/>
      <c r="AV4560" s="3"/>
    </row>
    <row r="4561" spans="40:48" ht="12.75" customHeight="1" x14ac:dyDescent="0.25">
      <c r="AN4561" s="18"/>
      <c r="AO4561" s="19"/>
      <c r="AQ4561" s="1"/>
      <c r="AR4561" s="14"/>
      <c r="AS4561" s="14"/>
      <c r="AT4561" s="6"/>
      <c r="AU4561" s="3"/>
      <c r="AV4561" s="3"/>
    </row>
    <row r="4562" spans="40:48" ht="12.75" customHeight="1" x14ac:dyDescent="0.25">
      <c r="AN4562" s="18"/>
      <c r="AO4562" s="19"/>
      <c r="AQ4562" s="1"/>
      <c r="AR4562" s="14"/>
      <c r="AS4562" s="14"/>
      <c r="AT4562" s="6"/>
      <c r="AU4562" s="3"/>
      <c r="AV4562" s="3"/>
    </row>
    <row r="4563" spans="40:48" ht="12.75" customHeight="1" x14ac:dyDescent="0.25">
      <c r="AN4563" s="18"/>
      <c r="AO4563" s="19"/>
      <c r="AQ4563" s="1"/>
      <c r="AR4563" s="14"/>
      <c r="AS4563" s="14"/>
      <c r="AT4563" s="6"/>
      <c r="AU4563" s="3"/>
      <c r="AV4563" s="3"/>
    </row>
    <row r="4564" spans="40:48" ht="12.75" customHeight="1" x14ac:dyDescent="0.25">
      <c r="AN4564" s="18"/>
      <c r="AO4564" s="19"/>
      <c r="AQ4564" s="1"/>
      <c r="AR4564" s="14"/>
      <c r="AS4564" s="14"/>
      <c r="AT4564" s="6"/>
      <c r="AU4564" s="3"/>
      <c r="AV4564" s="3"/>
    </row>
    <row r="4565" spans="40:48" ht="12.75" customHeight="1" x14ac:dyDescent="0.25">
      <c r="AN4565" s="18"/>
      <c r="AO4565" s="19"/>
      <c r="AQ4565" s="1"/>
      <c r="AR4565" s="14"/>
      <c r="AS4565" s="14"/>
      <c r="AT4565" s="6"/>
      <c r="AU4565" s="3"/>
      <c r="AV4565" s="3"/>
    </row>
    <row r="4566" spans="40:48" ht="12.75" customHeight="1" x14ac:dyDescent="0.25">
      <c r="AN4566" s="18"/>
      <c r="AO4566" s="19"/>
      <c r="AQ4566" s="1"/>
      <c r="AR4566" s="14"/>
      <c r="AS4566" s="14"/>
      <c r="AT4566" s="6"/>
      <c r="AU4566" s="3"/>
      <c r="AV4566" s="3"/>
    </row>
    <row r="4567" spans="40:48" ht="12.75" customHeight="1" x14ac:dyDescent="0.25">
      <c r="AN4567" s="18"/>
      <c r="AO4567" s="19"/>
      <c r="AQ4567" s="1"/>
      <c r="AR4567" s="14"/>
      <c r="AS4567" s="14"/>
      <c r="AT4567" s="6"/>
      <c r="AU4567" s="3"/>
      <c r="AV4567" s="3"/>
    </row>
    <row r="4568" spans="40:48" ht="12.75" customHeight="1" x14ac:dyDescent="0.25">
      <c r="AN4568" s="18"/>
      <c r="AO4568" s="19"/>
      <c r="AQ4568" s="1"/>
      <c r="AR4568" s="14"/>
      <c r="AS4568" s="14"/>
      <c r="AT4568" s="6"/>
      <c r="AU4568" s="3"/>
      <c r="AV4568" s="3"/>
    </row>
    <row r="4569" spans="40:48" ht="12.75" customHeight="1" x14ac:dyDescent="0.25">
      <c r="AN4569" s="18"/>
      <c r="AO4569" s="19"/>
      <c r="AQ4569" s="1"/>
      <c r="AR4569" s="14"/>
      <c r="AS4569" s="14"/>
      <c r="AT4569" s="6"/>
      <c r="AU4569" s="3"/>
      <c r="AV4569" s="3"/>
    </row>
    <row r="4570" spans="40:48" ht="12.75" customHeight="1" x14ac:dyDescent="0.25">
      <c r="AN4570" s="18"/>
      <c r="AO4570" s="19"/>
      <c r="AQ4570" s="1"/>
      <c r="AR4570" s="14"/>
      <c r="AS4570" s="14"/>
      <c r="AT4570" s="6"/>
      <c r="AU4570" s="3"/>
      <c r="AV4570" s="3"/>
    </row>
    <row r="4571" spans="40:48" ht="12.75" customHeight="1" x14ac:dyDescent="0.25">
      <c r="AN4571" s="18"/>
      <c r="AO4571" s="19"/>
      <c r="AQ4571" s="1"/>
      <c r="AR4571" s="14"/>
      <c r="AS4571" s="14"/>
      <c r="AT4571" s="6"/>
      <c r="AU4571" s="3"/>
      <c r="AV4571" s="3"/>
    </row>
    <row r="4572" spans="40:48" ht="12.75" customHeight="1" x14ac:dyDescent="0.25">
      <c r="AN4572" s="18"/>
      <c r="AO4572" s="19"/>
      <c r="AQ4572" s="1"/>
      <c r="AR4572" s="14"/>
      <c r="AS4572" s="14"/>
      <c r="AT4572" s="6"/>
      <c r="AU4572" s="3"/>
      <c r="AV4572" s="3"/>
    </row>
    <row r="4573" spans="40:48" ht="12.75" customHeight="1" x14ac:dyDescent="0.25">
      <c r="AN4573" s="18"/>
      <c r="AO4573" s="19"/>
      <c r="AQ4573" s="1"/>
      <c r="AR4573" s="14"/>
      <c r="AS4573" s="14"/>
      <c r="AT4573" s="6"/>
      <c r="AU4573" s="3"/>
      <c r="AV4573" s="3"/>
    </row>
    <row r="4574" spans="40:48" ht="12.75" customHeight="1" x14ac:dyDescent="0.25">
      <c r="AN4574" s="18"/>
      <c r="AO4574" s="19"/>
      <c r="AQ4574" s="1"/>
      <c r="AR4574" s="14"/>
      <c r="AS4574" s="14"/>
      <c r="AT4574" s="6"/>
      <c r="AU4574" s="3"/>
      <c r="AV4574" s="3"/>
    </row>
    <row r="4575" spans="40:48" ht="12.75" customHeight="1" x14ac:dyDescent="0.25">
      <c r="AN4575" s="18"/>
      <c r="AO4575" s="19"/>
      <c r="AQ4575" s="1"/>
      <c r="AR4575" s="14"/>
      <c r="AS4575" s="14"/>
      <c r="AT4575" s="6"/>
      <c r="AU4575" s="3"/>
      <c r="AV4575" s="3"/>
    </row>
    <row r="4576" spans="40:48" ht="12.75" customHeight="1" x14ac:dyDescent="0.25">
      <c r="AN4576" s="18"/>
      <c r="AO4576" s="19"/>
      <c r="AQ4576" s="1"/>
      <c r="AR4576" s="14"/>
      <c r="AS4576" s="14"/>
      <c r="AT4576" s="6"/>
      <c r="AU4576" s="3"/>
      <c r="AV4576" s="3"/>
    </row>
    <row r="4577" spans="40:48" ht="12.75" customHeight="1" x14ac:dyDescent="0.25">
      <c r="AN4577" s="18"/>
      <c r="AO4577" s="19"/>
      <c r="AQ4577" s="1"/>
      <c r="AR4577" s="14"/>
      <c r="AS4577" s="14"/>
      <c r="AT4577" s="6"/>
      <c r="AU4577" s="3"/>
      <c r="AV4577" s="3"/>
    </row>
    <row r="4578" spans="40:48" ht="12.75" customHeight="1" x14ac:dyDescent="0.25">
      <c r="AN4578" s="18"/>
      <c r="AO4578" s="19"/>
      <c r="AQ4578" s="1"/>
      <c r="AR4578" s="14"/>
      <c r="AS4578" s="14"/>
      <c r="AT4578" s="6"/>
      <c r="AU4578" s="3"/>
      <c r="AV4578" s="3"/>
    </row>
    <row r="4579" spans="40:48" ht="12.75" customHeight="1" x14ac:dyDescent="0.25">
      <c r="AN4579" s="18"/>
      <c r="AO4579" s="19"/>
      <c r="AQ4579" s="1"/>
      <c r="AR4579" s="14"/>
      <c r="AS4579" s="14"/>
      <c r="AT4579" s="6"/>
      <c r="AU4579" s="3"/>
      <c r="AV4579" s="3"/>
    </row>
    <row r="4580" spans="40:48" ht="12.75" customHeight="1" x14ac:dyDescent="0.25">
      <c r="AN4580" s="18"/>
      <c r="AO4580" s="19"/>
      <c r="AQ4580" s="1"/>
      <c r="AR4580" s="14"/>
      <c r="AS4580" s="14"/>
      <c r="AT4580" s="6"/>
      <c r="AU4580" s="3"/>
      <c r="AV4580" s="3"/>
    </row>
    <row r="4581" spans="40:48" ht="12.75" customHeight="1" x14ac:dyDescent="0.25">
      <c r="AN4581" s="18"/>
      <c r="AO4581" s="19"/>
      <c r="AQ4581" s="1"/>
      <c r="AR4581" s="14"/>
      <c r="AS4581" s="14"/>
      <c r="AT4581" s="6"/>
      <c r="AU4581" s="3"/>
      <c r="AV4581" s="3"/>
    </row>
    <row r="4582" spans="40:48" ht="12.75" customHeight="1" x14ac:dyDescent="0.25">
      <c r="AN4582" s="18"/>
      <c r="AO4582" s="19"/>
      <c r="AQ4582" s="1"/>
      <c r="AR4582" s="14"/>
      <c r="AS4582" s="14"/>
      <c r="AT4582" s="6"/>
      <c r="AU4582" s="3"/>
      <c r="AV4582" s="3"/>
    </row>
    <row r="4583" spans="40:48" ht="12.75" customHeight="1" x14ac:dyDescent="0.25">
      <c r="AN4583" s="18"/>
      <c r="AO4583" s="19"/>
      <c r="AQ4583" s="1"/>
      <c r="AR4583" s="14"/>
      <c r="AS4583" s="14"/>
      <c r="AT4583" s="6"/>
      <c r="AU4583" s="3"/>
      <c r="AV4583" s="3"/>
    </row>
    <row r="4584" spans="40:48" ht="12.75" customHeight="1" x14ac:dyDescent="0.25">
      <c r="AN4584" s="18"/>
      <c r="AO4584" s="19"/>
      <c r="AQ4584" s="1"/>
      <c r="AR4584" s="14"/>
      <c r="AS4584" s="14"/>
      <c r="AT4584" s="6"/>
      <c r="AU4584" s="3"/>
      <c r="AV4584" s="3"/>
    </row>
    <row r="4585" spans="40:48" ht="12.75" customHeight="1" x14ac:dyDescent="0.25">
      <c r="AN4585" s="18"/>
      <c r="AO4585" s="19"/>
      <c r="AQ4585" s="1"/>
      <c r="AR4585" s="14"/>
      <c r="AS4585" s="14"/>
      <c r="AT4585" s="6"/>
      <c r="AU4585" s="3"/>
      <c r="AV4585" s="3"/>
    </row>
    <row r="4586" spans="40:48" ht="12.75" customHeight="1" x14ac:dyDescent="0.25">
      <c r="AN4586" s="18"/>
      <c r="AO4586" s="19"/>
      <c r="AQ4586" s="1"/>
      <c r="AR4586" s="14"/>
      <c r="AS4586" s="14"/>
      <c r="AT4586" s="6"/>
      <c r="AU4586" s="3"/>
      <c r="AV4586" s="3"/>
    </row>
    <row r="4587" spans="40:48" ht="12.75" customHeight="1" x14ac:dyDescent="0.25">
      <c r="AN4587" s="18"/>
      <c r="AO4587" s="19"/>
      <c r="AQ4587" s="1"/>
      <c r="AR4587" s="14"/>
      <c r="AS4587" s="14"/>
      <c r="AT4587" s="6"/>
      <c r="AU4587" s="3"/>
      <c r="AV4587" s="3"/>
    </row>
    <row r="4588" spans="40:48" ht="12.75" customHeight="1" x14ac:dyDescent="0.25">
      <c r="AN4588" s="18"/>
      <c r="AO4588" s="19"/>
      <c r="AQ4588" s="1"/>
      <c r="AR4588" s="14"/>
      <c r="AS4588" s="14"/>
      <c r="AT4588" s="6"/>
      <c r="AU4588" s="3"/>
      <c r="AV4588" s="3"/>
    </row>
    <row r="4589" spans="40:48" ht="12.75" customHeight="1" x14ac:dyDescent="0.25">
      <c r="AN4589" s="18"/>
      <c r="AO4589" s="19"/>
      <c r="AQ4589" s="1"/>
      <c r="AR4589" s="14"/>
      <c r="AS4589" s="14"/>
      <c r="AT4589" s="6"/>
      <c r="AU4589" s="3"/>
      <c r="AV4589" s="3"/>
    </row>
    <row r="4590" spans="40:48" ht="12.75" customHeight="1" x14ac:dyDescent="0.25">
      <c r="AN4590" s="18"/>
      <c r="AO4590" s="19"/>
      <c r="AQ4590" s="1"/>
      <c r="AR4590" s="14"/>
      <c r="AS4590" s="14"/>
      <c r="AT4590" s="6"/>
      <c r="AU4590" s="3"/>
      <c r="AV4590" s="3"/>
    </row>
    <row r="4591" spans="40:48" ht="12.75" customHeight="1" x14ac:dyDescent="0.25">
      <c r="AN4591" s="18"/>
      <c r="AO4591" s="19"/>
      <c r="AQ4591" s="1"/>
      <c r="AR4591" s="14"/>
      <c r="AS4591" s="14"/>
      <c r="AT4591" s="6"/>
      <c r="AU4591" s="3"/>
      <c r="AV4591" s="3"/>
    </row>
    <row r="4592" spans="40:48" ht="12.75" customHeight="1" x14ac:dyDescent="0.25">
      <c r="AN4592" s="18"/>
      <c r="AO4592" s="19"/>
      <c r="AQ4592" s="1"/>
      <c r="AR4592" s="14"/>
      <c r="AS4592" s="14"/>
      <c r="AT4592" s="6"/>
      <c r="AU4592" s="3"/>
      <c r="AV4592" s="3"/>
    </row>
    <row r="4593" spans="40:48" ht="12.75" customHeight="1" x14ac:dyDescent="0.25">
      <c r="AN4593" s="18"/>
      <c r="AO4593" s="19"/>
      <c r="AQ4593" s="1"/>
      <c r="AR4593" s="14"/>
      <c r="AS4593" s="14"/>
      <c r="AT4593" s="6"/>
      <c r="AU4593" s="3"/>
      <c r="AV4593" s="3"/>
    </row>
    <row r="4594" spans="40:48" ht="12.75" customHeight="1" x14ac:dyDescent="0.25">
      <c r="AN4594" s="18"/>
      <c r="AO4594" s="19"/>
      <c r="AQ4594" s="1"/>
      <c r="AR4594" s="14"/>
      <c r="AS4594" s="14"/>
      <c r="AT4594" s="6"/>
      <c r="AU4594" s="3"/>
      <c r="AV4594" s="3"/>
    </row>
    <row r="4595" spans="40:48" ht="12.75" customHeight="1" x14ac:dyDescent="0.25">
      <c r="AN4595" s="18"/>
      <c r="AO4595" s="19"/>
      <c r="AQ4595" s="1"/>
      <c r="AR4595" s="14"/>
      <c r="AS4595" s="14"/>
      <c r="AT4595" s="6"/>
      <c r="AU4595" s="3"/>
      <c r="AV4595" s="3"/>
    </row>
    <row r="4596" spans="40:48" ht="12.75" customHeight="1" x14ac:dyDescent="0.25">
      <c r="AN4596" s="18"/>
      <c r="AO4596" s="19"/>
      <c r="AQ4596" s="1"/>
      <c r="AR4596" s="14"/>
      <c r="AS4596" s="14"/>
      <c r="AT4596" s="6"/>
      <c r="AU4596" s="3"/>
      <c r="AV4596" s="3"/>
    </row>
    <row r="4597" spans="40:48" ht="12.75" customHeight="1" x14ac:dyDescent="0.25">
      <c r="AN4597" s="18"/>
      <c r="AO4597" s="19"/>
      <c r="AQ4597" s="1"/>
      <c r="AR4597" s="14"/>
      <c r="AS4597" s="14"/>
      <c r="AT4597" s="6"/>
      <c r="AU4597" s="3"/>
      <c r="AV4597" s="3"/>
    </row>
    <row r="4598" spans="40:48" ht="12.75" customHeight="1" x14ac:dyDescent="0.25">
      <c r="AN4598" s="18"/>
      <c r="AO4598" s="19"/>
      <c r="AQ4598" s="1"/>
      <c r="AR4598" s="14"/>
      <c r="AS4598" s="14"/>
      <c r="AT4598" s="6"/>
      <c r="AU4598" s="3"/>
      <c r="AV4598" s="3"/>
    </row>
    <row r="4599" spans="40:48" ht="12.75" customHeight="1" x14ac:dyDescent="0.25">
      <c r="AN4599" s="18"/>
      <c r="AO4599" s="19"/>
      <c r="AQ4599" s="1"/>
      <c r="AR4599" s="14"/>
      <c r="AS4599" s="14"/>
      <c r="AT4599" s="6"/>
      <c r="AU4599" s="3"/>
      <c r="AV4599" s="3"/>
    </row>
    <row r="4600" spans="40:48" ht="12.75" customHeight="1" x14ac:dyDescent="0.25">
      <c r="AN4600" s="18"/>
      <c r="AO4600" s="19"/>
      <c r="AQ4600" s="1"/>
      <c r="AR4600" s="14"/>
      <c r="AS4600" s="14"/>
      <c r="AT4600" s="6"/>
      <c r="AU4600" s="3"/>
      <c r="AV4600" s="3"/>
    </row>
    <row r="4601" spans="40:48" ht="12.75" customHeight="1" x14ac:dyDescent="0.25">
      <c r="AN4601" s="18"/>
      <c r="AO4601" s="19"/>
      <c r="AQ4601" s="1"/>
      <c r="AR4601" s="14"/>
      <c r="AS4601" s="14"/>
      <c r="AT4601" s="6"/>
      <c r="AU4601" s="3"/>
      <c r="AV4601" s="3"/>
    </row>
    <row r="4602" spans="40:48" ht="12.75" customHeight="1" x14ac:dyDescent="0.25">
      <c r="AN4602" s="18"/>
      <c r="AO4602" s="19"/>
      <c r="AQ4602" s="1"/>
      <c r="AR4602" s="14"/>
      <c r="AS4602" s="14"/>
      <c r="AT4602" s="6"/>
      <c r="AU4602" s="3"/>
      <c r="AV4602" s="3"/>
    </row>
    <row r="4603" spans="40:48" ht="12.75" customHeight="1" x14ac:dyDescent="0.25">
      <c r="AN4603" s="18"/>
      <c r="AO4603" s="19"/>
      <c r="AQ4603" s="1"/>
      <c r="AR4603" s="14"/>
      <c r="AS4603" s="14"/>
      <c r="AT4603" s="6"/>
      <c r="AU4603" s="3"/>
      <c r="AV4603" s="3"/>
    </row>
    <row r="4604" spans="40:48" ht="12.75" customHeight="1" x14ac:dyDescent="0.25">
      <c r="AN4604" s="18"/>
      <c r="AO4604" s="19"/>
      <c r="AQ4604" s="1"/>
      <c r="AR4604" s="14"/>
      <c r="AS4604" s="14"/>
      <c r="AT4604" s="6"/>
      <c r="AU4604" s="3"/>
      <c r="AV4604" s="3"/>
    </row>
    <row r="4605" spans="40:48" ht="12.75" customHeight="1" x14ac:dyDescent="0.25">
      <c r="AN4605" s="18"/>
      <c r="AO4605" s="19"/>
      <c r="AQ4605" s="1"/>
      <c r="AR4605" s="14"/>
      <c r="AS4605" s="14"/>
      <c r="AT4605" s="6"/>
      <c r="AU4605" s="3"/>
      <c r="AV4605" s="3"/>
    </row>
    <row r="4606" spans="40:48" ht="12.75" customHeight="1" x14ac:dyDescent="0.25">
      <c r="AN4606" s="18"/>
      <c r="AO4606" s="19"/>
      <c r="AQ4606" s="1"/>
      <c r="AR4606" s="14"/>
      <c r="AS4606" s="14"/>
      <c r="AT4606" s="6"/>
      <c r="AU4606" s="3"/>
      <c r="AV4606" s="3"/>
    </row>
    <row r="4607" spans="40:48" ht="12.75" customHeight="1" x14ac:dyDescent="0.25">
      <c r="AN4607" s="18"/>
      <c r="AO4607" s="19"/>
      <c r="AQ4607" s="1"/>
      <c r="AR4607" s="14"/>
      <c r="AS4607" s="14"/>
      <c r="AT4607" s="6"/>
      <c r="AU4607" s="3"/>
      <c r="AV4607" s="3"/>
    </row>
    <row r="4608" spans="40:48" ht="12.75" customHeight="1" x14ac:dyDescent="0.25">
      <c r="AN4608" s="18"/>
      <c r="AO4608" s="19"/>
      <c r="AQ4608" s="1"/>
      <c r="AR4608" s="14"/>
      <c r="AS4608" s="14"/>
      <c r="AT4608" s="6"/>
      <c r="AU4608" s="3"/>
      <c r="AV4608" s="3"/>
    </row>
    <row r="4609" spans="40:48" ht="12.75" customHeight="1" x14ac:dyDescent="0.25">
      <c r="AN4609" s="18"/>
      <c r="AO4609" s="19"/>
      <c r="AQ4609" s="1"/>
      <c r="AR4609" s="14"/>
      <c r="AS4609" s="14"/>
      <c r="AT4609" s="6"/>
      <c r="AU4609" s="3"/>
      <c r="AV4609" s="3"/>
    </row>
    <row r="4610" spans="40:48" ht="12.75" customHeight="1" x14ac:dyDescent="0.25">
      <c r="AN4610" s="18"/>
      <c r="AO4610" s="19"/>
      <c r="AQ4610" s="1"/>
      <c r="AR4610" s="14"/>
      <c r="AS4610" s="14"/>
      <c r="AT4610" s="6"/>
      <c r="AU4610" s="3"/>
      <c r="AV4610" s="3"/>
    </row>
    <row r="4611" spans="40:48" ht="12.75" customHeight="1" x14ac:dyDescent="0.25">
      <c r="AN4611" s="18"/>
      <c r="AO4611" s="19"/>
      <c r="AQ4611" s="1"/>
      <c r="AR4611" s="14"/>
      <c r="AS4611" s="14"/>
      <c r="AT4611" s="6"/>
      <c r="AU4611" s="3"/>
      <c r="AV4611" s="3"/>
    </row>
    <row r="4612" spans="40:48" ht="12.75" customHeight="1" x14ac:dyDescent="0.25">
      <c r="AN4612" s="18"/>
      <c r="AO4612" s="19"/>
      <c r="AQ4612" s="1"/>
      <c r="AR4612" s="14"/>
      <c r="AS4612" s="14"/>
      <c r="AT4612" s="6"/>
      <c r="AU4612" s="3"/>
      <c r="AV4612" s="3"/>
    </row>
    <row r="4613" spans="40:48" ht="12.75" customHeight="1" x14ac:dyDescent="0.25">
      <c r="AN4613" s="18"/>
      <c r="AO4613" s="19"/>
      <c r="AQ4613" s="1"/>
      <c r="AR4613" s="14"/>
      <c r="AS4613" s="14"/>
      <c r="AT4613" s="6"/>
      <c r="AU4613" s="3"/>
      <c r="AV4613" s="3"/>
    </row>
    <row r="4614" spans="40:48" ht="12.75" customHeight="1" x14ac:dyDescent="0.25">
      <c r="AN4614" s="18"/>
      <c r="AO4614" s="19"/>
      <c r="AQ4614" s="1"/>
      <c r="AR4614" s="14"/>
      <c r="AS4614" s="14"/>
      <c r="AT4614" s="6"/>
      <c r="AU4614" s="3"/>
      <c r="AV4614" s="3"/>
    </row>
    <row r="4615" spans="40:48" ht="12.75" customHeight="1" x14ac:dyDescent="0.25">
      <c r="AN4615" s="18"/>
      <c r="AO4615" s="19"/>
      <c r="AQ4615" s="1"/>
      <c r="AR4615" s="14"/>
      <c r="AS4615" s="14"/>
      <c r="AT4615" s="6"/>
      <c r="AU4615" s="3"/>
      <c r="AV4615" s="3"/>
    </row>
    <row r="4616" spans="40:48" ht="12.75" customHeight="1" x14ac:dyDescent="0.25">
      <c r="AN4616" s="18"/>
      <c r="AO4616" s="19"/>
      <c r="AQ4616" s="1"/>
      <c r="AR4616" s="14"/>
      <c r="AS4616" s="14"/>
      <c r="AT4616" s="6"/>
      <c r="AU4616" s="3"/>
      <c r="AV4616" s="3"/>
    </row>
    <row r="4617" spans="40:48" ht="12.75" customHeight="1" x14ac:dyDescent="0.25">
      <c r="AN4617" s="18"/>
      <c r="AO4617" s="19"/>
      <c r="AQ4617" s="1"/>
      <c r="AR4617" s="14"/>
      <c r="AS4617" s="14"/>
      <c r="AT4617" s="6"/>
      <c r="AU4617" s="3"/>
      <c r="AV4617" s="3"/>
    </row>
    <row r="4618" spans="40:48" ht="12.75" customHeight="1" x14ac:dyDescent="0.25">
      <c r="AN4618" s="18"/>
      <c r="AO4618" s="19"/>
      <c r="AQ4618" s="1"/>
      <c r="AR4618" s="14"/>
      <c r="AS4618" s="14"/>
      <c r="AT4618" s="6"/>
      <c r="AU4618" s="3"/>
      <c r="AV4618" s="3"/>
    </row>
    <row r="4619" spans="40:48" ht="12.75" customHeight="1" x14ac:dyDescent="0.25">
      <c r="AN4619" s="18"/>
      <c r="AO4619" s="19"/>
      <c r="AQ4619" s="1"/>
      <c r="AR4619" s="14"/>
      <c r="AS4619" s="14"/>
      <c r="AT4619" s="6"/>
      <c r="AU4619" s="3"/>
      <c r="AV4619" s="3"/>
    </row>
    <row r="4620" spans="40:48" ht="12.75" customHeight="1" x14ac:dyDescent="0.25">
      <c r="AN4620" s="18"/>
      <c r="AO4620" s="19"/>
      <c r="AQ4620" s="1"/>
      <c r="AR4620" s="14"/>
      <c r="AS4620" s="14"/>
      <c r="AT4620" s="6"/>
      <c r="AU4620" s="3"/>
      <c r="AV4620" s="3"/>
    </row>
    <row r="4621" spans="40:48" ht="12.75" customHeight="1" x14ac:dyDescent="0.25">
      <c r="AN4621" s="18"/>
      <c r="AO4621" s="19"/>
      <c r="AQ4621" s="1"/>
      <c r="AR4621" s="14"/>
      <c r="AS4621" s="14"/>
      <c r="AT4621" s="6"/>
      <c r="AU4621" s="3"/>
      <c r="AV4621" s="3"/>
    </row>
    <row r="4622" spans="40:48" ht="12.75" customHeight="1" x14ac:dyDescent="0.25">
      <c r="AN4622" s="18"/>
      <c r="AO4622" s="19"/>
      <c r="AQ4622" s="1"/>
      <c r="AR4622" s="14"/>
      <c r="AS4622" s="14"/>
      <c r="AT4622" s="6"/>
      <c r="AU4622" s="3"/>
      <c r="AV4622" s="3"/>
    </row>
    <row r="4623" spans="40:48" ht="12.75" customHeight="1" x14ac:dyDescent="0.25">
      <c r="AN4623" s="18"/>
      <c r="AO4623" s="19"/>
      <c r="AQ4623" s="1"/>
      <c r="AR4623" s="14"/>
      <c r="AS4623" s="14"/>
      <c r="AT4623" s="6"/>
      <c r="AU4623" s="3"/>
      <c r="AV4623" s="3"/>
    </row>
    <row r="4624" spans="40:48" ht="12.75" customHeight="1" x14ac:dyDescent="0.25">
      <c r="AN4624" s="18"/>
      <c r="AO4624" s="19"/>
      <c r="AQ4624" s="1"/>
      <c r="AR4624" s="14"/>
      <c r="AS4624" s="14"/>
      <c r="AT4624" s="6"/>
      <c r="AU4624" s="3"/>
      <c r="AV4624" s="3"/>
    </row>
    <row r="4625" spans="40:48" ht="12.75" customHeight="1" x14ac:dyDescent="0.25">
      <c r="AN4625" s="18"/>
      <c r="AO4625" s="19"/>
      <c r="AQ4625" s="1"/>
      <c r="AR4625" s="14"/>
      <c r="AS4625" s="14"/>
      <c r="AT4625" s="6"/>
      <c r="AU4625" s="3"/>
      <c r="AV4625" s="3"/>
    </row>
    <row r="4626" spans="40:48" ht="12.75" customHeight="1" x14ac:dyDescent="0.25">
      <c r="AN4626" s="18"/>
      <c r="AO4626" s="19"/>
      <c r="AQ4626" s="1"/>
      <c r="AR4626" s="14"/>
      <c r="AS4626" s="14"/>
      <c r="AT4626" s="6"/>
      <c r="AU4626" s="3"/>
      <c r="AV4626" s="3"/>
    </row>
    <row r="4627" spans="40:48" ht="12.75" customHeight="1" x14ac:dyDescent="0.25">
      <c r="AN4627" s="18"/>
      <c r="AO4627" s="19"/>
      <c r="AQ4627" s="1"/>
      <c r="AR4627" s="14"/>
      <c r="AS4627" s="14"/>
      <c r="AT4627" s="6"/>
      <c r="AU4627" s="3"/>
      <c r="AV4627" s="3"/>
    </row>
    <row r="4628" spans="40:48" ht="12.75" customHeight="1" x14ac:dyDescent="0.25">
      <c r="AN4628" s="18"/>
      <c r="AO4628" s="19"/>
      <c r="AQ4628" s="1"/>
      <c r="AR4628" s="14"/>
      <c r="AS4628" s="14"/>
      <c r="AT4628" s="6"/>
      <c r="AU4628" s="3"/>
      <c r="AV4628" s="3"/>
    </row>
    <row r="4629" spans="40:48" ht="12.75" customHeight="1" x14ac:dyDescent="0.25">
      <c r="AN4629" s="18"/>
      <c r="AO4629" s="19"/>
      <c r="AQ4629" s="1"/>
      <c r="AR4629" s="14"/>
      <c r="AS4629" s="14"/>
      <c r="AT4629" s="6"/>
      <c r="AU4629" s="3"/>
      <c r="AV4629" s="3"/>
    </row>
    <row r="4630" spans="40:48" ht="12.75" customHeight="1" x14ac:dyDescent="0.25">
      <c r="AN4630" s="18"/>
      <c r="AO4630" s="19"/>
      <c r="AQ4630" s="1"/>
      <c r="AR4630" s="14"/>
      <c r="AS4630" s="14"/>
      <c r="AT4630" s="6"/>
      <c r="AU4630" s="3"/>
      <c r="AV4630" s="3"/>
    </row>
    <row r="4631" spans="40:48" ht="12.75" customHeight="1" x14ac:dyDescent="0.25">
      <c r="AN4631" s="18"/>
      <c r="AO4631" s="19"/>
      <c r="AQ4631" s="1"/>
      <c r="AR4631" s="14"/>
      <c r="AS4631" s="14"/>
      <c r="AT4631" s="6"/>
      <c r="AU4631" s="3"/>
      <c r="AV4631" s="3"/>
    </row>
    <row r="4632" spans="40:48" ht="12.75" customHeight="1" x14ac:dyDescent="0.25">
      <c r="AN4632" s="18"/>
      <c r="AO4632" s="19"/>
      <c r="AQ4632" s="1"/>
      <c r="AR4632" s="14"/>
      <c r="AS4632" s="14"/>
      <c r="AT4632" s="6"/>
      <c r="AU4632" s="3"/>
      <c r="AV4632" s="3"/>
    </row>
    <row r="4633" spans="40:48" ht="12.75" customHeight="1" x14ac:dyDescent="0.25">
      <c r="AN4633" s="18"/>
      <c r="AO4633" s="19"/>
      <c r="AQ4633" s="1"/>
      <c r="AR4633" s="14"/>
      <c r="AS4633" s="14"/>
      <c r="AT4633" s="6"/>
      <c r="AU4633" s="3"/>
      <c r="AV4633" s="3"/>
    </row>
    <row r="4634" spans="40:48" ht="12.75" customHeight="1" x14ac:dyDescent="0.25">
      <c r="AN4634" s="18"/>
      <c r="AO4634" s="19"/>
      <c r="AQ4634" s="1"/>
      <c r="AR4634" s="14"/>
      <c r="AS4634" s="14"/>
      <c r="AT4634" s="6"/>
      <c r="AU4634" s="3"/>
      <c r="AV4634" s="3"/>
    </row>
    <row r="4635" spans="40:48" ht="12.75" customHeight="1" x14ac:dyDescent="0.25">
      <c r="AN4635" s="18"/>
      <c r="AO4635" s="19"/>
      <c r="AQ4635" s="1"/>
      <c r="AR4635" s="14"/>
      <c r="AS4635" s="14"/>
      <c r="AT4635" s="6"/>
      <c r="AU4635" s="3"/>
      <c r="AV4635" s="3"/>
    </row>
    <row r="4636" spans="40:48" ht="12.75" customHeight="1" x14ac:dyDescent="0.25">
      <c r="AN4636" s="18"/>
      <c r="AO4636" s="19"/>
      <c r="AQ4636" s="1"/>
      <c r="AR4636" s="14"/>
      <c r="AS4636" s="14"/>
      <c r="AT4636" s="6"/>
      <c r="AU4636" s="3"/>
      <c r="AV4636" s="3"/>
    </row>
    <row r="4637" spans="40:48" ht="12.75" customHeight="1" x14ac:dyDescent="0.25">
      <c r="AN4637" s="18"/>
      <c r="AO4637" s="19"/>
      <c r="AQ4637" s="1"/>
      <c r="AR4637" s="14"/>
      <c r="AS4637" s="14"/>
      <c r="AT4637" s="6"/>
      <c r="AU4637" s="3"/>
      <c r="AV4637" s="3"/>
    </row>
    <row r="4638" spans="40:48" ht="12.75" customHeight="1" x14ac:dyDescent="0.25">
      <c r="AN4638" s="18"/>
      <c r="AO4638" s="19"/>
      <c r="AQ4638" s="1"/>
      <c r="AR4638" s="14"/>
      <c r="AS4638" s="14"/>
      <c r="AT4638" s="6"/>
      <c r="AU4638" s="3"/>
      <c r="AV4638" s="3"/>
    </row>
    <row r="4639" spans="40:48" ht="12.75" customHeight="1" x14ac:dyDescent="0.25">
      <c r="AN4639" s="18"/>
      <c r="AO4639" s="19"/>
      <c r="AQ4639" s="1"/>
      <c r="AR4639" s="14"/>
      <c r="AS4639" s="14"/>
      <c r="AT4639" s="6"/>
      <c r="AU4639" s="3"/>
      <c r="AV4639" s="3"/>
    </row>
    <row r="4640" spans="40:48" ht="12.75" customHeight="1" x14ac:dyDescent="0.25">
      <c r="AN4640" s="18"/>
      <c r="AO4640" s="19"/>
      <c r="AQ4640" s="1"/>
      <c r="AR4640" s="14"/>
      <c r="AS4640" s="14"/>
      <c r="AT4640" s="6"/>
      <c r="AU4640" s="3"/>
      <c r="AV4640" s="3"/>
    </row>
    <row r="4641" spans="40:48" ht="12.75" customHeight="1" x14ac:dyDescent="0.25">
      <c r="AN4641" s="18"/>
      <c r="AO4641" s="19"/>
      <c r="AQ4641" s="1"/>
      <c r="AR4641" s="14"/>
      <c r="AS4641" s="14"/>
      <c r="AT4641" s="6"/>
      <c r="AU4641" s="3"/>
      <c r="AV4641" s="3"/>
    </row>
    <row r="4642" spans="40:48" ht="12.75" customHeight="1" x14ac:dyDescent="0.25">
      <c r="AN4642" s="18"/>
      <c r="AO4642" s="19"/>
      <c r="AQ4642" s="1"/>
      <c r="AR4642" s="14"/>
      <c r="AS4642" s="14"/>
      <c r="AT4642" s="6"/>
      <c r="AU4642" s="3"/>
      <c r="AV4642" s="3"/>
    </row>
    <row r="4643" spans="40:48" ht="12.75" customHeight="1" x14ac:dyDescent="0.25">
      <c r="AN4643" s="18"/>
      <c r="AO4643" s="19"/>
      <c r="AQ4643" s="1"/>
      <c r="AR4643" s="14"/>
      <c r="AS4643" s="14"/>
      <c r="AT4643" s="6"/>
      <c r="AU4643" s="3"/>
      <c r="AV4643" s="3"/>
    </row>
    <row r="4644" spans="40:48" ht="12.75" customHeight="1" x14ac:dyDescent="0.25">
      <c r="AN4644" s="18"/>
      <c r="AO4644" s="19"/>
      <c r="AQ4644" s="1"/>
      <c r="AR4644" s="14"/>
      <c r="AS4644" s="14"/>
      <c r="AT4644" s="6"/>
      <c r="AU4644" s="3"/>
      <c r="AV4644" s="3"/>
    </row>
    <row r="4645" spans="40:48" ht="12.75" customHeight="1" x14ac:dyDescent="0.25">
      <c r="AN4645" s="18"/>
      <c r="AO4645" s="19"/>
      <c r="AQ4645" s="1"/>
      <c r="AR4645" s="14"/>
      <c r="AS4645" s="14"/>
      <c r="AT4645" s="6"/>
      <c r="AU4645" s="3"/>
      <c r="AV4645" s="3"/>
    </row>
    <row r="4646" spans="40:48" ht="12.75" customHeight="1" x14ac:dyDescent="0.25">
      <c r="AN4646" s="18"/>
      <c r="AO4646" s="19"/>
      <c r="AQ4646" s="1"/>
      <c r="AR4646" s="14"/>
      <c r="AS4646" s="14"/>
      <c r="AT4646" s="6"/>
      <c r="AU4646" s="3"/>
      <c r="AV4646" s="3"/>
    </row>
    <row r="4647" spans="40:48" ht="12.75" customHeight="1" x14ac:dyDescent="0.25">
      <c r="AN4647" s="18"/>
      <c r="AO4647" s="19"/>
      <c r="AQ4647" s="1"/>
      <c r="AR4647" s="14"/>
      <c r="AS4647" s="14"/>
      <c r="AT4647" s="6"/>
      <c r="AU4647" s="3"/>
      <c r="AV4647" s="3"/>
    </row>
    <row r="4648" spans="40:48" ht="12.75" customHeight="1" x14ac:dyDescent="0.25">
      <c r="AN4648" s="18"/>
      <c r="AO4648" s="19"/>
      <c r="AQ4648" s="1"/>
      <c r="AR4648" s="14"/>
      <c r="AS4648" s="14"/>
      <c r="AT4648" s="6"/>
      <c r="AU4648" s="3"/>
      <c r="AV4648" s="3"/>
    </row>
    <row r="4649" spans="40:48" ht="12.75" customHeight="1" x14ac:dyDescent="0.25">
      <c r="AN4649" s="18"/>
      <c r="AO4649" s="19"/>
      <c r="AQ4649" s="1"/>
      <c r="AR4649" s="14"/>
      <c r="AS4649" s="14"/>
      <c r="AT4649" s="6"/>
      <c r="AU4649" s="3"/>
      <c r="AV4649" s="3"/>
    </row>
    <row r="4650" spans="40:48" ht="12.75" customHeight="1" x14ac:dyDescent="0.25">
      <c r="AN4650" s="18"/>
      <c r="AO4650" s="19"/>
      <c r="AQ4650" s="1"/>
      <c r="AR4650" s="14"/>
      <c r="AS4650" s="14"/>
      <c r="AT4650" s="6"/>
      <c r="AU4650" s="3"/>
      <c r="AV4650" s="3"/>
    </row>
    <row r="4651" spans="40:48" ht="12.75" customHeight="1" x14ac:dyDescent="0.25">
      <c r="AN4651" s="18"/>
      <c r="AO4651" s="19"/>
      <c r="AQ4651" s="1"/>
      <c r="AR4651" s="14"/>
      <c r="AS4651" s="14"/>
      <c r="AT4651" s="6"/>
      <c r="AU4651" s="3"/>
      <c r="AV4651" s="3"/>
    </row>
    <row r="4652" spans="40:48" ht="12.75" customHeight="1" x14ac:dyDescent="0.25">
      <c r="AN4652" s="18"/>
      <c r="AO4652" s="19"/>
      <c r="AQ4652" s="1"/>
      <c r="AR4652" s="14"/>
      <c r="AS4652" s="14"/>
      <c r="AT4652" s="6"/>
      <c r="AU4652" s="3"/>
      <c r="AV4652" s="3"/>
    </row>
    <row r="4653" spans="40:48" ht="12.75" customHeight="1" x14ac:dyDescent="0.25">
      <c r="AN4653" s="18"/>
      <c r="AO4653" s="19"/>
      <c r="AQ4653" s="1"/>
      <c r="AR4653" s="14"/>
      <c r="AS4653" s="14"/>
      <c r="AT4653" s="6"/>
      <c r="AU4653" s="3"/>
      <c r="AV4653" s="3"/>
    </row>
    <row r="4654" spans="40:48" ht="12.75" customHeight="1" x14ac:dyDescent="0.25">
      <c r="AN4654" s="18"/>
      <c r="AO4654" s="19"/>
      <c r="AQ4654" s="1"/>
      <c r="AR4654" s="14"/>
      <c r="AS4654" s="14"/>
      <c r="AT4654" s="6"/>
      <c r="AU4654" s="3"/>
      <c r="AV4654" s="3"/>
    </row>
    <row r="4655" spans="40:48" ht="12.75" customHeight="1" x14ac:dyDescent="0.25">
      <c r="AN4655" s="18"/>
      <c r="AO4655" s="19"/>
      <c r="AQ4655" s="1"/>
      <c r="AR4655" s="14"/>
      <c r="AS4655" s="14"/>
      <c r="AT4655" s="6"/>
      <c r="AU4655" s="3"/>
      <c r="AV4655" s="3"/>
    </row>
    <row r="4656" spans="40:48" ht="12.75" customHeight="1" x14ac:dyDescent="0.25">
      <c r="AN4656" s="18"/>
      <c r="AO4656" s="19"/>
      <c r="AQ4656" s="1"/>
      <c r="AR4656" s="14"/>
      <c r="AS4656" s="14"/>
      <c r="AT4656" s="6"/>
      <c r="AU4656" s="3"/>
      <c r="AV4656" s="3"/>
    </row>
    <row r="4657" spans="40:48" ht="12.75" customHeight="1" x14ac:dyDescent="0.25">
      <c r="AN4657" s="18"/>
      <c r="AO4657" s="19"/>
      <c r="AQ4657" s="1"/>
      <c r="AR4657" s="14"/>
      <c r="AS4657" s="14"/>
      <c r="AT4657" s="6"/>
      <c r="AU4657" s="3"/>
      <c r="AV4657" s="3"/>
    </row>
    <row r="4658" spans="40:48" ht="12.75" customHeight="1" x14ac:dyDescent="0.25">
      <c r="AN4658" s="18"/>
      <c r="AO4658" s="19"/>
      <c r="AQ4658" s="1"/>
      <c r="AR4658" s="14"/>
      <c r="AS4658" s="14"/>
      <c r="AT4658" s="6"/>
      <c r="AU4658" s="3"/>
      <c r="AV4658" s="3"/>
    </row>
    <row r="4659" spans="40:48" ht="12.75" customHeight="1" x14ac:dyDescent="0.25">
      <c r="AN4659" s="18"/>
      <c r="AO4659" s="19"/>
      <c r="AQ4659" s="1"/>
      <c r="AR4659" s="14"/>
      <c r="AS4659" s="14"/>
      <c r="AT4659" s="6"/>
      <c r="AU4659" s="3"/>
      <c r="AV4659" s="3"/>
    </row>
    <row r="4660" spans="40:48" ht="12.75" customHeight="1" x14ac:dyDescent="0.25">
      <c r="AN4660" s="18"/>
      <c r="AO4660" s="19"/>
      <c r="AQ4660" s="1"/>
      <c r="AR4660" s="14"/>
      <c r="AS4660" s="14"/>
      <c r="AT4660" s="6"/>
      <c r="AU4660" s="3"/>
      <c r="AV4660" s="3"/>
    </row>
    <row r="4661" spans="40:48" ht="12.75" customHeight="1" x14ac:dyDescent="0.25">
      <c r="AN4661" s="18"/>
      <c r="AO4661" s="19"/>
      <c r="AQ4661" s="1"/>
      <c r="AR4661" s="14"/>
      <c r="AS4661" s="14"/>
      <c r="AT4661" s="6"/>
      <c r="AU4661" s="3"/>
      <c r="AV4661" s="3"/>
    </row>
    <row r="4662" spans="40:48" ht="12.75" customHeight="1" x14ac:dyDescent="0.25">
      <c r="AN4662" s="18"/>
      <c r="AO4662" s="19"/>
      <c r="AQ4662" s="1"/>
      <c r="AR4662" s="14"/>
      <c r="AS4662" s="14"/>
      <c r="AT4662" s="6"/>
      <c r="AU4662" s="3"/>
      <c r="AV4662" s="3"/>
    </row>
    <row r="4663" spans="40:48" ht="12.75" customHeight="1" x14ac:dyDescent="0.25">
      <c r="AN4663" s="18"/>
      <c r="AO4663" s="19"/>
      <c r="AQ4663" s="1"/>
      <c r="AR4663" s="14"/>
      <c r="AS4663" s="14"/>
      <c r="AT4663" s="6"/>
      <c r="AU4663" s="3"/>
      <c r="AV4663" s="3"/>
    </row>
    <row r="4664" spans="40:48" ht="12.75" customHeight="1" x14ac:dyDescent="0.25">
      <c r="AN4664" s="18"/>
      <c r="AO4664" s="19"/>
      <c r="AQ4664" s="1"/>
      <c r="AR4664" s="14"/>
      <c r="AS4664" s="14"/>
      <c r="AT4664" s="6"/>
      <c r="AU4664" s="3"/>
      <c r="AV4664" s="3"/>
    </row>
    <row r="4665" spans="40:48" ht="12.75" customHeight="1" x14ac:dyDescent="0.25">
      <c r="AN4665" s="18"/>
      <c r="AO4665" s="19"/>
      <c r="AQ4665" s="1"/>
      <c r="AR4665" s="14"/>
      <c r="AS4665" s="14"/>
      <c r="AT4665" s="6"/>
      <c r="AU4665" s="3"/>
      <c r="AV4665" s="3"/>
    </row>
    <row r="4666" spans="40:48" ht="12.75" customHeight="1" x14ac:dyDescent="0.25">
      <c r="AN4666" s="18"/>
      <c r="AO4666" s="19"/>
      <c r="AQ4666" s="1"/>
      <c r="AR4666" s="14"/>
      <c r="AS4666" s="14"/>
      <c r="AT4666" s="6"/>
      <c r="AU4666" s="3"/>
      <c r="AV4666" s="3"/>
    </row>
    <row r="4667" spans="40:48" ht="12.75" customHeight="1" x14ac:dyDescent="0.25">
      <c r="AN4667" s="18"/>
      <c r="AO4667" s="19"/>
      <c r="AQ4667" s="1"/>
      <c r="AR4667" s="14"/>
      <c r="AS4667" s="14"/>
      <c r="AT4667" s="6"/>
      <c r="AU4667" s="3"/>
      <c r="AV4667" s="3"/>
    </row>
    <row r="4668" spans="40:48" ht="12.75" customHeight="1" x14ac:dyDescent="0.25">
      <c r="AN4668" s="18"/>
      <c r="AO4668" s="19"/>
      <c r="AQ4668" s="1"/>
      <c r="AR4668" s="14"/>
      <c r="AS4668" s="14"/>
      <c r="AT4668" s="6"/>
      <c r="AU4668" s="3"/>
      <c r="AV4668" s="3"/>
    </row>
    <row r="4669" spans="40:48" ht="12.75" customHeight="1" x14ac:dyDescent="0.25">
      <c r="AN4669" s="18"/>
      <c r="AO4669" s="19"/>
      <c r="AQ4669" s="1"/>
      <c r="AR4669" s="14"/>
      <c r="AS4669" s="14"/>
      <c r="AT4669" s="6"/>
      <c r="AU4669" s="3"/>
      <c r="AV4669" s="3"/>
    </row>
    <row r="4670" spans="40:48" ht="12.75" customHeight="1" x14ac:dyDescent="0.25">
      <c r="AN4670" s="18"/>
      <c r="AO4670" s="19"/>
      <c r="AQ4670" s="1"/>
      <c r="AR4670" s="14"/>
      <c r="AS4670" s="14"/>
      <c r="AT4670" s="6"/>
      <c r="AU4670" s="3"/>
      <c r="AV4670" s="3"/>
    </row>
    <row r="4671" spans="40:48" ht="12.75" customHeight="1" x14ac:dyDescent="0.25">
      <c r="AN4671" s="18"/>
      <c r="AO4671" s="19"/>
      <c r="AQ4671" s="1"/>
      <c r="AR4671" s="14"/>
      <c r="AS4671" s="14"/>
      <c r="AT4671" s="6"/>
      <c r="AU4671" s="3"/>
      <c r="AV4671" s="3"/>
    </row>
    <row r="4672" spans="40:48" ht="12.75" customHeight="1" x14ac:dyDescent="0.25">
      <c r="AN4672" s="18"/>
      <c r="AO4672" s="19"/>
      <c r="AQ4672" s="1"/>
      <c r="AR4672" s="14"/>
      <c r="AS4672" s="14"/>
      <c r="AT4672" s="6"/>
      <c r="AU4672" s="3"/>
      <c r="AV4672" s="3"/>
    </row>
    <row r="4673" spans="40:48" ht="12.75" customHeight="1" x14ac:dyDescent="0.25">
      <c r="AN4673" s="18"/>
      <c r="AO4673" s="19"/>
      <c r="AQ4673" s="1"/>
      <c r="AR4673" s="14"/>
      <c r="AS4673" s="14"/>
      <c r="AT4673" s="6"/>
      <c r="AU4673" s="3"/>
      <c r="AV4673" s="3"/>
    </row>
    <row r="4674" spans="40:48" ht="12.75" customHeight="1" x14ac:dyDescent="0.25">
      <c r="AN4674" s="18"/>
      <c r="AO4674" s="19"/>
      <c r="AQ4674" s="1"/>
      <c r="AR4674" s="14"/>
      <c r="AS4674" s="14"/>
      <c r="AT4674" s="6"/>
      <c r="AU4674" s="3"/>
      <c r="AV4674" s="3"/>
    </row>
    <row r="4675" spans="40:48" ht="12.75" customHeight="1" x14ac:dyDescent="0.25">
      <c r="AN4675" s="18"/>
      <c r="AO4675" s="19"/>
      <c r="AQ4675" s="1"/>
      <c r="AR4675" s="14"/>
      <c r="AS4675" s="14"/>
      <c r="AT4675" s="6"/>
      <c r="AU4675" s="3"/>
      <c r="AV4675" s="3"/>
    </row>
    <row r="4676" spans="40:48" ht="12.75" customHeight="1" x14ac:dyDescent="0.25">
      <c r="AN4676" s="18"/>
      <c r="AO4676" s="19"/>
      <c r="AQ4676" s="1"/>
      <c r="AR4676" s="14"/>
      <c r="AS4676" s="14"/>
      <c r="AT4676" s="6"/>
      <c r="AU4676" s="3"/>
      <c r="AV4676" s="3"/>
    </row>
    <row r="4677" spans="40:48" ht="12.75" customHeight="1" x14ac:dyDescent="0.25">
      <c r="AN4677" s="18"/>
      <c r="AO4677" s="19"/>
      <c r="AQ4677" s="1"/>
      <c r="AR4677" s="14"/>
      <c r="AS4677" s="14"/>
      <c r="AT4677" s="6"/>
      <c r="AU4677" s="3"/>
      <c r="AV4677" s="3"/>
    </row>
    <row r="4678" spans="40:48" ht="12.75" customHeight="1" x14ac:dyDescent="0.25">
      <c r="AN4678" s="18"/>
      <c r="AO4678" s="19"/>
      <c r="AQ4678" s="1"/>
      <c r="AR4678" s="14"/>
      <c r="AS4678" s="14"/>
      <c r="AT4678" s="6"/>
      <c r="AU4678" s="3"/>
      <c r="AV4678" s="3"/>
    </row>
    <row r="4679" spans="40:48" ht="12.75" customHeight="1" x14ac:dyDescent="0.25">
      <c r="AN4679" s="18"/>
      <c r="AO4679" s="19"/>
      <c r="AQ4679" s="1"/>
      <c r="AR4679" s="14"/>
      <c r="AS4679" s="14"/>
      <c r="AT4679" s="6"/>
      <c r="AU4679" s="3"/>
      <c r="AV4679" s="3"/>
    </row>
    <row r="4680" spans="40:48" ht="12.75" customHeight="1" x14ac:dyDescent="0.25">
      <c r="AN4680" s="18"/>
      <c r="AO4680" s="19"/>
      <c r="AQ4680" s="1"/>
      <c r="AR4680" s="14"/>
      <c r="AS4680" s="14"/>
      <c r="AT4680" s="6"/>
      <c r="AU4680" s="3"/>
      <c r="AV4680" s="3"/>
    </row>
    <row r="4681" spans="40:48" ht="12.75" customHeight="1" x14ac:dyDescent="0.25">
      <c r="AN4681" s="18"/>
      <c r="AO4681" s="19"/>
      <c r="AQ4681" s="1"/>
      <c r="AR4681" s="14"/>
      <c r="AS4681" s="14"/>
      <c r="AT4681" s="6"/>
      <c r="AU4681" s="3"/>
      <c r="AV4681" s="3"/>
    </row>
    <row r="4682" spans="40:48" ht="12.75" customHeight="1" x14ac:dyDescent="0.25">
      <c r="AN4682" s="18"/>
      <c r="AO4682" s="19"/>
      <c r="AQ4682" s="1"/>
      <c r="AR4682" s="14"/>
      <c r="AS4682" s="14"/>
      <c r="AT4682" s="6"/>
      <c r="AU4682" s="3"/>
      <c r="AV4682" s="3"/>
    </row>
    <row r="4683" spans="40:48" ht="12.75" customHeight="1" x14ac:dyDescent="0.25">
      <c r="AN4683" s="18"/>
      <c r="AO4683" s="19"/>
      <c r="AQ4683" s="1"/>
      <c r="AR4683" s="14"/>
      <c r="AS4683" s="14"/>
      <c r="AT4683" s="6"/>
      <c r="AU4683" s="3"/>
      <c r="AV4683" s="3"/>
    </row>
    <row r="4684" spans="40:48" ht="12.75" customHeight="1" x14ac:dyDescent="0.25">
      <c r="AN4684" s="18"/>
      <c r="AO4684" s="19"/>
      <c r="AQ4684" s="1"/>
      <c r="AR4684" s="14"/>
      <c r="AS4684" s="14"/>
      <c r="AT4684" s="6"/>
      <c r="AU4684" s="3"/>
      <c r="AV4684" s="3"/>
    </row>
    <row r="4685" spans="40:48" ht="12.75" customHeight="1" x14ac:dyDescent="0.25">
      <c r="AN4685" s="18"/>
      <c r="AO4685" s="19"/>
      <c r="AQ4685" s="1"/>
      <c r="AR4685" s="14"/>
      <c r="AS4685" s="14"/>
      <c r="AT4685" s="6"/>
      <c r="AU4685" s="3"/>
      <c r="AV4685" s="3"/>
    </row>
    <row r="4686" spans="40:48" ht="12.75" customHeight="1" x14ac:dyDescent="0.25">
      <c r="AN4686" s="18"/>
      <c r="AO4686" s="19"/>
      <c r="AQ4686" s="1"/>
      <c r="AR4686" s="14"/>
      <c r="AS4686" s="14"/>
      <c r="AT4686" s="6"/>
      <c r="AU4686" s="3"/>
      <c r="AV4686" s="3"/>
    </row>
    <row r="4687" spans="40:48" ht="12.75" customHeight="1" x14ac:dyDescent="0.25">
      <c r="AN4687" s="18"/>
      <c r="AO4687" s="19"/>
      <c r="AQ4687" s="1"/>
      <c r="AR4687" s="14"/>
      <c r="AS4687" s="14"/>
      <c r="AT4687" s="6"/>
      <c r="AU4687" s="3"/>
      <c r="AV4687" s="3"/>
    </row>
    <row r="4688" spans="40:48" ht="12.75" customHeight="1" x14ac:dyDescent="0.25">
      <c r="AN4688" s="18"/>
      <c r="AO4688" s="19"/>
      <c r="AQ4688" s="1"/>
      <c r="AR4688" s="14"/>
      <c r="AS4688" s="14"/>
      <c r="AT4688" s="6"/>
      <c r="AU4688" s="3"/>
      <c r="AV4688" s="3"/>
    </row>
    <row r="4689" spans="40:48" ht="12.75" customHeight="1" x14ac:dyDescent="0.25">
      <c r="AN4689" s="18"/>
      <c r="AO4689" s="19"/>
      <c r="AQ4689" s="1"/>
      <c r="AR4689" s="14"/>
      <c r="AS4689" s="14"/>
      <c r="AT4689" s="6"/>
      <c r="AU4689" s="3"/>
      <c r="AV4689" s="3"/>
    </row>
    <row r="4690" spans="40:48" ht="12.75" customHeight="1" x14ac:dyDescent="0.25">
      <c r="AN4690" s="18"/>
      <c r="AO4690" s="19"/>
      <c r="AQ4690" s="1"/>
      <c r="AR4690" s="14"/>
      <c r="AS4690" s="14"/>
      <c r="AT4690" s="6"/>
      <c r="AU4690" s="3"/>
      <c r="AV4690" s="3"/>
    </row>
    <row r="4691" spans="40:48" ht="12.75" customHeight="1" x14ac:dyDescent="0.25">
      <c r="AN4691" s="18"/>
      <c r="AO4691" s="19"/>
      <c r="AQ4691" s="1"/>
      <c r="AR4691" s="14"/>
      <c r="AS4691" s="14"/>
      <c r="AT4691" s="6"/>
      <c r="AU4691" s="3"/>
      <c r="AV4691" s="3"/>
    </row>
    <row r="4692" spans="40:48" ht="12.75" customHeight="1" x14ac:dyDescent="0.25">
      <c r="AN4692" s="18"/>
      <c r="AO4692" s="19"/>
      <c r="AQ4692" s="1"/>
      <c r="AR4692" s="14"/>
      <c r="AS4692" s="14"/>
      <c r="AT4692" s="6"/>
      <c r="AU4692" s="3"/>
      <c r="AV4692" s="3"/>
    </row>
    <row r="4693" spans="40:48" ht="12.75" customHeight="1" x14ac:dyDescent="0.25">
      <c r="AN4693" s="18"/>
      <c r="AO4693" s="19"/>
      <c r="AQ4693" s="1"/>
      <c r="AR4693" s="14"/>
      <c r="AS4693" s="14"/>
      <c r="AT4693" s="6"/>
      <c r="AU4693" s="3"/>
      <c r="AV4693" s="3"/>
    </row>
    <row r="4694" spans="40:48" ht="12.75" customHeight="1" x14ac:dyDescent="0.25">
      <c r="AN4694" s="18"/>
      <c r="AO4694" s="19"/>
      <c r="AQ4694" s="1"/>
      <c r="AR4694" s="14"/>
      <c r="AS4694" s="14"/>
      <c r="AT4694" s="6"/>
      <c r="AU4694" s="3"/>
      <c r="AV4694" s="3"/>
    </row>
    <row r="4695" spans="40:48" ht="12.75" customHeight="1" x14ac:dyDescent="0.25">
      <c r="AN4695" s="18"/>
      <c r="AO4695" s="19"/>
      <c r="AQ4695" s="1"/>
      <c r="AR4695" s="14"/>
      <c r="AS4695" s="14"/>
      <c r="AT4695" s="6"/>
      <c r="AU4695" s="3"/>
      <c r="AV4695" s="3"/>
    </row>
    <row r="4696" spans="40:48" ht="12.75" customHeight="1" x14ac:dyDescent="0.25">
      <c r="AN4696" s="18"/>
      <c r="AO4696" s="19"/>
      <c r="AQ4696" s="1"/>
      <c r="AR4696" s="14"/>
      <c r="AS4696" s="14"/>
      <c r="AT4696" s="6"/>
      <c r="AU4696" s="3"/>
      <c r="AV4696" s="3"/>
    </row>
    <row r="4697" spans="40:48" ht="12.75" customHeight="1" x14ac:dyDescent="0.25">
      <c r="AN4697" s="18"/>
      <c r="AO4697" s="19"/>
      <c r="AQ4697" s="1"/>
      <c r="AR4697" s="14"/>
      <c r="AS4697" s="14"/>
      <c r="AT4697" s="6"/>
      <c r="AU4697" s="3"/>
      <c r="AV4697" s="3"/>
    </row>
    <row r="4698" spans="40:48" ht="12.75" customHeight="1" x14ac:dyDescent="0.25">
      <c r="AN4698" s="18"/>
      <c r="AO4698" s="19"/>
      <c r="AQ4698" s="1"/>
      <c r="AR4698" s="14"/>
      <c r="AS4698" s="14"/>
      <c r="AT4698" s="6"/>
      <c r="AU4698" s="3"/>
      <c r="AV4698" s="3"/>
    </row>
    <row r="4699" spans="40:48" ht="12.75" customHeight="1" x14ac:dyDescent="0.25">
      <c r="AN4699" s="18"/>
      <c r="AO4699" s="19"/>
      <c r="AQ4699" s="1"/>
      <c r="AR4699" s="14"/>
      <c r="AS4699" s="14"/>
      <c r="AT4699" s="6"/>
      <c r="AU4699" s="3"/>
      <c r="AV4699" s="3"/>
    </row>
    <row r="4700" spans="40:48" ht="12.75" customHeight="1" x14ac:dyDescent="0.25">
      <c r="AN4700" s="18"/>
      <c r="AO4700" s="19"/>
      <c r="AQ4700" s="1"/>
      <c r="AR4700" s="14"/>
      <c r="AS4700" s="14"/>
      <c r="AT4700" s="6"/>
      <c r="AU4700" s="3"/>
      <c r="AV4700" s="3"/>
    </row>
    <row r="4701" spans="40:48" ht="12.75" customHeight="1" x14ac:dyDescent="0.25">
      <c r="AN4701" s="18"/>
      <c r="AO4701" s="19"/>
      <c r="AQ4701" s="1"/>
      <c r="AR4701" s="14"/>
      <c r="AS4701" s="14"/>
      <c r="AT4701" s="6"/>
      <c r="AU4701" s="3"/>
      <c r="AV4701" s="3"/>
    </row>
    <row r="4702" spans="40:48" ht="12.75" customHeight="1" x14ac:dyDescent="0.25">
      <c r="AN4702" s="18"/>
      <c r="AO4702" s="19"/>
      <c r="AQ4702" s="1"/>
      <c r="AR4702" s="14"/>
      <c r="AS4702" s="14"/>
      <c r="AT4702" s="6"/>
      <c r="AU4702" s="3"/>
      <c r="AV4702" s="3"/>
    </row>
    <row r="4703" spans="40:48" ht="12.75" customHeight="1" x14ac:dyDescent="0.25">
      <c r="AN4703" s="18"/>
      <c r="AO4703" s="19"/>
      <c r="AQ4703" s="1"/>
      <c r="AR4703" s="14"/>
      <c r="AS4703" s="14"/>
      <c r="AT4703" s="6"/>
      <c r="AU4703" s="3"/>
      <c r="AV4703" s="3"/>
    </row>
    <row r="4704" spans="40:48" ht="12.75" customHeight="1" x14ac:dyDescent="0.25">
      <c r="AN4704" s="18"/>
      <c r="AO4704" s="19"/>
      <c r="AQ4704" s="1"/>
      <c r="AR4704" s="14"/>
      <c r="AS4704" s="14"/>
      <c r="AT4704" s="6"/>
      <c r="AU4704" s="3"/>
      <c r="AV4704" s="3"/>
    </row>
    <row r="4705" spans="40:48" ht="12.75" customHeight="1" x14ac:dyDescent="0.25">
      <c r="AN4705" s="18"/>
      <c r="AO4705" s="19"/>
      <c r="AQ4705" s="1"/>
      <c r="AR4705" s="14"/>
      <c r="AS4705" s="14"/>
      <c r="AT4705" s="6"/>
      <c r="AU4705" s="3"/>
      <c r="AV4705" s="3"/>
    </row>
    <row r="4706" spans="40:48" ht="12.75" customHeight="1" x14ac:dyDescent="0.25">
      <c r="AN4706" s="18"/>
      <c r="AO4706" s="19"/>
      <c r="AQ4706" s="1"/>
      <c r="AR4706" s="14"/>
      <c r="AS4706" s="14"/>
      <c r="AT4706" s="6"/>
      <c r="AU4706" s="3"/>
      <c r="AV4706" s="3"/>
    </row>
    <row r="4707" spans="40:48" ht="12.75" customHeight="1" x14ac:dyDescent="0.25">
      <c r="AN4707" s="18"/>
      <c r="AO4707" s="19"/>
      <c r="AQ4707" s="1"/>
      <c r="AR4707" s="14"/>
      <c r="AS4707" s="14"/>
      <c r="AT4707" s="6"/>
      <c r="AU4707" s="3"/>
      <c r="AV4707" s="3"/>
    </row>
    <row r="4708" spans="40:48" ht="12.75" customHeight="1" x14ac:dyDescent="0.25">
      <c r="AN4708" s="18"/>
      <c r="AO4708" s="19"/>
      <c r="AQ4708" s="1"/>
      <c r="AR4708" s="14"/>
      <c r="AS4708" s="14"/>
      <c r="AT4708" s="6"/>
      <c r="AU4708" s="3"/>
      <c r="AV4708" s="3"/>
    </row>
    <row r="4709" spans="40:48" ht="12.75" customHeight="1" x14ac:dyDescent="0.25">
      <c r="AN4709" s="18"/>
      <c r="AO4709" s="19"/>
      <c r="AQ4709" s="1"/>
      <c r="AR4709" s="14"/>
      <c r="AS4709" s="14"/>
      <c r="AT4709" s="6"/>
      <c r="AU4709" s="3"/>
      <c r="AV4709" s="3"/>
    </row>
    <row r="4710" spans="40:48" ht="12.75" customHeight="1" x14ac:dyDescent="0.25">
      <c r="AN4710" s="18"/>
      <c r="AO4710" s="19"/>
      <c r="AQ4710" s="1"/>
      <c r="AR4710" s="14"/>
      <c r="AS4710" s="14"/>
      <c r="AT4710" s="6"/>
      <c r="AU4710" s="3"/>
      <c r="AV4710" s="3"/>
    </row>
    <row r="4711" spans="40:48" ht="12.75" customHeight="1" x14ac:dyDescent="0.25">
      <c r="AN4711" s="18"/>
      <c r="AO4711" s="19"/>
      <c r="AQ4711" s="1"/>
      <c r="AR4711" s="14"/>
      <c r="AS4711" s="14"/>
      <c r="AT4711" s="6"/>
      <c r="AU4711" s="3"/>
      <c r="AV4711" s="3"/>
    </row>
    <row r="4712" spans="40:48" ht="12.75" customHeight="1" x14ac:dyDescent="0.25">
      <c r="AN4712" s="18"/>
      <c r="AO4712" s="19"/>
      <c r="AQ4712" s="1"/>
      <c r="AR4712" s="14"/>
      <c r="AS4712" s="14"/>
      <c r="AT4712" s="6"/>
      <c r="AU4712" s="3"/>
      <c r="AV4712" s="3"/>
    </row>
    <row r="4713" spans="40:48" ht="12.75" customHeight="1" x14ac:dyDescent="0.25">
      <c r="AN4713" s="18"/>
      <c r="AO4713" s="19"/>
      <c r="AQ4713" s="1"/>
      <c r="AR4713" s="14"/>
      <c r="AS4713" s="14"/>
      <c r="AT4713" s="6"/>
      <c r="AU4713" s="3"/>
      <c r="AV4713" s="3"/>
    </row>
    <row r="4714" spans="40:48" ht="12.75" customHeight="1" x14ac:dyDescent="0.25">
      <c r="AN4714" s="18"/>
      <c r="AO4714" s="19"/>
      <c r="AQ4714" s="1"/>
      <c r="AR4714" s="14"/>
      <c r="AS4714" s="14"/>
      <c r="AT4714" s="6"/>
      <c r="AU4714" s="3"/>
      <c r="AV4714" s="3"/>
    </row>
    <row r="4715" spans="40:48" ht="12.75" customHeight="1" x14ac:dyDescent="0.25">
      <c r="AN4715" s="18"/>
      <c r="AO4715" s="19"/>
      <c r="AQ4715" s="1"/>
      <c r="AR4715" s="14"/>
      <c r="AS4715" s="14"/>
      <c r="AT4715" s="6"/>
      <c r="AU4715" s="3"/>
      <c r="AV4715" s="3"/>
    </row>
    <row r="4716" spans="40:48" ht="12.75" customHeight="1" x14ac:dyDescent="0.25">
      <c r="AN4716" s="18"/>
      <c r="AO4716" s="19"/>
      <c r="AQ4716" s="1"/>
      <c r="AR4716" s="14"/>
      <c r="AS4716" s="14"/>
      <c r="AT4716" s="6"/>
      <c r="AU4716" s="3"/>
      <c r="AV4716" s="3"/>
    </row>
    <row r="4717" spans="40:48" ht="12.75" customHeight="1" x14ac:dyDescent="0.25">
      <c r="AN4717" s="18"/>
      <c r="AO4717" s="19"/>
      <c r="AQ4717" s="1"/>
      <c r="AR4717" s="14"/>
      <c r="AS4717" s="14"/>
      <c r="AT4717" s="6"/>
      <c r="AU4717" s="3"/>
      <c r="AV4717" s="3"/>
    </row>
    <row r="4718" spans="40:48" ht="12.75" customHeight="1" x14ac:dyDescent="0.25">
      <c r="AN4718" s="18"/>
      <c r="AO4718" s="19"/>
      <c r="AQ4718" s="1"/>
      <c r="AR4718" s="14"/>
      <c r="AS4718" s="14"/>
      <c r="AT4718" s="6"/>
      <c r="AU4718" s="3"/>
      <c r="AV4718" s="3"/>
    </row>
    <row r="4719" spans="40:48" ht="12.75" customHeight="1" x14ac:dyDescent="0.25">
      <c r="AN4719" s="18"/>
      <c r="AO4719" s="19"/>
      <c r="AQ4719" s="1"/>
      <c r="AR4719" s="14"/>
      <c r="AS4719" s="14"/>
      <c r="AT4719" s="6"/>
      <c r="AU4719" s="3"/>
      <c r="AV4719" s="3"/>
    </row>
    <row r="4720" spans="40:48" ht="12.75" customHeight="1" x14ac:dyDescent="0.25">
      <c r="AN4720" s="18"/>
      <c r="AO4720" s="19"/>
      <c r="AQ4720" s="1"/>
      <c r="AR4720" s="14"/>
      <c r="AS4720" s="14"/>
      <c r="AT4720" s="6"/>
      <c r="AU4720" s="3"/>
      <c r="AV4720" s="3"/>
    </row>
    <row r="4721" spans="40:48" ht="12.75" customHeight="1" x14ac:dyDescent="0.25">
      <c r="AN4721" s="18"/>
      <c r="AO4721" s="19"/>
      <c r="AQ4721" s="1"/>
      <c r="AR4721" s="14"/>
      <c r="AS4721" s="14"/>
      <c r="AT4721" s="6"/>
      <c r="AU4721" s="3"/>
      <c r="AV4721" s="3"/>
    </row>
    <row r="4722" spans="40:48" ht="12.75" customHeight="1" x14ac:dyDescent="0.25">
      <c r="AN4722" s="18"/>
      <c r="AO4722" s="19"/>
      <c r="AQ4722" s="1"/>
      <c r="AR4722" s="14"/>
      <c r="AS4722" s="14"/>
      <c r="AT4722" s="6"/>
      <c r="AU4722" s="3"/>
      <c r="AV4722" s="3"/>
    </row>
    <row r="4723" spans="40:48" ht="12.75" customHeight="1" x14ac:dyDescent="0.25">
      <c r="AN4723" s="18"/>
      <c r="AO4723" s="19"/>
      <c r="AQ4723" s="1"/>
      <c r="AR4723" s="14"/>
      <c r="AS4723" s="14"/>
      <c r="AT4723" s="6"/>
      <c r="AU4723" s="3"/>
      <c r="AV4723" s="3"/>
    </row>
    <row r="4724" spans="40:48" ht="12.75" customHeight="1" x14ac:dyDescent="0.25">
      <c r="AN4724" s="18"/>
      <c r="AO4724" s="19"/>
      <c r="AQ4724" s="1"/>
      <c r="AR4724" s="14"/>
      <c r="AS4724" s="14"/>
      <c r="AT4724" s="6"/>
      <c r="AU4724" s="3"/>
      <c r="AV4724" s="3"/>
    </row>
    <row r="4725" spans="40:48" ht="12.75" customHeight="1" x14ac:dyDescent="0.25">
      <c r="AN4725" s="18"/>
      <c r="AO4725" s="19"/>
      <c r="AQ4725" s="1"/>
      <c r="AR4725" s="14"/>
      <c r="AS4725" s="14"/>
      <c r="AT4725" s="6"/>
      <c r="AU4725" s="3"/>
      <c r="AV4725" s="3"/>
    </row>
    <row r="4726" spans="40:48" ht="12.75" customHeight="1" x14ac:dyDescent="0.25">
      <c r="AN4726" s="18"/>
      <c r="AO4726" s="19"/>
      <c r="AQ4726" s="1"/>
      <c r="AR4726" s="14"/>
      <c r="AS4726" s="14"/>
      <c r="AT4726" s="6"/>
      <c r="AU4726" s="3"/>
      <c r="AV4726" s="3"/>
    </row>
    <row r="4727" spans="40:48" ht="12.75" customHeight="1" x14ac:dyDescent="0.25">
      <c r="AN4727" s="18"/>
      <c r="AO4727" s="19"/>
      <c r="AQ4727" s="1"/>
      <c r="AR4727" s="14"/>
      <c r="AS4727" s="14"/>
      <c r="AT4727" s="6"/>
      <c r="AU4727" s="3"/>
      <c r="AV4727" s="3"/>
    </row>
    <row r="4728" spans="40:48" ht="12.75" customHeight="1" x14ac:dyDescent="0.25">
      <c r="AN4728" s="18"/>
      <c r="AO4728" s="19"/>
      <c r="AQ4728" s="1"/>
      <c r="AR4728" s="14"/>
      <c r="AS4728" s="14"/>
      <c r="AT4728" s="6"/>
      <c r="AU4728" s="3"/>
      <c r="AV4728" s="3"/>
    </row>
    <row r="4729" spans="40:48" ht="12.75" customHeight="1" x14ac:dyDescent="0.25">
      <c r="AN4729" s="18"/>
      <c r="AO4729" s="19"/>
      <c r="AQ4729" s="1"/>
      <c r="AR4729" s="14"/>
      <c r="AS4729" s="14"/>
      <c r="AT4729" s="6"/>
      <c r="AU4729" s="3"/>
      <c r="AV4729" s="3"/>
    </row>
    <row r="4730" spans="40:48" ht="12.75" customHeight="1" x14ac:dyDescent="0.25">
      <c r="AN4730" s="18"/>
      <c r="AO4730" s="19"/>
      <c r="AQ4730" s="1"/>
      <c r="AR4730" s="14"/>
      <c r="AS4730" s="14"/>
      <c r="AT4730" s="6"/>
      <c r="AU4730" s="3"/>
      <c r="AV4730" s="3"/>
    </row>
    <row r="4731" spans="40:48" ht="12.75" customHeight="1" x14ac:dyDescent="0.25">
      <c r="AN4731" s="18"/>
      <c r="AO4731" s="19"/>
      <c r="AQ4731" s="1"/>
      <c r="AR4731" s="14"/>
      <c r="AS4731" s="14"/>
      <c r="AT4731" s="6"/>
      <c r="AU4731" s="3"/>
      <c r="AV4731" s="3"/>
    </row>
    <row r="4732" spans="40:48" ht="12.75" customHeight="1" x14ac:dyDescent="0.25">
      <c r="AN4732" s="18"/>
      <c r="AO4732" s="19"/>
      <c r="AQ4732" s="1"/>
      <c r="AR4732" s="14"/>
      <c r="AS4732" s="14"/>
      <c r="AT4732" s="6"/>
      <c r="AU4732" s="3"/>
      <c r="AV4732" s="3"/>
    </row>
    <row r="4733" spans="40:48" ht="12.75" customHeight="1" x14ac:dyDescent="0.25">
      <c r="AN4733" s="18"/>
      <c r="AO4733" s="19"/>
      <c r="AQ4733" s="1"/>
      <c r="AR4733" s="14"/>
      <c r="AS4733" s="14"/>
      <c r="AT4733" s="6"/>
      <c r="AU4733" s="3"/>
      <c r="AV4733" s="3"/>
    </row>
    <row r="4734" spans="40:48" ht="12.75" customHeight="1" x14ac:dyDescent="0.25">
      <c r="AN4734" s="18"/>
      <c r="AO4734" s="19"/>
      <c r="AQ4734" s="1"/>
      <c r="AR4734" s="14"/>
      <c r="AS4734" s="14"/>
      <c r="AT4734" s="6"/>
      <c r="AU4734" s="3"/>
      <c r="AV4734" s="3"/>
    </row>
    <row r="4735" spans="40:48" ht="12.75" customHeight="1" x14ac:dyDescent="0.25">
      <c r="AN4735" s="18"/>
      <c r="AO4735" s="19"/>
      <c r="AQ4735" s="1"/>
      <c r="AR4735" s="14"/>
      <c r="AS4735" s="14"/>
      <c r="AT4735" s="6"/>
      <c r="AU4735" s="3"/>
      <c r="AV4735" s="3"/>
    </row>
    <row r="4736" spans="40:48" ht="12.75" customHeight="1" x14ac:dyDescent="0.25">
      <c r="AN4736" s="18"/>
      <c r="AO4736" s="19"/>
      <c r="AQ4736" s="1"/>
      <c r="AR4736" s="14"/>
      <c r="AS4736" s="14"/>
      <c r="AT4736" s="6"/>
      <c r="AU4736" s="3"/>
      <c r="AV4736" s="3"/>
    </row>
    <row r="4737" spans="40:48" ht="12.75" customHeight="1" x14ac:dyDescent="0.25">
      <c r="AN4737" s="18"/>
      <c r="AO4737" s="19"/>
      <c r="AQ4737" s="1"/>
      <c r="AR4737" s="14"/>
      <c r="AS4737" s="14"/>
      <c r="AT4737" s="6"/>
      <c r="AU4737" s="3"/>
      <c r="AV4737" s="3"/>
    </row>
    <row r="4738" spans="40:48" ht="12.75" customHeight="1" x14ac:dyDescent="0.25">
      <c r="AN4738" s="18"/>
      <c r="AO4738" s="19"/>
      <c r="AQ4738" s="1"/>
      <c r="AR4738" s="14"/>
      <c r="AS4738" s="14"/>
      <c r="AT4738" s="6"/>
      <c r="AU4738" s="3"/>
      <c r="AV4738" s="3"/>
    </row>
    <row r="4739" spans="40:48" ht="12.75" customHeight="1" x14ac:dyDescent="0.25">
      <c r="AN4739" s="18"/>
      <c r="AO4739" s="19"/>
      <c r="AQ4739" s="1"/>
      <c r="AR4739" s="14"/>
      <c r="AS4739" s="14"/>
      <c r="AT4739" s="6"/>
      <c r="AU4739" s="3"/>
      <c r="AV4739" s="3"/>
    </row>
    <row r="4740" spans="40:48" ht="12.75" customHeight="1" x14ac:dyDescent="0.25">
      <c r="AN4740" s="18"/>
      <c r="AO4740" s="19"/>
      <c r="AQ4740" s="1"/>
      <c r="AR4740" s="14"/>
      <c r="AS4740" s="14"/>
      <c r="AT4740" s="6"/>
      <c r="AU4740" s="3"/>
      <c r="AV4740" s="3"/>
    </row>
    <row r="4741" spans="40:48" ht="12.75" customHeight="1" x14ac:dyDescent="0.25">
      <c r="AN4741" s="18"/>
      <c r="AO4741" s="19"/>
      <c r="AQ4741" s="1"/>
      <c r="AR4741" s="14"/>
      <c r="AS4741" s="14"/>
      <c r="AT4741" s="6"/>
      <c r="AU4741" s="3"/>
      <c r="AV4741" s="3"/>
    </row>
    <row r="4742" spans="40:48" ht="12.75" customHeight="1" x14ac:dyDescent="0.25">
      <c r="AN4742" s="18"/>
      <c r="AO4742" s="19"/>
      <c r="AQ4742" s="1"/>
      <c r="AR4742" s="14"/>
      <c r="AS4742" s="14"/>
      <c r="AT4742" s="6"/>
      <c r="AU4742" s="3"/>
      <c r="AV4742" s="3"/>
    </row>
    <row r="4743" spans="40:48" ht="12.75" customHeight="1" x14ac:dyDescent="0.25">
      <c r="AN4743" s="18"/>
      <c r="AO4743" s="19"/>
      <c r="AQ4743" s="1"/>
      <c r="AR4743" s="14"/>
      <c r="AS4743" s="14"/>
      <c r="AT4743" s="6"/>
      <c r="AU4743" s="3"/>
      <c r="AV4743" s="3"/>
    </row>
    <row r="4744" spans="40:48" ht="12.75" customHeight="1" x14ac:dyDescent="0.25">
      <c r="AN4744" s="18"/>
      <c r="AO4744" s="19"/>
      <c r="AQ4744" s="1"/>
      <c r="AR4744" s="14"/>
      <c r="AS4744" s="14"/>
      <c r="AT4744" s="6"/>
      <c r="AU4744" s="3"/>
      <c r="AV4744" s="3"/>
    </row>
    <row r="4745" spans="40:48" ht="12.75" customHeight="1" x14ac:dyDescent="0.25">
      <c r="AN4745" s="18"/>
      <c r="AO4745" s="19"/>
      <c r="AQ4745" s="1"/>
      <c r="AR4745" s="14"/>
      <c r="AS4745" s="14"/>
      <c r="AT4745" s="6"/>
      <c r="AU4745" s="3"/>
      <c r="AV4745" s="3"/>
    </row>
    <row r="4746" spans="40:48" ht="12.75" customHeight="1" x14ac:dyDescent="0.25">
      <c r="AN4746" s="18"/>
      <c r="AO4746" s="19"/>
      <c r="AQ4746" s="1"/>
      <c r="AR4746" s="14"/>
      <c r="AS4746" s="14"/>
      <c r="AT4746" s="6"/>
      <c r="AU4746" s="3"/>
      <c r="AV4746" s="3"/>
    </row>
    <row r="4747" spans="40:48" ht="12.75" customHeight="1" x14ac:dyDescent="0.25">
      <c r="AN4747" s="18"/>
      <c r="AO4747" s="19"/>
      <c r="AQ4747" s="1"/>
      <c r="AR4747" s="14"/>
      <c r="AS4747" s="14"/>
      <c r="AT4747" s="6"/>
      <c r="AU4747" s="3"/>
      <c r="AV4747" s="3"/>
    </row>
    <row r="4748" spans="40:48" ht="12.75" customHeight="1" x14ac:dyDescent="0.25">
      <c r="AN4748" s="18"/>
      <c r="AO4748" s="19"/>
      <c r="AQ4748" s="1"/>
      <c r="AR4748" s="14"/>
      <c r="AS4748" s="14"/>
      <c r="AT4748" s="6"/>
      <c r="AU4748" s="3"/>
      <c r="AV4748" s="3"/>
    </row>
    <row r="4749" spans="40:48" ht="12.75" customHeight="1" x14ac:dyDescent="0.25">
      <c r="AN4749" s="18"/>
      <c r="AO4749" s="19"/>
      <c r="AQ4749" s="1"/>
      <c r="AR4749" s="14"/>
      <c r="AS4749" s="14"/>
      <c r="AT4749" s="6"/>
      <c r="AU4749" s="3"/>
      <c r="AV4749" s="3"/>
    </row>
    <row r="4750" spans="40:48" ht="12.75" customHeight="1" x14ac:dyDescent="0.25">
      <c r="AN4750" s="18"/>
      <c r="AO4750" s="19"/>
      <c r="AQ4750" s="1"/>
      <c r="AR4750" s="14"/>
      <c r="AS4750" s="14"/>
      <c r="AT4750" s="6"/>
      <c r="AU4750" s="3"/>
      <c r="AV4750" s="3"/>
    </row>
    <row r="4751" spans="40:48" ht="12.75" customHeight="1" x14ac:dyDescent="0.25">
      <c r="AN4751" s="18"/>
      <c r="AO4751" s="19"/>
      <c r="AQ4751" s="1"/>
      <c r="AR4751" s="14"/>
      <c r="AS4751" s="14"/>
      <c r="AT4751" s="6"/>
      <c r="AU4751" s="3"/>
      <c r="AV4751" s="3"/>
    </row>
    <row r="4752" spans="40:48" ht="12.75" customHeight="1" x14ac:dyDescent="0.25">
      <c r="AN4752" s="18"/>
      <c r="AO4752" s="19"/>
      <c r="AQ4752" s="1"/>
      <c r="AR4752" s="14"/>
      <c r="AS4752" s="14"/>
      <c r="AT4752" s="6"/>
      <c r="AU4752" s="3"/>
      <c r="AV4752" s="3"/>
    </row>
    <row r="4753" spans="40:48" ht="12.75" customHeight="1" x14ac:dyDescent="0.25">
      <c r="AN4753" s="18"/>
      <c r="AO4753" s="19"/>
      <c r="AQ4753" s="1"/>
      <c r="AR4753" s="14"/>
      <c r="AS4753" s="14"/>
      <c r="AT4753" s="6"/>
      <c r="AU4753" s="3"/>
      <c r="AV4753" s="3"/>
    </row>
    <row r="4754" spans="40:48" ht="12.75" customHeight="1" x14ac:dyDescent="0.25">
      <c r="AN4754" s="18"/>
      <c r="AO4754" s="19"/>
      <c r="AQ4754" s="1"/>
      <c r="AR4754" s="14"/>
      <c r="AS4754" s="14"/>
      <c r="AT4754" s="6"/>
      <c r="AU4754" s="3"/>
      <c r="AV4754" s="3"/>
    </row>
    <row r="4755" spans="40:48" ht="12.75" customHeight="1" x14ac:dyDescent="0.25">
      <c r="AN4755" s="18"/>
      <c r="AO4755" s="19"/>
      <c r="AQ4755" s="1"/>
      <c r="AR4755" s="14"/>
      <c r="AS4755" s="14"/>
      <c r="AT4755" s="6"/>
      <c r="AU4755" s="3"/>
      <c r="AV4755" s="3"/>
    </row>
    <row r="4756" spans="40:48" ht="12.75" customHeight="1" x14ac:dyDescent="0.25">
      <c r="AN4756" s="18"/>
      <c r="AO4756" s="19"/>
      <c r="AQ4756" s="1"/>
      <c r="AR4756" s="14"/>
      <c r="AS4756" s="14"/>
      <c r="AT4756" s="6"/>
      <c r="AU4756" s="3"/>
      <c r="AV4756" s="3"/>
    </row>
    <row r="4757" spans="40:48" ht="12.75" customHeight="1" x14ac:dyDescent="0.25">
      <c r="AN4757" s="18"/>
      <c r="AO4757" s="19"/>
      <c r="AQ4757" s="1"/>
      <c r="AR4757" s="14"/>
      <c r="AS4757" s="14"/>
      <c r="AT4757" s="6"/>
      <c r="AU4757" s="3"/>
      <c r="AV4757" s="3"/>
    </row>
    <row r="4758" spans="40:48" ht="12.75" customHeight="1" x14ac:dyDescent="0.25">
      <c r="AN4758" s="18"/>
      <c r="AO4758" s="19"/>
      <c r="AQ4758" s="1"/>
      <c r="AR4758" s="14"/>
      <c r="AS4758" s="14"/>
      <c r="AT4758" s="6"/>
      <c r="AU4758" s="3"/>
      <c r="AV4758" s="3"/>
    </row>
    <row r="4759" spans="40:48" ht="12.75" customHeight="1" x14ac:dyDescent="0.25">
      <c r="AN4759" s="18"/>
      <c r="AO4759" s="19"/>
      <c r="AQ4759" s="1"/>
      <c r="AR4759" s="14"/>
      <c r="AS4759" s="14"/>
      <c r="AT4759" s="6"/>
      <c r="AU4759" s="3"/>
      <c r="AV4759" s="3"/>
    </row>
    <row r="4760" spans="40:48" ht="12.75" customHeight="1" x14ac:dyDescent="0.25">
      <c r="AN4760" s="18"/>
      <c r="AO4760" s="19"/>
      <c r="AQ4760" s="1"/>
      <c r="AR4760" s="14"/>
      <c r="AS4760" s="14"/>
      <c r="AT4760" s="6"/>
      <c r="AU4760" s="3"/>
      <c r="AV4760" s="3"/>
    </row>
    <row r="4761" spans="40:48" ht="12.75" customHeight="1" x14ac:dyDescent="0.25">
      <c r="AN4761" s="18"/>
      <c r="AO4761" s="19"/>
      <c r="AQ4761" s="1"/>
      <c r="AR4761" s="14"/>
      <c r="AS4761" s="14"/>
      <c r="AT4761" s="6"/>
      <c r="AU4761" s="3"/>
      <c r="AV4761" s="3"/>
    </row>
    <row r="4762" spans="40:48" ht="12.75" customHeight="1" x14ac:dyDescent="0.25">
      <c r="AN4762" s="18"/>
      <c r="AO4762" s="19"/>
      <c r="AQ4762" s="1"/>
      <c r="AR4762" s="14"/>
      <c r="AS4762" s="14"/>
      <c r="AT4762" s="6"/>
      <c r="AU4762" s="3"/>
      <c r="AV4762" s="3"/>
    </row>
    <row r="4763" spans="40:48" ht="12.75" customHeight="1" x14ac:dyDescent="0.25">
      <c r="AN4763" s="18"/>
      <c r="AO4763" s="19"/>
      <c r="AQ4763" s="1"/>
      <c r="AR4763" s="14"/>
      <c r="AS4763" s="14"/>
      <c r="AT4763" s="6"/>
      <c r="AU4763" s="3"/>
      <c r="AV4763" s="3"/>
    </row>
    <row r="4764" spans="40:48" ht="12.75" customHeight="1" x14ac:dyDescent="0.25">
      <c r="AN4764" s="18"/>
      <c r="AO4764" s="19"/>
      <c r="AQ4764" s="1"/>
      <c r="AR4764" s="14"/>
      <c r="AS4764" s="14"/>
      <c r="AT4764" s="6"/>
      <c r="AU4764" s="3"/>
      <c r="AV4764" s="3"/>
    </row>
    <row r="4765" spans="40:48" ht="12.75" customHeight="1" x14ac:dyDescent="0.25">
      <c r="AN4765" s="18"/>
      <c r="AO4765" s="19"/>
      <c r="AQ4765" s="1"/>
      <c r="AR4765" s="14"/>
      <c r="AS4765" s="14"/>
      <c r="AT4765" s="6"/>
      <c r="AU4765" s="3"/>
      <c r="AV4765" s="3"/>
    </row>
    <row r="4766" spans="40:48" ht="12.75" customHeight="1" x14ac:dyDescent="0.25">
      <c r="AN4766" s="18"/>
      <c r="AO4766" s="19"/>
      <c r="AQ4766" s="1"/>
      <c r="AR4766" s="14"/>
      <c r="AS4766" s="14"/>
      <c r="AT4766" s="6"/>
      <c r="AU4766" s="3"/>
      <c r="AV4766" s="3"/>
    </row>
    <row r="4767" spans="40:48" ht="12.75" customHeight="1" x14ac:dyDescent="0.25">
      <c r="AN4767" s="18"/>
      <c r="AO4767" s="19"/>
      <c r="AQ4767" s="1"/>
      <c r="AR4767" s="14"/>
      <c r="AS4767" s="14"/>
      <c r="AT4767" s="6"/>
      <c r="AU4767" s="3"/>
      <c r="AV4767" s="3"/>
    </row>
    <row r="4768" spans="40:48" ht="12.75" customHeight="1" x14ac:dyDescent="0.25">
      <c r="AN4768" s="18"/>
      <c r="AO4768" s="19"/>
      <c r="AQ4768" s="1"/>
      <c r="AR4768" s="14"/>
      <c r="AS4768" s="14"/>
      <c r="AT4768" s="6"/>
      <c r="AU4768" s="3"/>
      <c r="AV4768" s="3"/>
    </row>
    <row r="4769" spans="40:48" ht="12.75" customHeight="1" x14ac:dyDescent="0.25">
      <c r="AN4769" s="18"/>
      <c r="AO4769" s="19"/>
      <c r="AQ4769" s="1"/>
      <c r="AR4769" s="14"/>
      <c r="AS4769" s="14"/>
      <c r="AT4769" s="6"/>
      <c r="AU4769" s="3"/>
      <c r="AV4769" s="3"/>
    </row>
    <row r="4770" spans="40:48" ht="12.75" customHeight="1" x14ac:dyDescent="0.25">
      <c r="AN4770" s="18"/>
      <c r="AO4770" s="19"/>
      <c r="AQ4770" s="1"/>
      <c r="AR4770" s="14"/>
      <c r="AS4770" s="14"/>
      <c r="AT4770" s="6"/>
      <c r="AU4770" s="3"/>
      <c r="AV4770" s="3"/>
    </row>
    <row r="4771" spans="40:48" ht="12.75" customHeight="1" x14ac:dyDescent="0.25">
      <c r="AN4771" s="18"/>
      <c r="AO4771" s="19"/>
      <c r="AQ4771" s="1"/>
      <c r="AR4771" s="14"/>
      <c r="AS4771" s="14"/>
      <c r="AT4771" s="6"/>
      <c r="AU4771" s="3"/>
      <c r="AV4771" s="3"/>
    </row>
    <row r="4772" spans="40:48" ht="12.75" customHeight="1" x14ac:dyDescent="0.25">
      <c r="AN4772" s="18"/>
      <c r="AO4772" s="19"/>
      <c r="AQ4772" s="1"/>
      <c r="AR4772" s="14"/>
      <c r="AS4772" s="14"/>
      <c r="AT4772" s="6"/>
      <c r="AU4772" s="3"/>
      <c r="AV4772" s="3"/>
    </row>
    <row r="4773" spans="40:48" ht="12.75" customHeight="1" x14ac:dyDescent="0.25">
      <c r="AN4773" s="18"/>
      <c r="AO4773" s="19"/>
      <c r="AQ4773" s="1"/>
      <c r="AR4773" s="14"/>
      <c r="AS4773" s="14"/>
      <c r="AT4773" s="6"/>
      <c r="AU4773" s="3"/>
      <c r="AV4773" s="3"/>
    </row>
    <row r="4774" spans="40:48" ht="12.75" customHeight="1" x14ac:dyDescent="0.25">
      <c r="AN4774" s="18"/>
      <c r="AO4774" s="19"/>
      <c r="AQ4774" s="1"/>
      <c r="AR4774" s="14"/>
      <c r="AS4774" s="14"/>
      <c r="AT4774" s="6"/>
      <c r="AU4774" s="3"/>
      <c r="AV4774" s="3"/>
    </row>
    <row r="4775" spans="40:48" ht="12.75" customHeight="1" x14ac:dyDescent="0.25">
      <c r="AN4775" s="18"/>
      <c r="AO4775" s="19"/>
      <c r="AQ4775" s="1"/>
      <c r="AR4775" s="14"/>
      <c r="AS4775" s="14"/>
      <c r="AT4775" s="6"/>
      <c r="AU4775" s="3"/>
      <c r="AV4775" s="3"/>
    </row>
    <row r="4776" spans="40:48" ht="12.75" customHeight="1" x14ac:dyDescent="0.25">
      <c r="AN4776" s="18"/>
      <c r="AO4776" s="19"/>
      <c r="AQ4776" s="1"/>
      <c r="AR4776" s="14"/>
      <c r="AS4776" s="14"/>
      <c r="AT4776" s="6"/>
      <c r="AU4776" s="3"/>
      <c r="AV4776" s="3"/>
    </row>
    <row r="4777" spans="40:48" ht="12.75" customHeight="1" x14ac:dyDescent="0.25">
      <c r="AN4777" s="18"/>
      <c r="AO4777" s="19"/>
      <c r="AQ4777" s="1"/>
      <c r="AR4777" s="14"/>
      <c r="AS4777" s="14"/>
      <c r="AT4777" s="6"/>
      <c r="AU4777" s="3"/>
      <c r="AV4777" s="3"/>
    </row>
    <row r="4778" spans="40:48" ht="12.75" customHeight="1" x14ac:dyDescent="0.25">
      <c r="AN4778" s="18"/>
      <c r="AO4778" s="19"/>
      <c r="AQ4778" s="1"/>
      <c r="AR4778" s="14"/>
      <c r="AS4778" s="14"/>
      <c r="AT4778" s="6"/>
      <c r="AU4778" s="3"/>
      <c r="AV4778" s="3"/>
    </row>
    <row r="4779" spans="40:48" ht="12.75" customHeight="1" x14ac:dyDescent="0.25">
      <c r="AN4779" s="18"/>
      <c r="AO4779" s="19"/>
      <c r="AQ4779" s="1"/>
      <c r="AR4779" s="14"/>
      <c r="AS4779" s="14"/>
      <c r="AT4779" s="6"/>
      <c r="AU4779" s="3"/>
      <c r="AV4779" s="3"/>
    </row>
    <row r="4780" spans="40:48" ht="12.75" customHeight="1" x14ac:dyDescent="0.25">
      <c r="AN4780" s="18"/>
      <c r="AO4780" s="19"/>
      <c r="AQ4780" s="1"/>
      <c r="AR4780" s="14"/>
      <c r="AS4780" s="14"/>
      <c r="AT4780" s="6"/>
      <c r="AU4780" s="3"/>
      <c r="AV4780" s="3"/>
    </row>
    <row r="4781" spans="40:48" ht="12.75" customHeight="1" x14ac:dyDescent="0.25">
      <c r="AN4781" s="18"/>
      <c r="AO4781" s="19"/>
      <c r="AQ4781" s="1"/>
      <c r="AR4781" s="14"/>
      <c r="AS4781" s="14"/>
      <c r="AT4781" s="6"/>
      <c r="AU4781" s="3"/>
      <c r="AV4781" s="3"/>
    </row>
    <row r="4782" spans="40:48" ht="12.75" customHeight="1" x14ac:dyDescent="0.25">
      <c r="AN4782" s="18"/>
      <c r="AO4782" s="19"/>
      <c r="AQ4782" s="1"/>
      <c r="AR4782" s="14"/>
      <c r="AS4782" s="14"/>
      <c r="AT4782" s="6"/>
      <c r="AU4782" s="3"/>
      <c r="AV4782" s="3"/>
    </row>
    <row r="4783" spans="40:48" ht="12.75" customHeight="1" x14ac:dyDescent="0.25">
      <c r="AN4783" s="18"/>
      <c r="AO4783" s="19"/>
      <c r="AQ4783" s="1"/>
      <c r="AR4783" s="14"/>
      <c r="AS4783" s="14"/>
      <c r="AT4783" s="6"/>
      <c r="AU4783" s="3"/>
      <c r="AV4783" s="3"/>
    </row>
    <row r="4784" spans="40:48" ht="12.75" customHeight="1" x14ac:dyDescent="0.25">
      <c r="AN4784" s="18"/>
      <c r="AO4784" s="19"/>
      <c r="AQ4784" s="1"/>
      <c r="AR4784" s="14"/>
      <c r="AS4784" s="14"/>
      <c r="AT4784" s="6"/>
      <c r="AU4784" s="3"/>
      <c r="AV4784" s="3"/>
    </row>
    <row r="4785" spans="40:48" ht="12.75" customHeight="1" x14ac:dyDescent="0.25">
      <c r="AN4785" s="18"/>
      <c r="AO4785" s="19"/>
      <c r="AQ4785" s="1"/>
      <c r="AR4785" s="14"/>
      <c r="AS4785" s="14"/>
      <c r="AT4785" s="6"/>
      <c r="AU4785" s="3"/>
      <c r="AV4785" s="3"/>
    </row>
    <row r="4786" spans="40:48" ht="12.75" customHeight="1" x14ac:dyDescent="0.25">
      <c r="AN4786" s="18"/>
      <c r="AO4786" s="19"/>
      <c r="AQ4786" s="1"/>
      <c r="AR4786" s="14"/>
      <c r="AS4786" s="14"/>
      <c r="AT4786" s="6"/>
      <c r="AU4786" s="3"/>
      <c r="AV4786" s="3"/>
    </row>
    <row r="4787" spans="40:48" ht="12.75" customHeight="1" x14ac:dyDescent="0.25">
      <c r="AN4787" s="18"/>
      <c r="AO4787" s="19"/>
      <c r="AQ4787" s="1"/>
      <c r="AR4787" s="14"/>
      <c r="AS4787" s="14"/>
      <c r="AT4787" s="6"/>
      <c r="AU4787" s="3"/>
      <c r="AV4787" s="3"/>
    </row>
    <row r="4788" spans="40:48" ht="12.75" customHeight="1" x14ac:dyDescent="0.25">
      <c r="AN4788" s="18"/>
      <c r="AO4788" s="19"/>
      <c r="AQ4788" s="1"/>
      <c r="AR4788" s="14"/>
      <c r="AS4788" s="14"/>
      <c r="AT4788" s="6"/>
      <c r="AU4788" s="3"/>
      <c r="AV4788" s="3"/>
    </row>
    <row r="4789" spans="40:48" ht="12.75" customHeight="1" x14ac:dyDescent="0.25">
      <c r="AN4789" s="18"/>
      <c r="AO4789" s="19"/>
      <c r="AQ4789" s="1"/>
      <c r="AR4789" s="14"/>
      <c r="AS4789" s="14"/>
      <c r="AT4789" s="6"/>
      <c r="AU4789" s="3"/>
      <c r="AV4789" s="3"/>
    </row>
    <row r="4790" spans="40:48" ht="12.75" customHeight="1" x14ac:dyDescent="0.25">
      <c r="AN4790" s="18"/>
      <c r="AO4790" s="19"/>
      <c r="AQ4790" s="1"/>
      <c r="AR4790" s="14"/>
      <c r="AS4790" s="14"/>
      <c r="AT4790" s="6"/>
      <c r="AU4790" s="3"/>
      <c r="AV4790" s="3"/>
    </row>
    <row r="4791" spans="40:48" ht="12.75" customHeight="1" x14ac:dyDescent="0.25">
      <c r="AN4791" s="18"/>
      <c r="AO4791" s="19"/>
      <c r="AQ4791" s="1"/>
      <c r="AR4791" s="14"/>
      <c r="AS4791" s="14"/>
      <c r="AT4791" s="6"/>
      <c r="AU4791" s="3"/>
      <c r="AV4791" s="3"/>
    </row>
    <row r="4792" spans="40:48" ht="12.75" customHeight="1" x14ac:dyDescent="0.25">
      <c r="AN4792" s="18"/>
      <c r="AO4792" s="19"/>
      <c r="AQ4792" s="1"/>
      <c r="AR4792" s="14"/>
      <c r="AS4792" s="14"/>
      <c r="AT4792" s="6"/>
      <c r="AU4792" s="3"/>
      <c r="AV4792" s="3"/>
    </row>
    <row r="4793" spans="40:48" ht="12.75" customHeight="1" x14ac:dyDescent="0.25">
      <c r="AN4793" s="18"/>
      <c r="AO4793" s="19"/>
      <c r="AQ4793" s="1"/>
      <c r="AR4793" s="14"/>
      <c r="AS4793" s="14"/>
      <c r="AT4793" s="6"/>
      <c r="AU4793" s="3"/>
      <c r="AV4793" s="3"/>
    </row>
    <row r="4794" spans="40:48" ht="12.75" customHeight="1" x14ac:dyDescent="0.25">
      <c r="AN4794" s="18"/>
      <c r="AO4794" s="19"/>
      <c r="AQ4794" s="1"/>
      <c r="AR4794" s="14"/>
      <c r="AS4794" s="14"/>
      <c r="AT4794" s="6"/>
      <c r="AU4794" s="3"/>
      <c r="AV4794" s="3"/>
    </row>
    <row r="4795" spans="40:48" ht="12.75" customHeight="1" x14ac:dyDescent="0.25">
      <c r="AN4795" s="18"/>
      <c r="AO4795" s="19"/>
      <c r="AQ4795" s="1"/>
      <c r="AR4795" s="14"/>
      <c r="AS4795" s="14"/>
      <c r="AT4795" s="6"/>
      <c r="AU4795" s="3"/>
      <c r="AV4795" s="3"/>
    </row>
    <row r="4796" spans="40:48" ht="12.75" customHeight="1" x14ac:dyDescent="0.25">
      <c r="AN4796" s="18"/>
      <c r="AO4796" s="19"/>
      <c r="AQ4796" s="1"/>
      <c r="AR4796" s="14"/>
      <c r="AS4796" s="14"/>
      <c r="AT4796" s="6"/>
      <c r="AU4796" s="3"/>
      <c r="AV4796" s="3"/>
    </row>
    <row r="4797" spans="40:48" ht="12.75" customHeight="1" x14ac:dyDescent="0.25">
      <c r="AN4797" s="18"/>
      <c r="AO4797" s="19"/>
      <c r="AQ4797" s="1"/>
      <c r="AR4797" s="14"/>
      <c r="AS4797" s="14"/>
      <c r="AT4797" s="6"/>
      <c r="AU4797" s="3"/>
      <c r="AV4797" s="3"/>
    </row>
    <row r="4798" spans="40:48" ht="12.75" customHeight="1" x14ac:dyDescent="0.25">
      <c r="AN4798" s="18"/>
      <c r="AO4798" s="19"/>
      <c r="AQ4798" s="1"/>
      <c r="AR4798" s="14"/>
      <c r="AS4798" s="14"/>
      <c r="AT4798" s="6"/>
      <c r="AU4798" s="3"/>
      <c r="AV4798" s="3"/>
    </row>
    <row r="4799" spans="40:48" ht="12.75" customHeight="1" x14ac:dyDescent="0.25">
      <c r="AN4799" s="18"/>
      <c r="AO4799" s="19"/>
      <c r="AQ4799" s="1"/>
      <c r="AR4799" s="14"/>
      <c r="AS4799" s="14"/>
      <c r="AT4799" s="6"/>
      <c r="AU4799" s="3"/>
      <c r="AV4799" s="3"/>
    </row>
    <row r="4800" spans="40:48" ht="12.75" customHeight="1" x14ac:dyDescent="0.25">
      <c r="AN4800" s="18"/>
      <c r="AO4800" s="19"/>
      <c r="AQ4800" s="1"/>
      <c r="AR4800" s="14"/>
      <c r="AS4800" s="14"/>
      <c r="AT4800" s="6"/>
      <c r="AU4800" s="3"/>
      <c r="AV4800" s="3"/>
    </row>
    <row r="4801" spans="40:48" ht="12.75" customHeight="1" x14ac:dyDescent="0.25">
      <c r="AN4801" s="18"/>
      <c r="AO4801" s="19"/>
      <c r="AQ4801" s="1"/>
      <c r="AR4801" s="14"/>
      <c r="AS4801" s="14"/>
      <c r="AT4801" s="6"/>
      <c r="AU4801" s="3"/>
      <c r="AV4801" s="3"/>
    </row>
    <row r="4802" spans="40:48" ht="12.75" customHeight="1" x14ac:dyDescent="0.25">
      <c r="AN4802" s="18"/>
      <c r="AO4802" s="19"/>
      <c r="AQ4802" s="1"/>
      <c r="AR4802" s="14"/>
      <c r="AS4802" s="14"/>
      <c r="AT4802" s="6"/>
      <c r="AU4802" s="3"/>
      <c r="AV4802" s="3"/>
    </row>
    <row r="4803" spans="40:48" ht="12.75" customHeight="1" x14ac:dyDescent="0.25">
      <c r="AN4803" s="18"/>
      <c r="AO4803" s="19"/>
      <c r="AQ4803" s="1"/>
      <c r="AR4803" s="14"/>
      <c r="AS4803" s="14"/>
      <c r="AT4803" s="6"/>
      <c r="AU4803" s="3"/>
      <c r="AV4803" s="3"/>
    </row>
    <row r="4804" spans="40:48" ht="12.75" customHeight="1" x14ac:dyDescent="0.25">
      <c r="AN4804" s="18"/>
      <c r="AO4804" s="19"/>
      <c r="AQ4804" s="1"/>
      <c r="AR4804" s="14"/>
      <c r="AS4804" s="14"/>
      <c r="AT4804" s="6"/>
      <c r="AU4804" s="3"/>
      <c r="AV4804" s="3"/>
    </row>
    <row r="4805" spans="40:48" ht="12.75" customHeight="1" x14ac:dyDescent="0.25">
      <c r="AN4805" s="18"/>
      <c r="AO4805" s="19"/>
      <c r="AQ4805" s="1"/>
      <c r="AR4805" s="14"/>
      <c r="AS4805" s="14"/>
      <c r="AT4805" s="6"/>
      <c r="AU4805" s="3"/>
      <c r="AV4805" s="3"/>
    </row>
    <row r="4806" spans="40:48" ht="12.75" customHeight="1" x14ac:dyDescent="0.25">
      <c r="AN4806" s="18"/>
      <c r="AO4806" s="19"/>
      <c r="AQ4806" s="1"/>
      <c r="AR4806" s="14"/>
      <c r="AS4806" s="14"/>
      <c r="AT4806" s="6"/>
      <c r="AU4806" s="3"/>
      <c r="AV4806" s="3"/>
    </row>
    <row r="4807" spans="40:48" ht="12.75" customHeight="1" x14ac:dyDescent="0.25">
      <c r="AN4807" s="18"/>
      <c r="AO4807" s="19"/>
      <c r="AQ4807" s="1"/>
      <c r="AR4807" s="14"/>
      <c r="AS4807" s="14"/>
      <c r="AT4807" s="6"/>
      <c r="AU4807" s="3"/>
      <c r="AV4807" s="3"/>
    </row>
    <row r="4808" spans="40:48" ht="12.75" customHeight="1" x14ac:dyDescent="0.25">
      <c r="AN4808" s="18"/>
      <c r="AO4808" s="19"/>
      <c r="AQ4808" s="1"/>
      <c r="AR4808" s="14"/>
      <c r="AS4808" s="14"/>
      <c r="AT4808" s="6"/>
      <c r="AU4808" s="3"/>
      <c r="AV4808" s="3"/>
    </row>
    <row r="4809" spans="40:48" ht="12.75" customHeight="1" x14ac:dyDescent="0.25">
      <c r="AN4809" s="18"/>
      <c r="AO4809" s="19"/>
      <c r="AQ4809" s="1"/>
      <c r="AR4809" s="14"/>
      <c r="AS4809" s="14"/>
      <c r="AT4809" s="6"/>
      <c r="AU4809" s="3"/>
      <c r="AV4809" s="3"/>
    </row>
    <row r="4810" spans="40:48" ht="12.75" customHeight="1" x14ac:dyDescent="0.25">
      <c r="AN4810" s="18"/>
      <c r="AO4810" s="19"/>
      <c r="AQ4810" s="1"/>
      <c r="AR4810" s="14"/>
      <c r="AS4810" s="14"/>
      <c r="AT4810" s="6"/>
      <c r="AU4810" s="3"/>
      <c r="AV4810" s="3"/>
    </row>
    <row r="4811" spans="40:48" ht="12.75" customHeight="1" x14ac:dyDescent="0.25">
      <c r="AN4811" s="18"/>
      <c r="AO4811" s="19"/>
      <c r="AQ4811" s="1"/>
      <c r="AR4811" s="14"/>
      <c r="AS4811" s="14"/>
      <c r="AT4811" s="6"/>
      <c r="AU4811" s="3"/>
      <c r="AV4811" s="3"/>
    </row>
    <row r="4812" spans="40:48" ht="12.75" customHeight="1" x14ac:dyDescent="0.25">
      <c r="AN4812" s="18"/>
      <c r="AO4812" s="19"/>
      <c r="AQ4812" s="1"/>
      <c r="AR4812" s="14"/>
      <c r="AS4812" s="14"/>
      <c r="AT4812" s="6"/>
      <c r="AU4812" s="3"/>
      <c r="AV4812" s="3"/>
    </row>
    <row r="4813" spans="40:48" ht="12.75" customHeight="1" x14ac:dyDescent="0.25">
      <c r="AN4813" s="18"/>
      <c r="AO4813" s="19"/>
      <c r="AQ4813" s="1"/>
      <c r="AR4813" s="14"/>
      <c r="AS4813" s="14"/>
      <c r="AT4813" s="6"/>
      <c r="AU4813" s="3"/>
      <c r="AV4813" s="3"/>
    </row>
    <row r="4814" spans="40:48" ht="12.75" customHeight="1" x14ac:dyDescent="0.25">
      <c r="AN4814" s="18"/>
      <c r="AO4814" s="19"/>
      <c r="AQ4814" s="1"/>
      <c r="AR4814" s="14"/>
      <c r="AS4814" s="14"/>
      <c r="AT4814" s="6"/>
      <c r="AU4814" s="3"/>
      <c r="AV4814" s="3"/>
    </row>
    <row r="4815" spans="40:48" ht="12.75" customHeight="1" x14ac:dyDescent="0.25">
      <c r="AN4815" s="18"/>
      <c r="AO4815" s="19"/>
      <c r="AQ4815" s="1"/>
      <c r="AR4815" s="14"/>
      <c r="AS4815" s="14"/>
      <c r="AT4815" s="6"/>
      <c r="AU4815" s="3"/>
      <c r="AV4815" s="3"/>
    </row>
    <row r="4816" spans="40:48" ht="12.75" customHeight="1" x14ac:dyDescent="0.25">
      <c r="AN4816" s="18"/>
      <c r="AO4816" s="19"/>
      <c r="AQ4816" s="1"/>
      <c r="AR4816" s="14"/>
      <c r="AS4816" s="14"/>
      <c r="AT4816" s="6"/>
      <c r="AU4816" s="3"/>
      <c r="AV4816" s="3"/>
    </row>
    <row r="4817" spans="40:48" ht="12.75" customHeight="1" x14ac:dyDescent="0.25">
      <c r="AN4817" s="18"/>
      <c r="AO4817" s="19"/>
      <c r="AQ4817" s="1"/>
      <c r="AR4817" s="14"/>
      <c r="AS4817" s="14"/>
      <c r="AT4817" s="6"/>
      <c r="AU4817" s="3"/>
      <c r="AV4817" s="3"/>
    </row>
    <row r="4818" spans="40:48" ht="12.75" customHeight="1" x14ac:dyDescent="0.25">
      <c r="AN4818" s="18"/>
      <c r="AO4818" s="19"/>
      <c r="AQ4818" s="1"/>
      <c r="AR4818" s="14"/>
      <c r="AS4818" s="14"/>
      <c r="AT4818" s="6"/>
      <c r="AU4818" s="3"/>
      <c r="AV4818" s="3"/>
    </row>
    <row r="4819" spans="40:48" ht="12.75" customHeight="1" x14ac:dyDescent="0.25">
      <c r="AN4819" s="18"/>
      <c r="AO4819" s="19"/>
      <c r="AQ4819" s="1"/>
      <c r="AR4819" s="14"/>
      <c r="AS4819" s="14"/>
      <c r="AT4819" s="6"/>
      <c r="AU4819" s="3"/>
      <c r="AV4819" s="3"/>
    </row>
    <row r="4820" spans="40:48" ht="12.75" customHeight="1" x14ac:dyDescent="0.25">
      <c r="AN4820" s="18"/>
      <c r="AO4820" s="19"/>
      <c r="AQ4820" s="1"/>
      <c r="AR4820" s="14"/>
      <c r="AS4820" s="14"/>
      <c r="AT4820" s="6"/>
      <c r="AU4820" s="3"/>
      <c r="AV4820" s="3"/>
    </row>
    <row r="4821" spans="40:48" ht="12.75" customHeight="1" x14ac:dyDescent="0.25">
      <c r="AN4821" s="18"/>
      <c r="AO4821" s="19"/>
      <c r="AQ4821" s="1"/>
      <c r="AR4821" s="14"/>
      <c r="AS4821" s="14"/>
      <c r="AT4821" s="6"/>
      <c r="AU4821" s="3"/>
      <c r="AV4821" s="3"/>
    </row>
    <row r="4822" spans="40:48" ht="12.75" customHeight="1" x14ac:dyDescent="0.25">
      <c r="AN4822" s="18"/>
      <c r="AO4822" s="19"/>
      <c r="AQ4822" s="1"/>
      <c r="AR4822" s="14"/>
      <c r="AS4822" s="14"/>
      <c r="AT4822" s="6"/>
      <c r="AU4822" s="3"/>
      <c r="AV4822" s="3"/>
    </row>
    <row r="4823" spans="40:48" ht="12.75" customHeight="1" x14ac:dyDescent="0.25">
      <c r="AN4823" s="18"/>
      <c r="AO4823" s="19"/>
      <c r="AQ4823" s="1"/>
      <c r="AR4823" s="14"/>
      <c r="AS4823" s="14"/>
      <c r="AT4823" s="6"/>
      <c r="AU4823" s="3"/>
      <c r="AV4823" s="3"/>
    </row>
    <row r="4824" spans="40:48" ht="12.75" customHeight="1" x14ac:dyDescent="0.25">
      <c r="AN4824" s="18"/>
      <c r="AO4824" s="19"/>
      <c r="AQ4824" s="1"/>
      <c r="AR4824" s="14"/>
      <c r="AS4824" s="14"/>
      <c r="AT4824" s="6"/>
      <c r="AU4824" s="3"/>
      <c r="AV4824" s="3"/>
    </row>
    <row r="4825" spans="40:48" ht="12.75" customHeight="1" x14ac:dyDescent="0.25">
      <c r="AN4825" s="18"/>
      <c r="AO4825" s="19"/>
      <c r="AQ4825" s="1"/>
      <c r="AR4825" s="14"/>
      <c r="AS4825" s="14"/>
      <c r="AT4825" s="6"/>
      <c r="AU4825" s="3"/>
      <c r="AV4825" s="3"/>
    </row>
    <row r="4826" spans="40:48" ht="12.75" customHeight="1" x14ac:dyDescent="0.25">
      <c r="AN4826" s="18"/>
      <c r="AO4826" s="19"/>
      <c r="AQ4826" s="1"/>
      <c r="AR4826" s="14"/>
      <c r="AS4826" s="14"/>
      <c r="AT4826" s="6"/>
      <c r="AU4826" s="3"/>
      <c r="AV4826" s="3"/>
    </row>
    <row r="4827" spans="40:48" ht="12.75" customHeight="1" x14ac:dyDescent="0.25">
      <c r="AN4827" s="18"/>
      <c r="AO4827" s="19"/>
      <c r="AQ4827" s="1"/>
      <c r="AR4827" s="14"/>
      <c r="AS4827" s="14"/>
      <c r="AT4827" s="6"/>
      <c r="AU4827" s="3"/>
      <c r="AV4827" s="3"/>
    </row>
    <row r="4828" spans="40:48" ht="12.75" customHeight="1" x14ac:dyDescent="0.25">
      <c r="AN4828" s="18"/>
      <c r="AO4828" s="19"/>
      <c r="AQ4828" s="1"/>
      <c r="AR4828" s="14"/>
      <c r="AS4828" s="14"/>
      <c r="AT4828" s="6"/>
      <c r="AU4828" s="3"/>
      <c r="AV4828" s="3"/>
    </row>
    <row r="4829" spans="40:48" ht="12.75" customHeight="1" x14ac:dyDescent="0.25">
      <c r="AN4829" s="18"/>
      <c r="AO4829" s="19"/>
      <c r="AQ4829" s="1"/>
      <c r="AR4829" s="14"/>
      <c r="AS4829" s="14"/>
      <c r="AT4829" s="6"/>
      <c r="AU4829" s="3"/>
      <c r="AV4829" s="3"/>
    </row>
    <row r="4830" spans="40:48" ht="12.75" customHeight="1" x14ac:dyDescent="0.25">
      <c r="AN4830" s="18"/>
      <c r="AO4830" s="19"/>
      <c r="AQ4830" s="1"/>
      <c r="AR4830" s="14"/>
      <c r="AS4830" s="14"/>
      <c r="AT4830" s="6"/>
      <c r="AU4830" s="3"/>
      <c r="AV4830" s="3"/>
    </row>
    <row r="4831" spans="40:48" ht="12.75" customHeight="1" x14ac:dyDescent="0.25">
      <c r="AN4831" s="18"/>
      <c r="AO4831" s="19"/>
      <c r="AQ4831" s="1"/>
      <c r="AR4831" s="14"/>
      <c r="AS4831" s="14"/>
      <c r="AT4831" s="6"/>
      <c r="AU4831" s="3"/>
      <c r="AV4831" s="3"/>
    </row>
    <row r="4832" spans="40:48" ht="12.75" customHeight="1" x14ac:dyDescent="0.25">
      <c r="AN4832" s="18"/>
      <c r="AO4832" s="19"/>
      <c r="AQ4832" s="1"/>
      <c r="AR4832" s="14"/>
      <c r="AS4832" s="14"/>
      <c r="AT4832" s="6"/>
      <c r="AU4832" s="3"/>
      <c r="AV4832" s="3"/>
    </row>
    <row r="4833" spans="40:48" ht="12.75" customHeight="1" x14ac:dyDescent="0.25">
      <c r="AN4833" s="18"/>
      <c r="AO4833" s="19"/>
      <c r="AQ4833" s="1"/>
      <c r="AR4833" s="14"/>
      <c r="AS4833" s="14"/>
      <c r="AT4833" s="6"/>
      <c r="AU4833" s="3"/>
      <c r="AV4833" s="3"/>
    </row>
    <row r="4834" spans="40:48" ht="12.75" customHeight="1" x14ac:dyDescent="0.25">
      <c r="AN4834" s="18"/>
      <c r="AO4834" s="19"/>
      <c r="AQ4834" s="1"/>
      <c r="AR4834" s="14"/>
      <c r="AS4834" s="14"/>
      <c r="AT4834" s="6"/>
      <c r="AU4834" s="3"/>
      <c r="AV4834" s="3"/>
    </row>
    <row r="4835" spans="40:48" ht="12.75" customHeight="1" x14ac:dyDescent="0.25">
      <c r="AN4835" s="18"/>
      <c r="AO4835" s="19"/>
      <c r="AQ4835" s="1"/>
      <c r="AR4835" s="14"/>
      <c r="AS4835" s="14"/>
      <c r="AT4835" s="6"/>
      <c r="AU4835" s="3"/>
      <c r="AV4835" s="3"/>
    </row>
    <row r="4836" spans="40:48" ht="12.75" customHeight="1" x14ac:dyDescent="0.25">
      <c r="AN4836" s="18"/>
      <c r="AO4836" s="19"/>
      <c r="AQ4836" s="1"/>
      <c r="AR4836" s="14"/>
      <c r="AS4836" s="14"/>
      <c r="AT4836" s="6"/>
      <c r="AU4836" s="3"/>
      <c r="AV4836" s="3"/>
    </row>
    <row r="4837" spans="40:48" ht="12.75" customHeight="1" x14ac:dyDescent="0.25">
      <c r="AN4837" s="18"/>
      <c r="AO4837" s="19"/>
      <c r="AQ4837" s="1"/>
      <c r="AR4837" s="14"/>
      <c r="AS4837" s="14"/>
      <c r="AT4837" s="6"/>
      <c r="AU4837" s="3"/>
      <c r="AV4837" s="3"/>
    </row>
    <row r="4838" spans="40:48" ht="12.75" customHeight="1" x14ac:dyDescent="0.25">
      <c r="AN4838" s="18"/>
      <c r="AO4838" s="19"/>
      <c r="AQ4838" s="1"/>
      <c r="AR4838" s="14"/>
      <c r="AS4838" s="14"/>
      <c r="AT4838" s="6"/>
      <c r="AU4838" s="3"/>
      <c r="AV4838" s="3"/>
    </row>
    <row r="4839" spans="40:48" ht="12.75" customHeight="1" x14ac:dyDescent="0.25">
      <c r="AN4839" s="18"/>
      <c r="AO4839" s="19"/>
      <c r="AQ4839" s="1"/>
      <c r="AR4839" s="14"/>
      <c r="AS4839" s="14"/>
      <c r="AT4839" s="6"/>
      <c r="AU4839" s="3"/>
      <c r="AV4839" s="3"/>
    </row>
    <row r="4840" spans="40:48" ht="12.75" customHeight="1" x14ac:dyDescent="0.25">
      <c r="AN4840" s="18"/>
      <c r="AO4840" s="19"/>
      <c r="AQ4840" s="1"/>
      <c r="AR4840" s="14"/>
      <c r="AS4840" s="14"/>
      <c r="AT4840" s="6"/>
      <c r="AU4840" s="3"/>
      <c r="AV4840" s="3"/>
    </row>
    <row r="4841" spans="40:48" ht="12.75" customHeight="1" x14ac:dyDescent="0.25">
      <c r="AN4841" s="18"/>
      <c r="AO4841" s="19"/>
      <c r="AQ4841" s="1"/>
      <c r="AR4841" s="14"/>
      <c r="AS4841" s="14"/>
      <c r="AT4841" s="6"/>
      <c r="AU4841" s="3"/>
      <c r="AV4841" s="3"/>
    </row>
    <row r="4842" spans="40:48" ht="12.75" customHeight="1" x14ac:dyDescent="0.25">
      <c r="AN4842" s="18"/>
      <c r="AO4842" s="19"/>
      <c r="AQ4842" s="1"/>
      <c r="AR4842" s="14"/>
      <c r="AS4842" s="14"/>
      <c r="AT4842" s="6"/>
      <c r="AU4842" s="3"/>
      <c r="AV4842" s="3"/>
    </row>
    <row r="4843" spans="40:48" ht="12.75" customHeight="1" x14ac:dyDescent="0.25">
      <c r="AN4843" s="18"/>
      <c r="AO4843" s="19"/>
      <c r="AQ4843" s="1"/>
      <c r="AR4843" s="14"/>
      <c r="AS4843" s="14"/>
      <c r="AT4843" s="6"/>
      <c r="AU4843" s="3"/>
      <c r="AV4843" s="3"/>
    </row>
    <row r="4844" spans="40:48" ht="12.75" customHeight="1" x14ac:dyDescent="0.25">
      <c r="AN4844" s="18"/>
      <c r="AO4844" s="19"/>
      <c r="AQ4844" s="1"/>
      <c r="AR4844" s="14"/>
      <c r="AS4844" s="14"/>
      <c r="AT4844" s="6"/>
      <c r="AU4844" s="3"/>
      <c r="AV4844" s="3"/>
    </row>
    <row r="4845" spans="40:48" ht="12.75" customHeight="1" x14ac:dyDescent="0.25">
      <c r="AN4845" s="18"/>
      <c r="AO4845" s="19"/>
      <c r="AQ4845" s="1"/>
      <c r="AR4845" s="14"/>
      <c r="AS4845" s="14"/>
      <c r="AT4845" s="6"/>
      <c r="AU4845" s="3"/>
      <c r="AV4845" s="3"/>
    </row>
    <row r="4846" spans="40:48" ht="12.75" customHeight="1" x14ac:dyDescent="0.25">
      <c r="AN4846" s="18"/>
      <c r="AO4846" s="19"/>
      <c r="AQ4846" s="1"/>
      <c r="AR4846" s="14"/>
      <c r="AS4846" s="14"/>
      <c r="AT4846" s="6"/>
      <c r="AU4846" s="3"/>
      <c r="AV4846" s="3"/>
    </row>
    <row r="4847" spans="40:48" ht="12.75" customHeight="1" x14ac:dyDescent="0.25">
      <c r="AN4847" s="18"/>
      <c r="AO4847" s="19"/>
      <c r="AQ4847" s="1"/>
      <c r="AR4847" s="14"/>
      <c r="AS4847" s="14"/>
      <c r="AT4847" s="6"/>
      <c r="AU4847" s="3"/>
      <c r="AV4847" s="3"/>
    </row>
    <row r="4848" spans="40:48" ht="12.75" customHeight="1" x14ac:dyDescent="0.25">
      <c r="AN4848" s="18"/>
      <c r="AO4848" s="19"/>
      <c r="AQ4848" s="1"/>
      <c r="AR4848" s="14"/>
      <c r="AS4848" s="14"/>
      <c r="AT4848" s="6"/>
      <c r="AU4848" s="3"/>
      <c r="AV4848" s="3"/>
    </row>
    <row r="4849" spans="40:48" ht="12.75" customHeight="1" x14ac:dyDescent="0.25">
      <c r="AN4849" s="18"/>
      <c r="AO4849" s="19"/>
      <c r="AQ4849" s="1"/>
      <c r="AR4849" s="14"/>
      <c r="AS4849" s="14"/>
      <c r="AT4849" s="6"/>
      <c r="AU4849" s="3"/>
      <c r="AV4849" s="3"/>
    </row>
    <row r="4850" spans="40:48" ht="12.75" customHeight="1" x14ac:dyDescent="0.25">
      <c r="AN4850" s="18"/>
      <c r="AO4850" s="19"/>
      <c r="AQ4850" s="1"/>
      <c r="AR4850" s="14"/>
      <c r="AS4850" s="14"/>
      <c r="AT4850" s="6"/>
      <c r="AU4850" s="3"/>
      <c r="AV4850" s="3"/>
    </row>
    <row r="4851" spans="40:48" ht="12.75" customHeight="1" x14ac:dyDescent="0.25">
      <c r="AN4851" s="18"/>
      <c r="AO4851" s="19"/>
      <c r="AQ4851" s="1"/>
      <c r="AR4851" s="14"/>
      <c r="AS4851" s="14"/>
      <c r="AT4851" s="6"/>
      <c r="AU4851" s="3"/>
      <c r="AV4851" s="3"/>
    </row>
    <row r="4852" spans="40:48" ht="12.75" customHeight="1" x14ac:dyDescent="0.25">
      <c r="AN4852" s="18"/>
      <c r="AO4852" s="19"/>
      <c r="AQ4852" s="1"/>
      <c r="AR4852" s="14"/>
      <c r="AS4852" s="14"/>
      <c r="AT4852" s="6"/>
      <c r="AU4852" s="3"/>
      <c r="AV4852" s="3"/>
    </row>
    <row r="4853" spans="40:48" ht="12.75" customHeight="1" x14ac:dyDescent="0.25">
      <c r="AN4853" s="18"/>
      <c r="AO4853" s="19"/>
      <c r="AQ4853" s="1"/>
      <c r="AR4853" s="14"/>
      <c r="AS4853" s="14"/>
      <c r="AT4853" s="6"/>
      <c r="AU4853" s="3"/>
      <c r="AV4853" s="3"/>
    </row>
    <row r="4854" spans="40:48" ht="12.75" customHeight="1" x14ac:dyDescent="0.25">
      <c r="AN4854" s="18"/>
      <c r="AO4854" s="19"/>
      <c r="AQ4854" s="1"/>
      <c r="AR4854" s="14"/>
      <c r="AS4854" s="14"/>
      <c r="AT4854" s="6"/>
      <c r="AU4854" s="3"/>
      <c r="AV4854" s="3"/>
    </row>
    <row r="4855" spans="40:48" ht="12.75" customHeight="1" x14ac:dyDescent="0.25">
      <c r="AN4855" s="18"/>
      <c r="AO4855" s="19"/>
      <c r="AQ4855" s="1"/>
      <c r="AR4855" s="14"/>
      <c r="AS4855" s="14"/>
      <c r="AT4855" s="6"/>
      <c r="AU4855" s="3"/>
      <c r="AV4855" s="3"/>
    </row>
    <row r="4856" spans="40:48" ht="12.75" customHeight="1" x14ac:dyDescent="0.25">
      <c r="AN4856" s="18"/>
      <c r="AO4856" s="19"/>
      <c r="AQ4856" s="1"/>
      <c r="AR4856" s="14"/>
      <c r="AS4856" s="14"/>
      <c r="AT4856" s="6"/>
      <c r="AU4856" s="3"/>
      <c r="AV4856" s="3"/>
    </row>
    <row r="4857" spans="40:48" ht="12.75" customHeight="1" x14ac:dyDescent="0.25">
      <c r="AN4857" s="18"/>
      <c r="AO4857" s="19"/>
      <c r="AQ4857" s="1"/>
      <c r="AR4857" s="14"/>
      <c r="AS4857" s="14"/>
      <c r="AT4857" s="6"/>
      <c r="AU4857" s="3"/>
      <c r="AV4857" s="3"/>
    </row>
    <row r="4858" spans="40:48" ht="12.75" customHeight="1" x14ac:dyDescent="0.25">
      <c r="AN4858" s="18"/>
      <c r="AO4858" s="19"/>
      <c r="AQ4858" s="1"/>
      <c r="AR4858" s="14"/>
      <c r="AS4858" s="14"/>
      <c r="AT4858" s="6"/>
      <c r="AU4858" s="3"/>
      <c r="AV4858" s="3"/>
    </row>
    <row r="4859" spans="40:48" ht="12.75" customHeight="1" x14ac:dyDescent="0.25">
      <c r="AN4859" s="18"/>
      <c r="AO4859" s="19"/>
      <c r="AQ4859" s="1"/>
      <c r="AR4859" s="14"/>
      <c r="AS4859" s="14"/>
      <c r="AT4859" s="6"/>
      <c r="AU4859" s="3"/>
      <c r="AV4859" s="3"/>
    </row>
    <row r="4860" spans="40:48" ht="12.75" customHeight="1" x14ac:dyDescent="0.25">
      <c r="AN4860" s="18"/>
      <c r="AO4860" s="19"/>
      <c r="AQ4860" s="1"/>
      <c r="AR4860" s="14"/>
      <c r="AS4860" s="14"/>
      <c r="AT4860" s="6"/>
      <c r="AU4860" s="3"/>
      <c r="AV4860" s="3"/>
    </row>
    <row r="4861" spans="40:48" ht="12.75" customHeight="1" x14ac:dyDescent="0.25">
      <c r="AN4861" s="18"/>
      <c r="AO4861" s="19"/>
      <c r="AQ4861" s="1"/>
      <c r="AR4861" s="14"/>
      <c r="AS4861" s="14"/>
      <c r="AT4861" s="6"/>
      <c r="AU4861" s="3"/>
      <c r="AV4861" s="3"/>
    </row>
    <row r="4862" spans="40:48" ht="12.75" customHeight="1" x14ac:dyDescent="0.25">
      <c r="AN4862" s="18"/>
      <c r="AO4862" s="19"/>
      <c r="AQ4862" s="1"/>
      <c r="AR4862" s="14"/>
      <c r="AS4862" s="14"/>
      <c r="AT4862" s="6"/>
      <c r="AU4862" s="3"/>
      <c r="AV4862" s="3"/>
    </row>
    <row r="4863" spans="40:48" ht="12.75" customHeight="1" x14ac:dyDescent="0.25">
      <c r="AN4863" s="18"/>
      <c r="AO4863" s="19"/>
      <c r="AQ4863" s="1"/>
      <c r="AR4863" s="14"/>
      <c r="AS4863" s="14"/>
      <c r="AT4863" s="6"/>
      <c r="AU4863" s="3"/>
      <c r="AV4863" s="3"/>
    </row>
    <row r="4864" spans="40:48" ht="12.75" customHeight="1" x14ac:dyDescent="0.25">
      <c r="AN4864" s="18"/>
      <c r="AO4864" s="19"/>
      <c r="AQ4864" s="1"/>
      <c r="AR4864" s="14"/>
      <c r="AS4864" s="14"/>
      <c r="AT4864" s="6"/>
      <c r="AU4864" s="3"/>
      <c r="AV4864" s="3"/>
    </row>
    <row r="4865" spans="40:48" ht="12.75" customHeight="1" x14ac:dyDescent="0.25">
      <c r="AN4865" s="18"/>
      <c r="AO4865" s="19"/>
      <c r="AQ4865" s="1"/>
      <c r="AR4865" s="14"/>
      <c r="AS4865" s="14"/>
      <c r="AT4865" s="6"/>
      <c r="AU4865" s="3"/>
      <c r="AV4865" s="3"/>
    </row>
    <row r="4866" spans="40:48" ht="12.75" customHeight="1" x14ac:dyDescent="0.25">
      <c r="AN4866" s="18"/>
      <c r="AO4866" s="19"/>
      <c r="AQ4866" s="1"/>
      <c r="AR4866" s="14"/>
      <c r="AS4866" s="14"/>
      <c r="AT4866" s="6"/>
      <c r="AU4866" s="3"/>
      <c r="AV4866" s="3"/>
    </row>
    <row r="4867" spans="40:48" ht="12.75" customHeight="1" x14ac:dyDescent="0.25">
      <c r="AN4867" s="18"/>
      <c r="AO4867" s="19"/>
      <c r="AQ4867" s="1"/>
      <c r="AR4867" s="14"/>
      <c r="AS4867" s="14"/>
      <c r="AT4867" s="6"/>
      <c r="AU4867" s="3"/>
      <c r="AV4867" s="3"/>
    </row>
    <row r="4868" spans="40:48" ht="12.75" customHeight="1" x14ac:dyDescent="0.25">
      <c r="AN4868" s="18"/>
      <c r="AO4868" s="19"/>
      <c r="AQ4868" s="1"/>
      <c r="AR4868" s="14"/>
      <c r="AS4868" s="14"/>
      <c r="AT4868" s="6"/>
      <c r="AU4868" s="3"/>
      <c r="AV4868" s="3"/>
    </row>
    <row r="4869" spans="40:48" ht="12.75" customHeight="1" x14ac:dyDescent="0.25">
      <c r="AN4869" s="18"/>
      <c r="AO4869" s="19"/>
      <c r="AQ4869" s="1"/>
      <c r="AR4869" s="14"/>
      <c r="AS4869" s="14"/>
      <c r="AT4869" s="6"/>
      <c r="AU4869" s="3"/>
      <c r="AV4869" s="3"/>
    </row>
    <row r="4870" spans="40:48" ht="12.75" customHeight="1" x14ac:dyDescent="0.25">
      <c r="AN4870" s="18"/>
      <c r="AO4870" s="19"/>
      <c r="AQ4870" s="1"/>
      <c r="AR4870" s="14"/>
      <c r="AS4870" s="14"/>
      <c r="AT4870" s="6"/>
      <c r="AU4870" s="3"/>
      <c r="AV4870" s="3"/>
    </row>
    <row r="4871" spans="40:48" ht="12.75" customHeight="1" x14ac:dyDescent="0.25">
      <c r="AN4871" s="18"/>
      <c r="AO4871" s="19"/>
      <c r="AQ4871" s="1"/>
      <c r="AR4871" s="14"/>
      <c r="AS4871" s="14"/>
      <c r="AT4871" s="6"/>
      <c r="AU4871" s="3"/>
      <c r="AV4871" s="3"/>
    </row>
    <row r="4872" spans="40:48" ht="12.75" customHeight="1" x14ac:dyDescent="0.25">
      <c r="AN4872" s="18"/>
      <c r="AO4872" s="19"/>
      <c r="AQ4872" s="1"/>
      <c r="AR4872" s="14"/>
      <c r="AS4872" s="14"/>
      <c r="AT4872" s="6"/>
      <c r="AU4872" s="3"/>
      <c r="AV4872" s="3"/>
    </row>
    <row r="4873" spans="40:48" ht="12.75" customHeight="1" x14ac:dyDescent="0.25">
      <c r="AN4873" s="18"/>
      <c r="AO4873" s="19"/>
      <c r="AQ4873" s="1"/>
      <c r="AR4873" s="14"/>
      <c r="AS4873" s="14"/>
      <c r="AT4873" s="6"/>
      <c r="AU4873" s="3"/>
      <c r="AV4873" s="3"/>
    </row>
    <row r="4874" spans="40:48" ht="12.75" customHeight="1" x14ac:dyDescent="0.25">
      <c r="AN4874" s="18"/>
      <c r="AO4874" s="19"/>
      <c r="AQ4874" s="1"/>
      <c r="AR4874" s="14"/>
      <c r="AS4874" s="14"/>
      <c r="AT4874" s="6"/>
      <c r="AU4874" s="3"/>
      <c r="AV4874" s="3"/>
    </row>
    <row r="4875" spans="40:48" ht="12.75" customHeight="1" x14ac:dyDescent="0.25">
      <c r="AN4875" s="18"/>
      <c r="AO4875" s="19"/>
      <c r="AQ4875" s="1"/>
      <c r="AR4875" s="14"/>
      <c r="AS4875" s="14"/>
      <c r="AT4875" s="6"/>
      <c r="AU4875" s="3"/>
      <c r="AV4875" s="3"/>
    </row>
    <row r="4876" spans="40:48" ht="12.75" customHeight="1" x14ac:dyDescent="0.25">
      <c r="AN4876" s="18"/>
      <c r="AO4876" s="19"/>
      <c r="AQ4876" s="1"/>
      <c r="AR4876" s="14"/>
      <c r="AS4876" s="14"/>
      <c r="AT4876" s="6"/>
      <c r="AU4876" s="3"/>
      <c r="AV4876" s="3"/>
    </row>
    <row r="4877" spans="40:48" ht="12.75" customHeight="1" x14ac:dyDescent="0.25">
      <c r="AN4877" s="18"/>
      <c r="AO4877" s="19"/>
      <c r="AQ4877" s="1"/>
      <c r="AR4877" s="14"/>
      <c r="AS4877" s="14"/>
      <c r="AT4877" s="6"/>
      <c r="AU4877" s="3"/>
      <c r="AV4877" s="3"/>
    </row>
    <row r="4878" spans="40:48" ht="12.75" customHeight="1" x14ac:dyDescent="0.25">
      <c r="AN4878" s="18"/>
      <c r="AO4878" s="19"/>
      <c r="AQ4878" s="1"/>
      <c r="AR4878" s="14"/>
      <c r="AS4878" s="14"/>
      <c r="AT4878" s="6"/>
      <c r="AU4878" s="3"/>
      <c r="AV4878" s="3"/>
    </row>
    <row r="4879" spans="40:48" ht="12.75" customHeight="1" x14ac:dyDescent="0.25">
      <c r="AN4879" s="18"/>
      <c r="AO4879" s="19"/>
      <c r="AQ4879" s="1"/>
      <c r="AR4879" s="14"/>
      <c r="AS4879" s="14"/>
      <c r="AT4879" s="6"/>
      <c r="AU4879" s="3"/>
      <c r="AV4879" s="3"/>
    </row>
    <row r="4880" spans="40:48" ht="12.75" customHeight="1" x14ac:dyDescent="0.25">
      <c r="AN4880" s="18"/>
      <c r="AO4880" s="19"/>
      <c r="AQ4880" s="1"/>
      <c r="AR4880" s="14"/>
      <c r="AS4880" s="14"/>
      <c r="AT4880" s="6"/>
      <c r="AU4880" s="3"/>
      <c r="AV4880" s="3"/>
    </row>
    <row r="4881" spans="40:48" ht="12.75" customHeight="1" x14ac:dyDescent="0.25">
      <c r="AN4881" s="18"/>
      <c r="AO4881" s="19"/>
      <c r="AQ4881" s="1"/>
      <c r="AR4881" s="14"/>
      <c r="AS4881" s="14"/>
      <c r="AT4881" s="6"/>
      <c r="AU4881" s="3"/>
      <c r="AV4881" s="3"/>
    </row>
    <row r="4882" spans="40:48" ht="12.75" customHeight="1" x14ac:dyDescent="0.25">
      <c r="AN4882" s="18"/>
      <c r="AO4882" s="19"/>
      <c r="AQ4882" s="1"/>
      <c r="AR4882" s="14"/>
      <c r="AS4882" s="14"/>
      <c r="AT4882" s="6"/>
      <c r="AU4882" s="3"/>
      <c r="AV4882" s="3"/>
    </row>
    <row r="4883" spans="40:48" ht="12.75" customHeight="1" x14ac:dyDescent="0.25">
      <c r="AN4883" s="18"/>
      <c r="AO4883" s="19"/>
      <c r="AQ4883" s="1"/>
      <c r="AR4883" s="14"/>
      <c r="AS4883" s="14"/>
      <c r="AT4883" s="6"/>
      <c r="AU4883" s="3"/>
      <c r="AV4883" s="3"/>
    </row>
    <row r="4884" spans="40:48" ht="12.75" customHeight="1" x14ac:dyDescent="0.25">
      <c r="AN4884" s="18"/>
      <c r="AO4884" s="19"/>
      <c r="AQ4884" s="1"/>
      <c r="AR4884" s="14"/>
      <c r="AS4884" s="14"/>
      <c r="AT4884" s="6"/>
      <c r="AU4884" s="3"/>
      <c r="AV4884" s="3"/>
    </row>
    <row r="4885" spans="40:48" ht="12.75" customHeight="1" x14ac:dyDescent="0.25">
      <c r="AN4885" s="18"/>
      <c r="AO4885" s="19"/>
      <c r="AQ4885" s="1"/>
      <c r="AR4885" s="14"/>
      <c r="AS4885" s="14"/>
      <c r="AT4885" s="6"/>
      <c r="AU4885" s="3"/>
      <c r="AV4885" s="3"/>
    </row>
    <row r="4886" spans="40:48" ht="12.75" customHeight="1" x14ac:dyDescent="0.25">
      <c r="AN4886" s="18"/>
      <c r="AO4886" s="19"/>
      <c r="AQ4886" s="1"/>
      <c r="AR4886" s="14"/>
      <c r="AS4886" s="14"/>
      <c r="AT4886" s="6"/>
      <c r="AU4886" s="3"/>
      <c r="AV4886" s="3"/>
    </row>
    <row r="4887" spans="40:48" ht="12.75" customHeight="1" x14ac:dyDescent="0.25">
      <c r="AN4887" s="18"/>
      <c r="AO4887" s="19"/>
      <c r="AQ4887" s="1"/>
      <c r="AR4887" s="14"/>
      <c r="AS4887" s="14"/>
      <c r="AT4887" s="6"/>
      <c r="AU4887" s="3"/>
      <c r="AV4887" s="3"/>
    </row>
    <row r="4888" spans="40:48" ht="12.75" customHeight="1" x14ac:dyDescent="0.25">
      <c r="AN4888" s="18"/>
      <c r="AO4888" s="19"/>
      <c r="AQ4888" s="1"/>
      <c r="AR4888" s="14"/>
      <c r="AS4888" s="14"/>
      <c r="AT4888" s="6"/>
      <c r="AU4888" s="3"/>
      <c r="AV4888" s="3"/>
    </row>
    <row r="4889" spans="40:48" ht="12.75" customHeight="1" x14ac:dyDescent="0.25">
      <c r="AN4889" s="18"/>
      <c r="AO4889" s="19"/>
      <c r="AQ4889" s="1"/>
      <c r="AR4889" s="14"/>
      <c r="AS4889" s="14"/>
      <c r="AT4889" s="6"/>
      <c r="AU4889" s="3"/>
      <c r="AV4889" s="3"/>
    </row>
    <row r="4890" spans="40:48" ht="12.75" customHeight="1" x14ac:dyDescent="0.25">
      <c r="AN4890" s="18"/>
      <c r="AO4890" s="19"/>
      <c r="AQ4890" s="1"/>
      <c r="AR4890" s="14"/>
      <c r="AS4890" s="14"/>
      <c r="AT4890" s="6"/>
      <c r="AU4890" s="3"/>
      <c r="AV4890" s="3"/>
    </row>
    <row r="4891" spans="40:48" ht="12.75" customHeight="1" x14ac:dyDescent="0.25">
      <c r="AN4891" s="18"/>
      <c r="AO4891" s="19"/>
      <c r="AQ4891" s="1"/>
      <c r="AR4891" s="14"/>
      <c r="AS4891" s="14"/>
      <c r="AT4891" s="6"/>
      <c r="AU4891" s="3"/>
      <c r="AV4891" s="3"/>
    </row>
    <row r="4892" spans="40:48" ht="12.75" customHeight="1" x14ac:dyDescent="0.25">
      <c r="AN4892" s="18"/>
      <c r="AO4892" s="19"/>
      <c r="AQ4892" s="1"/>
      <c r="AR4892" s="14"/>
      <c r="AS4892" s="14"/>
      <c r="AT4892" s="6"/>
      <c r="AU4892" s="3"/>
      <c r="AV4892" s="3"/>
    </row>
    <row r="4893" spans="40:48" ht="12.75" customHeight="1" x14ac:dyDescent="0.25">
      <c r="AN4893" s="18"/>
      <c r="AO4893" s="19"/>
      <c r="AQ4893" s="1"/>
      <c r="AR4893" s="14"/>
      <c r="AS4893" s="14"/>
      <c r="AT4893" s="6"/>
      <c r="AU4893" s="3"/>
      <c r="AV4893" s="3"/>
    </row>
    <row r="4894" spans="40:48" ht="12.75" customHeight="1" x14ac:dyDescent="0.25">
      <c r="AN4894" s="18"/>
      <c r="AO4894" s="19"/>
      <c r="AQ4894" s="1"/>
      <c r="AR4894" s="14"/>
      <c r="AS4894" s="14"/>
      <c r="AT4894" s="6"/>
      <c r="AU4894" s="3"/>
      <c r="AV4894" s="3"/>
    </row>
    <row r="4895" spans="40:48" ht="12.75" customHeight="1" x14ac:dyDescent="0.25">
      <c r="AN4895" s="18"/>
      <c r="AO4895" s="19"/>
      <c r="AQ4895" s="1"/>
      <c r="AR4895" s="14"/>
      <c r="AS4895" s="14"/>
      <c r="AT4895" s="6"/>
      <c r="AU4895" s="3"/>
      <c r="AV4895" s="3"/>
    </row>
    <row r="4896" spans="40:48" ht="12.75" customHeight="1" x14ac:dyDescent="0.25">
      <c r="AN4896" s="18"/>
      <c r="AO4896" s="19"/>
      <c r="AQ4896" s="1"/>
      <c r="AR4896" s="14"/>
      <c r="AS4896" s="14"/>
      <c r="AT4896" s="6"/>
      <c r="AU4896" s="3"/>
      <c r="AV4896" s="3"/>
    </row>
    <row r="4897" spans="40:48" ht="12.75" customHeight="1" x14ac:dyDescent="0.25">
      <c r="AN4897" s="18"/>
      <c r="AO4897" s="19"/>
      <c r="AQ4897" s="1"/>
      <c r="AR4897" s="14"/>
      <c r="AS4897" s="14"/>
      <c r="AT4897" s="6"/>
      <c r="AU4897" s="3"/>
      <c r="AV4897" s="3"/>
    </row>
    <row r="4898" spans="40:48" ht="12.75" customHeight="1" x14ac:dyDescent="0.25">
      <c r="AN4898" s="18"/>
      <c r="AO4898" s="19"/>
      <c r="AQ4898" s="1"/>
      <c r="AR4898" s="14"/>
      <c r="AS4898" s="14"/>
      <c r="AT4898" s="6"/>
      <c r="AU4898" s="3"/>
      <c r="AV4898" s="3"/>
    </row>
    <row r="4899" spans="40:48" ht="12.75" customHeight="1" x14ac:dyDescent="0.25">
      <c r="AN4899" s="18"/>
      <c r="AO4899" s="19"/>
      <c r="AQ4899" s="1"/>
      <c r="AR4899" s="14"/>
      <c r="AS4899" s="14"/>
      <c r="AT4899" s="6"/>
      <c r="AU4899" s="3"/>
      <c r="AV4899" s="3"/>
    </row>
    <row r="4900" spans="40:48" ht="12.75" customHeight="1" x14ac:dyDescent="0.25">
      <c r="AN4900" s="18"/>
      <c r="AO4900" s="19"/>
      <c r="AQ4900" s="1"/>
      <c r="AR4900" s="14"/>
      <c r="AS4900" s="14"/>
      <c r="AT4900" s="6"/>
      <c r="AU4900" s="3"/>
      <c r="AV4900" s="3"/>
    </row>
    <row r="4901" spans="40:48" ht="12.75" customHeight="1" x14ac:dyDescent="0.25">
      <c r="AN4901" s="18"/>
      <c r="AO4901" s="19"/>
      <c r="AQ4901" s="1"/>
      <c r="AR4901" s="14"/>
      <c r="AS4901" s="14"/>
      <c r="AT4901" s="6"/>
      <c r="AU4901" s="3"/>
      <c r="AV4901" s="3"/>
    </row>
    <row r="4902" spans="40:48" ht="12.75" customHeight="1" x14ac:dyDescent="0.25">
      <c r="AN4902" s="18"/>
      <c r="AO4902" s="19"/>
      <c r="AQ4902" s="1"/>
      <c r="AR4902" s="14"/>
      <c r="AS4902" s="14"/>
      <c r="AT4902" s="6"/>
      <c r="AU4902" s="3"/>
      <c r="AV4902" s="3"/>
    </row>
    <row r="4903" spans="40:48" ht="12.75" customHeight="1" x14ac:dyDescent="0.25">
      <c r="AN4903" s="18"/>
      <c r="AO4903" s="19"/>
      <c r="AQ4903" s="1"/>
      <c r="AR4903" s="14"/>
      <c r="AS4903" s="14"/>
      <c r="AT4903" s="6"/>
      <c r="AU4903" s="3"/>
      <c r="AV4903" s="3"/>
    </row>
    <row r="4904" spans="40:48" ht="12.75" customHeight="1" x14ac:dyDescent="0.25">
      <c r="AN4904" s="18"/>
      <c r="AO4904" s="19"/>
      <c r="AQ4904" s="1"/>
      <c r="AR4904" s="14"/>
      <c r="AS4904" s="14"/>
      <c r="AT4904" s="6"/>
      <c r="AU4904" s="3"/>
      <c r="AV4904" s="3"/>
    </row>
    <row r="4905" spans="40:48" ht="12.75" customHeight="1" x14ac:dyDescent="0.25">
      <c r="AN4905" s="18"/>
      <c r="AO4905" s="19"/>
      <c r="AQ4905" s="1"/>
      <c r="AR4905" s="14"/>
      <c r="AS4905" s="14"/>
      <c r="AT4905" s="6"/>
      <c r="AU4905" s="3"/>
      <c r="AV4905" s="3"/>
    </row>
    <row r="4906" spans="40:48" ht="12.75" customHeight="1" x14ac:dyDescent="0.25">
      <c r="AN4906" s="18"/>
      <c r="AO4906" s="19"/>
      <c r="AQ4906" s="1"/>
      <c r="AR4906" s="14"/>
      <c r="AS4906" s="14"/>
      <c r="AT4906" s="6"/>
      <c r="AU4906" s="3"/>
      <c r="AV4906" s="3"/>
    </row>
    <row r="4907" spans="40:48" ht="12.75" customHeight="1" x14ac:dyDescent="0.25">
      <c r="AN4907" s="18"/>
      <c r="AO4907" s="19"/>
      <c r="AQ4907" s="1"/>
      <c r="AR4907" s="14"/>
      <c r="AS4907" s="14"/>
      <c r="AT4907" s="6"/>
      <c r="AU4907" s="3"/>
      <c r="AV4907" s="3"/>
    </row>
    <row r="4908" spans="40:48" ht="12.75" customHeight="1" x14ac:dyDescent="0.25">
      <c r="AN4908" s="18"/>
      <c r="AO4908" s="19"/>
      <c r="AQ4908" s="1"/>
      <c r="AR4908" s="14"/>
      <c r="AS4908" s="14"/>
      <c r="AT4908" s="6"/>
      <c r="AU4908" s="3"/>
      <c r="AV4908" s="3"/>
    </row>
    <row r="4909" spans="40:48" ht="12.75" customHeight="1" x14ac:dyDescent="0.25">
      <c r="AN4909" s="18"/>
      <c r="AO4909" s="19"/>
      <c r="AQ4909" s="1"/>
      <c r="AR4909" s="14"/>
      <c r="AS4909" s="14"/>
      <c r="AT4909" s="6"/>
      <c r="AU4909" s="3"/>
      <c r="AV4909" s="3"/>
    </row>
    <row r="4910" spans="40:48" ht="12.75" customHeight="1" x14ac:dyDescent="0.25">
      <c r="AN4910" s="18"/>
      <c r="AO4910" s="19"/>
      <c r="AQ4910" s="1"/>
      <c r="AR4910" s="14"/>
      <c r="AS4910" s="14"/>
      <c r="AT4910" s="6"/>
      <c r="AU4910" s="3"/>
      <c r="AV4910" s="3"/>
    </row>
    <row r="4911" spans="40:48" ht="12.75" customHeight="1" x14ac:dyDescent="0.25">
      <c r="AN4911" s="18"/>
      <c r="AO4911" s="19"/>
      <c r="AQ4911" s="1"/>
      <c r="AR4911" s="14"/>
      <c r="AS4911" s="14"/>
      <c r="AT4911" s="6"/>
      <c r="AU4911" s="3"/>
      <c r="AV4911" s="3"/>
    </row>
    <row r="4912" spans="40:48" ht="12.75" customHeight="1" x14ac:dyDescent="0.25">
      <c r="AN4912" s="18"/>
      <c r="AO4912" s="19"/>
      <c r="AQ4912" s="1"/>
      <c r="AR4912" s="14"/>
      <c r="AS4912" s="14"/>
      <c r="AT4912" s="6"/>
      <c r="AU4912" s="3"/>
      <c r="AV4912" s="3"/>
    </row>
    <row r="4913" spans="40:48" ht="12.75" customHeight="1" x14ac:dyDescent="0.25">
      <c r="AN4913" s="18"/>
      <c r="AO4913" s="19"/>
      <c r="AQ4913" s="1"/>
      <c r="AR4913" s="14"/>
      <c r="AS4913" s="14"/>
      <c r="AT4913" s="6"/>
      <c r="AU4913" s="3"/>
      <c r="AV4913" s="3"/>
    </row>
    <row r="4914" spans="40:48" ht="12.75" customHeight="1" x14ac:dyDescent="0.25">
      <c r="AN4914" s="18"/>
      <c r="AO4914" s="19"/>
      <c r="AQ4914" s="1"/>
      <c r="AR4914" s="14"/>
      <c r="AS4914" s="14"/>
      <c r="AT4914" s="6"/>
      <c r="AU4914" s="3"/>
      <c r="AV4914" s="3"/>
    </row>
    <row r="4915" spans="40:48" ht="12.75" customHeight="1" x14ac:dyDescent="0.25">
      <c r="AN4915" s="18"/>
      <c r="AO4915" s="19"/>
      <c r="AQ4915" s="1"/>
      <c r="AR4915" s="14"/>
      <c r="AS4915" s="14"/>
      <c r="AT4915" s="6"/>
      <c r="AU4915" s="3"/>
      <c r="AV4915" s="3"/>
    </row>
    <row r="4916" spans="40:48" ht="12.75" customHeight="1" x14ac:dyDescent="0.25">
      <c r="AN4916" s="18"/>
      <c r="AO4916" s="19"/>
      <c r="AQ4916" s="1"/>
      <c r="AR4916" s="14"/>
      <c r="AS4916" s="14"/>
      <c r="AT4916" s="6"/>
      <c r="AU4916" s="3"/>
      <c r="AV4916" s="3"/>
    </row>
    <row r="4917" spans="40:48" ht="12.75" customHeight="1" x14ac:dyDescent="0.25">
      <c r="AN4917" s="18"/>
      <c r="AO4917" s="19"/>
      <c r="AQ4917" s="1"/>
      <c r="AR4917" s="14"/>
      <c r="AS4917" s="14"/>
      <c r="AT4917" s="6"/>
      <c r="AU4917" s="3"/>
      <c r="AV4917" s="3"/>
    </row>
    <row r="4918" spans="40:48" ht="12.75" customHeight="1" x14ac:dyDescent="0.25">
      <c r="AN4918" s="18"/>
      <c r="AO4918" s="19"/>
      <c r="AQ4918" s="1"/>
      <c r="AR4918" s="14"/>
      <c r="AS4918" s="14"/>
      <c r="AT4918" s="6"/>
      <c r="AU4918" s="3"/>
      <c r="AV4918" s="3"/>
    </row>
    <row r="4919" spans="40:48" ht="12.75" customHeight="1" x14ac:dyDescent="0.25">
      <c r="AN4919" s="18"/>
      <c r="AO4919" s="19"/>
      <c r="AQ4919" s="1"/>
      <c r="AR4919" s="14"/>
      <c r="AS4919" s="14"/>
      <c r="AT4919" s="6"/>
      <c r="AU4919" s="3"/>
      <c r="AV4919" s="3"/>
    </row>
    <row r="4920" spans="40:48" ht="12.75" customHeight="1" x14ac:dyDescent="0.25">
      <c r="AN4920" s="18"/>
      <c r="AO4920" s="19"/>
      <c r="AQ4920" s="1"/>
      <c r="AR4920" s="14"/>
      <c r="AS4920" s="14"/>
      <c r="AT4920" s="6"/>
      <c r="AU4920" s="3"/>
      <c r="AV4920" s="3"/>
    </row>
    <row r="4921" spans="40:48" ht="12.75" customHeight="1" x14ac:dyDescent="0.25">
      <c r="AN4921" s="18"/>
      <c r="AO4921" s="19"/>
      <c r="AQ4921" s="1"/>
      <c r="AR4921" s="14"/>
      <c r="AS4921" s="14"/>
      <c r="AT4921" s="6"/>
      <c r="AU4921" s="3"/>
      <c r="AV4921" s="3"/>
    </row>
    <row r="4922" spans="40:48" ht="12.75" customHeight="1" x14ac:dyDescent="0.25">
      <c r="AN4922" s="18"/>
      <c r="AO4922" s="19"/>
      <c r="AQ4922" s="1"/>
      <c r="AR4922" s="14"/>
      <c r="AS4922" s="14"/>
      <c r="AT4922" s="6"/>
      <c r="AU4922" s="3"/>
      <c r="AV4922" s="3"/>
    </row>
    <row r="4923" spans="40:48" ht="12.75" customHeight="1" x14ac:dyDescent="0.25">
      <c r="AN4923" s="18"/>
      <c r="AO4923" s="19"/>
      <c r="AQ4923" s="1"/>
      <c r="AR4923" s="14"/>
      <c r="AS4923" s="14"/>
      <c r="AT4923" s="6"/>
      <c r="AU4923" s="3"/>
      <c r="AV4923" s="3"/>
    </row>
    <row r="4924" spans="40:48" ht="12.75" customHeight="1" x14ac:dyDescent="0.25">
      <c r="AN4924" s="18"/>
      <c r="AO4924" s="19"/>
      <c r="AQ4924" s="1"/>
      <c r="AR4924" s="14"/>
      <c r="AS4924" s="14"/>
      <c r="AT4924" s="6"/>
      <c r="AU4924" s="3"/>
      <c r="AV4924" s="3"/>
    </row>
    <row r="4925" spans="40:48" ht="12.75" customHeight="1" x14ac:dyDescent="0.25">
      <c r="AN4925" s="18"/>
      <c r="AO4925" s="19"/>
      <c r="AQ4925" s="1"/>
      <c r="AR4925" s="14"/>
      <c r="AS4925" s="14"/>
      <c r="AT4925" s="6"/>
      <c r="AU4925" s="3"/>
      <c r="AV4925" s="3"/>
    </row>
    <row r="4926" spans="40:48" ht="12.75" customHeight="1" x14ac:dyDescent="0.25">
      <c r="AN4926" s="18"/>
      <c r="AO4926" s="19"/>
      <c r="AQ4926" s="1"/>
      <c r="AR4926" s="14"/>
      <c r="AS4926" s="14"/>
      <c r="AT4926" s="6"/>
      <c r="AU4926" s="3"/>
      <c r="AV4926" s="3"/>
    </row>
    <row r="4927" spans="40:48" ht="12.75" customHeight="1" x14ac:dyDescent="0.25">
      <c r="AN4927" s="18"/>
      <c r="AO4927" s="19"/>
      <c r="AQ4927" s="1"/>
      <c r="AR4927" s="14"/>
      <c r="AS4927" s="14"/>
      <c r="AT4927" s="6"/>
      <c r="AU4927" s="3"/>
      <c r="AV4927" s="3"/>
    </row>
    <row r="4928" spans="40:48" ht="12.75" customHeight="1" x14ac:dyDescent="0.25">
      <c r="AN4928" s="18"/>
      <c r="AO4928" s="19"/>
      <c r="AQ4928" s="1"/>
      <c r="AR4928" s="14"/>
      <c r="AS4928" s="14"/>
      <c r="AT4928" s="6"/>
      <c r="AU4928" s="3"/>
      <c r="AV4928" s="3"/>
    </row>
    <row r="4929" spans="40:48" ht="12.75" customHeight="1" x14ac:dyDescent="0.25">
      <c r="AN4929" s="18"/>
      <c r="AO4929" s="19"/>
      <c r="AQ4929" s="1"/>
      <c r="AR4929" s="14"/>
      <c r="AS4929" s="14"/>
      <c r="AT4929" s="6"/>
      <c r="AU4929" s="3"/>
      <c r="AV4929" s="3"/>
    </row>
    <row r="4930" spans="40:48" ht="12.75" customHeight="1" x14ac:dyDescent="0.25">
      <c r="AN4930" s="18"/>
      <c r="AO4930" s="19"/>
      <c r="AQ4930" s="1"/>
      <c r="AR4930" s="14"/>
      <c r="AS4930" s="14"/>
      <c r="AT4930" s="6"/>
      <c r="AU4930" s="3"/>
      <c r="AV4930" s="3"/>
    </row>
    <row r="4931" spans="40:48" ht="12.75" customHeight="1" x14ac:dyDescent="0.25">
      <c r="AN4931" s="18"/>
      <c r="AO4931" s="19"/>
      <c r="AQ4931" s="1"/>
      <c r="AR4931" s="14"/>
      <c r="AS4931" s="14"/>
      <c r="AT4931" s="6"/>
      <c r="AU4931" s="3"/>
      <c r="AV4931" s="3"/>
    </row>
    <row r="4932" spans="40:48" ht="12.75" customHeight="1" x14ac:dyDescent="0.25">
      <c r="AN4932" s="18"/>
      <c r="AO4932" s="19"/>
      <c r="AQ4932" s="1"/>
      <c r="AR4932" s="14"/>
      <c r="AS4932" s="14"/>
      <c r="AT4932" s="6"/>
      <c r="AU4932" s="3"/>
      <c r="AV4932" s="3"/>
    </row>
    <row r="4933" spans="40:48" ht="12.75" customHeight="1" x14ac:dyDescent="0.25">
      <c r="AN4933" s="18"/>
      <c r="AO4933" s="19"/>
      <c r="AQ4933" s="1"/>
      <c r="AR4933" s="14"/>
      <c r="AS4933" s="14"/>
      <c r="AT4933" s="6"/>
      <c r="AU4933" s="3"/>
      <c r="AV4933" s="3"/>
    </row>
    <row r="4934" spans="40:48" ht="12.75" customHeight="1" x14ac:dyDescent="0.25">
      <c r="AN4934" s="18"/>
      <c r="AO4934" s="19"/>
      <c r="AQ4934" s="1"/>
      <c r="AR4934" s="14"/>
      <c r="AS4934" s="14"/>
      <c r="AT4934" s="6"/>
      <c r="AU4934" s="3"/>
      <c r="AV4934" s="3"/>
    </row>
    <row r="4935" spans="40:48" ht="12.75" customHeight="1" x14ac:dyDescent="0.25">
      <c r="AN4935" s="18"/>
      <c r="AO4935" s="19"/>
      <c r="AQ4935" s="1"/>
      <c r="AR4935" s="14"/>
      <c r="AS4935" s="14"/>
      <c r="AT4935" s="6"/>
      <c r="AU4935" s="3"/>
      <c r="AV4935" s="3"/>
    </row>
    <row r="4936" spans="40:48" ht="12.75" customHeight="1" x14ac:dyDescent="0.25">
      <c r="AN4936" s="18"/>
      <c r="AO4936" s="19"/>
      <c r="AQ4936" s="1"/>
      <c r="AR4936" s="14"/>
      <c r="AS4936" s="14"/>
      <c r="AT4936" s="6"/>
      <c r="AU4936" s="3"/>
      <c r="AV4936" s="3"/>
    </row>
    <row r="4937" spans="40:48" ht="12.75" customHeight="1" x14ac:dyDescent="0.25">
      <c r="AN4937" s="18"/>
      <c r="AO4937" s="19"/>
      <c r="AQ4937" s="1"/>
      <c r="AR4937" s="14"/>
      <c r="AS4937" s="14"/>
      <c r="AT4937" s="6"/>
      <c r="AU4937" s="3"/>
      <c r="AV4937" s="3"/>
    </row>
    <row r="4938" spans="40:48" ht="12.75" customHeight="1" x14ac:dyDescent="0.25">
      <c r="AN4938" s="18"/>
      <c r="AO4938" s="19"/>
      <c r="AQ4938" s="1"/>
      <c r="AR4938" s="14"/>
      <c r="AS4938" s="14"/>
      <c r="AT4938" s="6"/>
      <c r="AU4938" s="3"/>
      <c r="AV4938" s="3"/>
    </row>
    <row r="4939" spans="40:48" ht="12.75" customHeight="1" x14ac:dyDescent="0.25">
      <c r="AN4939" s="18"/>
      <c r="AO4939" s="19"/>
      <c r="AQ4939" s="1"/>
      <c r="AR4939" s="14"/>
      <c r="AS4939" s="14"/>
      <c r="AT4939" s="6"/>
      <c r="AU4939" s="3"/>
      <c r="AV4939" s="3"/>
    </row>
    <row r="4940" spans="40:48" ht="12.75" customHeight="1" x14ac:dyDescent="0.25">
      <c r="AN4940" s="18"/>
      <c r="AO4940" s="19"/>
      <c r="AQ4940" s="1"/>
      <c r="AR4940" s="14"/>
      <c r="AS4940" s="14"/>
      <c r="AT4940" s="6"/>
      <c r="AU4940" s="3"/>
      <c r="AV4940" s="3"/>
    </row>
    <row r="4941" spans="40:48" ht="12.75" customHeight="1" x14ac:dyDescent="0.25">
      <c r="AN4941" s="18"/>
      <c r="AO4941" s="19"/>
      <c r="AQ4941" s="1"/>
      <c r="AR4941" s="14"/>
      <c r="AS4941" s="14"/>
      <c r="AT4941" s="6"/>
      <c r="AU4941" s="3"/>
      <c r="AV4941" s="3"/>
    </row>
    <row r="4942" spans="40:48" ht="12.75" customHeight="1" x14ac:dyDescent="0.25">
      <c r="AN4942" s="18"/>
      <c r="AO4942" s="19"/>
      <c r="AQ4942" s="1"/>
      <c r="AR4942" s="14"/>
      <c r="AS4942" s="14"/>
      <c r="AT4942" s="6"/>
      <c r="AU4942" s="3"/>
      <c r="AV4942" s="3"/>
    </row>
    <row r="4943" spans="40:48" ht="12.75" customHeight="1" x14ac:dyDescent="0.25">
      <c r="AN4943" s="18"/>
      <c r="AO4943" s="19"/>
      <c r="AQ4943" s="1"/>
      <c r="AR4943" s="14"/>
      <c r="AS4943" s="14"/>
      <c r="AT4943" s="6"/>
      <c r="AU4943" s="3"/>
      <c r="AV4943" s="3"/>
    </row>
    <row r="4944" spans="40:48" ht="12.75" customHeight="1" x14ac:dyDescent="0.25">
      <c r="AN4944" s="18"/>
      <c r="AO4944" s="19"/>
      <c r="AQ4944" s="1"/>
      <c r="AR4944" s="14"/>
      <c r="AS4944" s="14"/>
      <c r="AT4944" s="6"/>
      <c r="AU4944" s="3"/>
      <c r="AV4944" s="3"/>
    </row>
    <row r="4945" spans="40:48" ht="12.75" customHeight="1" x14ac:dyDescent="0.25">
      <c r="AN4945" s="18"/>
      <c r="AO4945" s="19"/>
      <c r="AQ4945" s="1"/>
      <c r="AR4945" s="14"/>
      <c r="AS4945" s="14"/>
      <c r="AT4945" s="6"/>
      <c r="AU4945" s="3"/>
      <c r="AV4945" s="3"/>
    </row>
    <row r="4946" spans="40:48" ht="12.75" customHeight="1" x14ac:dyDescent="0.25">
      <c r="AN4946" s="18"/>
      <c r="AO4946" s="19"/>
      <c r="AQ4946" s="1"/>
      <c r="AR4946" s="14"/>
      <c r="AS4946" s="14"/>
      <c r="AT4946" s="6"/>
      <c r="AU4946" s="3"/>
      <c r="AV4946" s="3"/>
    </row>
    <row r="4947" spans="40:48" ht="12.75" customHeight="1" x14ac:dyDescent="0.25">
      <c r="AN4947" s="18"/>
      <c r="AO4947" s="19"/>
      <c r="AQ4947" s="1"/>
      <c r="AR4947" s="14"/>
      <c r="AS4947" s="14"/>
      <c r="AT4947" s="6"/>
      <c r="AU4947" s="3"/>
      <c r="AV4947" s="3"/>
    </row>
    <row r="4948" spans="40:48" ht="12.75" customHeight="1" x14ac:dyDescent="0.25">
      <c r="AN4948" s="18"/>
      <c r="AO4948" s="19"/>
      <c r="AQ4948" s="1"/>
      <c r="AR4948" s="14"/>
      <c r="AS4948" s="14"/>
      <c r="AT4948" s="6"/>
      <c r="AU4948" s="3"/>
      <c r="AV4948" s="3"/>
    </row>
    <row r="4949" spans="40:48" ht="12.75" customHeight="1" x14ac:dyDescent="0.25">
      <c r="AN4949" s="18"/>
      <c r="AO4949" s="19"/>
      <c r="AQ4949" s="1"/>
      <c r="AR4949" s="14"/>
      <c r="AS4949" s="14"/>
      <c r="AT4949" s="6"/>
      <c r="AU4949" s="3"/>
      <c r="AV4949" s="3"/>
    </row>
    <row r="4950" spans="40:48" ht="12.75" customHeight="1" x14ac:dyDescent="0.25">
      <c r="AN4950" s="18"/>
      <c r="AO4950" s="19"/>
      <c r="AQ4950" s="1"/>
      <c r="AR4950" s="14"/>
      <c r="AS4950" s="14"/>
      <c r="AT4950" s="6"/>
      <c r="AU4950" s="3"/>
      <c r="AV4950" s="3"/>
    </row>
    <row r="4951" spans="40:48" ht="12.75" customHeight="1" x14ac:dyDescent="0.25">
      <c r="AN4951" s="18"/>
      <c r="AO4951" s="19"/>
      <c r="AQ4951" s="1"/>
      <c r="AR4951" s="14"/>
      <c r="AS4951" s="14"/>
      <c r="AT4951" s="6"/>
      <c r="AU4951" s="3"/>
      <c r="AV4951" s="3"/>
    </row>
    <row r="4952" spans="40:48" ht="12.75" customHeight="1" x14ac:dyDescent="0.25">
      <c r="AN4952" s="18"/>
      <c r="AO4952" s="19"/>
      <c r="AQ4952" s="1"/>
      <c r="AR4952" s="14"/>
      <c r="AS4952" s="14"/>
      <c r="AT4952" s="6"/>
      <c r="AU4952" s="3"/>
      <c r="AV4952" s="3"/>
    </row>
    <row r="4953" spans="40:48" ht="12.75" customHeight="1" x14ac:dyDescent="0.25">
      <c r="AN4953" s="18"/>
      <c r="AO4953" s="19"/>
      <c r="AQ4953" s="1"/>
      <c r="AR4953" s="14"/>
      <c r="AS4953" s="14"/>
      <c r="AT4953" s="6"/>
      <c r="AU4953" s="3"/>
      <c r="AV4953" s="3"/>
    </row>
    <row r="4954" spans="40:48" ht="12.75" customHeight="1" x14ac:dyDescent="0.25">
      <c r="AN4954" s="18"/>
      <c r="AO4954" s="19"/>
      <c r="AQ4954" s="1"/>
      <c r="AR4954" s="14"/>
      <c r="AS4954" s="14"/>
      <c r="AT4954" s="6"/>
      <c r="AU4954" s="3"/>
      <c r="AV4954" s="3"/>
    </row>
    <row r="4955" spans="40:48" ht="12.75" customHeight="1" x14ac:dyDescent="0.25">
      <c r="AN4955" s="18"/>
      <c r="AO4955" s="19"/>
      <c r="AQ4955" s="1"/>
      <c r="AR4955" s="14"/>
      <c r="AS4955" s="14"/>
      <c r="AT4955" s="6"/>
      <c r="AU4955" s="3"/>
      <c r="AV4955" s="3"/>
    </row>
    <row r="4956" spans="40:48" ht="12.75" customHeight="1" x14ac:dyDescent="0.25">
      <c r="AN4956" s="18"/>
      <c r="AO4956" s="19"/>
      <c r="AQ4956" s="1"/>
      <c r="AR4956" s="14"/>
      <c r="AS4956" s="14"/>
      <c r="AT4956" s="6"/>
      <c r="AU4956" s="3"/>
      <c r="AV4956" s="3"/>
    </row>
    <row r="4957" spans="40:48" ht="12.75" customHeight="1" x14ac:dyDescent="0.25">
      <c r="AN4957" s="18"/>
      <c r="AO4957" s="19"/>
      <c r="AQ4957" s="1"/>
      <c r="AR4957" s="14"/>
      <c r="AS4957" s="14"/>
      <c r="AT4957" s="6"/>
      <c r="AU4957" s="3"/>
      <c r="AV4957" s="3"/>
    </row>
    <row r="4958" spans="40:48" ht="12.75" customHeight="1" x14ac:dyDescent="0.25">
      <c r="AN4958" s="18"/>
      <c r="AO4958" s="19"/>
      <c r="AQ4958" s="1"/>
      <c r="AR4958" s="14"/>
      <c r="AS4958" s="14"/>
      <c r="AT4958" s="6"/>
      <c r="AU4958" s="3"/>
      <c r="AV4958" s="3"/>
    </row>
    <row r="4959" spans="40:48" ht="12.75" customHeight="1" x14ac:dyDescent="0.25">
      <c r="AN4959" s="18"/>
      <c r="AO4959" s="19"/>
      <c r="AQ4959" s="1"/>
      <c r="AR4959" s="14"/>
      <c r="AS4959" s="14"/>
      <c r="AT4959" s="6"/>
      <c r="AU4959" s="3"/>
      <c r="AV4959" s="3"/>
    </row>
    <row r="4960" spans="40:48" ht="12.75" customHeight="1" x14ac:dyDescent="0.25">
      <c r="AN4960" s="18"/>
      <c r="AO4960" s="19"/>
      <c r="AQ4960" s="1"/>
      <c r="AR4960" s="14"/>
      <c r="AS4960" s="14"/>
      <c r="AT4960" s="6"/>
      <c r="AU4960" s="3"/>
      <c r="AV4960" s="3"/>
    </row>
    <row r="4961" spans="40:48" ht="12.75" customHeight="1" x14ac:dyDescent="0.25">
      <c r="AN4961" s="18"/>
      <c r="AO4961" s="19"/>
      <c r="AQ4961" s="1"/>
      <c r="AR4961" s="14"/>
      <c r="AS4961" s="14"/>
      <c r="AT4961" s="6"/>
      <c r="AU4961" s="3"/>
      <c r="AV4961" s="3"/>
    </row>
    <row r="4962" spans="40:48" ht="12.75" customHeight="1" x14ac:dyDescent="0.25">
      <c r="AN4962" s="18"/>
      <c r="AO4962" s="19"/>
      <c r="AQ4962" s="1"/>
      <c r="AR4962" s="14"/>
      <c r="AS4962" s="14"/>
      <c r="AT4962" s="6"/>
      <c r="AU4962" s="3"/>
      <c r="AV4962" s="3"/>
    </row>
    <row r="4963" spans="40:48" ht="12.75" customHeight="1" x14ac:dyDescent="0.25">
      <c r="AN4963" s="18"/>
      <c r="AO4963" s="19"/>
      <c r="AQ4963" s="1"/>
      <c r="AR4963" s="14"/>
      <c r="AS4963" s="14"/>
      <c r="AT4963" s="6"/>
      <c r="AU4963" s="3"/>
      <c r="AV4963" s="3"/>
    </row>
    <row r="4964" spans="40:48" ht="12.75" customHeight="1" x14ac:dyDescent="0.25">
      <c r="AN4964" s="18"/>
      <c r="AO4964" s="19"/>
      <c r="AQ4964" s="1"/>
      <c r="AR4964" s="14"/>
      <c r="AS4964" s="14"/>
      <c r="AT4964" s="6"/>
      <c r="AU4964" s="3"/>
      <c r="AV4964" s="3"/>
    </row>
    <row r="4965" spans="40:48" ht="12.75" customHeight="1" x14ac:dyDescent="0.25">
      <c r="AN4965" s="18"/>
      <c r="AO4965" s="19"/>
      <c r="AQ4965" s="1"/>
      <c r="AR4965" s="14"/>
      <c r="AS4965" s="14"/>
      <c r="AT4965" s="6"/>
      <c r="AU4965" s="3"/>
      <c r="AV4965" s="3"/>
    </row>
    <row r="4966" spans="40:48" ht="12.75" customHeight="1" x14ac:dyDescent="0.25">
      <c r="AN4966" s="18"/>
      <c r="AO4966" s="19"/>
      <c r="AQ4966" s="1"/>
      <c r="AR4966" s="14"/>
      <c r="AS4966" s="14"/>
      <c r="AT4966" s="6"/>
      <c r="AU4966" s="3"/>
      <c r="AV4966" s="3"/>
    </row>
    <row r="4967" spans="40:48" ht="12.75" customHeight="1" x14ac:dyDescent="0.25">
      <c r="AN4967" s="18"/>
      <c r="AO4967" s="19"/>
      <c r="AQ4967" s="1"/>
      <c r="AR4967" s="14"/>
      <c r="AS4967" s="14"/>
      <c r="AT4967" s="6"/>
      <c r="AU4967" s="3"/>
      <c r="AV4967" s="3"/>
    </row>
    <row r="4968" spans="40:48" ht="12.75" customHeight="1" x14ac:dyDescent="0.25">
      <c r="AN4968" s="18"/>
      <c r="AO4968" s="19"/>
      <c r="AQ4968" s="1"/>
      <c r="AR4968" s="14"/>
      <c r="AS4968" s="14"/>
      <c r="AT4968" s="6"/>
      <c r="AU4968" s="3"/>
      <c r="AV4968" s="3"/>
    </row>
    <row r="4969" spans="40:48" ht="12.75" customHeight="1" x14ac:dyDescent="0.25">
      <c r="AN4969" s="18"/>
      <c r="AO4969" s="19"/>
      <c r="AQ4969" s="1"/>
      <c r="AR4969" s="14"/>
      <c r="AS4969" s="14"/>
      <c r="AT4969" s="6"/>
      <c r="AU4969" s="3"/>
      <c r="AV4969" s="3"/>
    </row>
    <row r="4970" spans="40:48" ht="12.75" customHeight="1" x14ac:dyDescent="0.25">
      <c r="AN4970" s="18"/>
      <c r="AO4970" s="19"/>
      <c r="AQ4970" s="1"/>
      <c r="AR4970" s="14"/>
      <c r="AS4970" s="14"/>
      <c r="AT4970" s="6"/>
      <c r="AU4970" s="3"/>
      <c r="AV4970" s="3"/>
    </row>
    <row r="4971" spans="40:48" ht="12.75" customHeight="1" x14ac:dyDescent="0.25">
      <c r="AN4971" s="18"/>
      <c r="AO4971" s="19"/>
      <c r="AQ4971" s="1"/>
      <c r="AR4971" s="14"/>
      <c r="AS4971" s="14"/>
      <c r="AT4971" s="6"/>
      <c r="AU4971" s="3"/>
      <c r="AV4971" s="3"/>
    </row>
    <row r="4972" spans="40:48" ht="12.75" customHeight="1" x14ac:dyDescent="0.25">
      <c r="AN4972" s="18"/>
      <c r="AO4972" s="19"/>
      <c r="AQ4972" s="1"/>
      <c r="AR4972" s="14"/>
      <c r="AS4972" s="14"/>
      <c r="AT4972" s="6"/>
      <c r="AU4972" s="3"/>
      <c r="AV4972" s="3"/>
    </row>
    <row r="4973" spans="40:48" ht="12.75" customHeight="1" x14ac:dyDescent="0.25">
      <c r="AN4973" s="18"/>
      <c r="AO4973" s="19"/>
      <c r="AQ4973" s="1"/>
      <c r="AR4973" s="14"/>
      <c r="AS4973" s="14"/>
      <c r="AT4973" s="6"/>
      <c r="AU4973" s="3"/>
      <c r="AV4973" s="3"/>
    </row>
    <row r="4974" spans="40:48" ht="12.75" customHeight="1" x14ac:dyDescent="0.25">
      <c r="AN4974" s="18"/>
      <c r="AO4974" s="19"/>
      <c r="AQ4974" s="1"/>
      <c r="AR4974" s="14"/>
      <c r="AS4974" s="14"/>
      <c r="AT4974" s="6"/>
      <c r="AU4974" s="3"/>
      <c r="AV4974" s="3"/>
    </row>
    <row r="4975" spans="40:48" ht="12.75" customHeight="1" x14ac:dyDescent="0.25">
      <c r="AN4975" s="18"/>
      <c r="AO4975" s="19"/>
      <c r="AQ4975" s="1"/>
      <c r="AR4975" s="14"/>
      <c r="AS4975" s="14"/>
      <c r="AT4975" s="6"/>
      <c r="AU4975" s="3"/>
      <c r="AV4975" s="3"/>
    </row>
    <row r="4976" spans="40:48" ht="12.75" customHeight="1" x14ac:dyDescent="0.25">
      <c r="AN4976" s="18"/>
      <c r="AO4976" s="19"/>
      <c r="AQ4976" s="1"/>
      <c r="AR4976" s="14"/>
      <c r="AS4976" s="14"/>
      <c r="AT4976" s="6"/>
      <c r="AU4976" s="3"/>
      <c r="AV4976" s="3"/>
    </row>
    <row r="4977" spans="40:48" ht="12.75" customHeight="1" x14ac:dyDescent="0.25">
      <c r="AN4977" s="18"/>
      <c r="AO4977" s="19"/>
      <c r="AQ4977" s="1"/>
      <c r="AR4977" s="14"/>
      <c r="AS4977" s="14"/>
      <c r="AT4977" s="6"/>
      <c r="AU4977" s="3"/>
      <c r="AV4977" s="3"/>
    </row>
    <row r="4978" spans="40:48" ht="12.75" customHeight="1" x14ac:dyDescent="0.25">
      <c r="AN4978" s="18"/>
      <c r="AO4978" s="19"/>
      <c r="AQ4978" s="1"/>
      <c r="AR4978" s="14"/>
      <c r="AS4978" s="14"/>
      <c r="AT4978" s="6"/>
      <c r="AU4978" s="3"/>
      <c r="AV4978" s="3"/>
    </row>
    <row r="4979" spans="40:48" ht="12.75" customHeight="1" x14ac:dyDescent="0.25">
      <c r="AN4979" s="18"/>
      <c r="AO4979" s="19"/>
      <c r="AQ4979" s="1"/>
      <c r="AR4979" s="14"/>
      <c r="AS4979" s="14"/>
      <c r="AT4979" s="6"/>
      <c r="AU4979" s="3"/>
      <c r="AV4979" s="3"/>
    </row>
    <row r="4980" spans="40:48" ht="12.75" customHeight="1" x14ac:dyDescent="0.25">
      <c r="AN4980" s="18"/>
      <c r="AO4980" s="19"/>
      <c r="AQ4980" s="1"/>
      <c r="AR4980" s="14"/>
      <c r="AS4980" s="14"/>
      <c r="AT4980" s="6"/>
      <c r="AU4980" s="3"/>
      <c r="AV4980" s="3"/>
    </row>
    <row r="4981" spans="40:48" ht="12.75" customHeight="1" x14ac:dyDescent="0.25">
      <c r="AN4981" s="18"/>
      <c r="AO4981" s="19"/>
      <c r="AQ4981" s="1"/>
      <c r="AR4981" s="14"/>
      <c r="AS4981" s="14"/>
      <c r="AT4981" s="6"/>
      <c r="AU4981" s="3"/>
      <c r="AV4981" s="3"/>
    </row>
    <row r="4982" spans="40:48" ht="12.75" customHeight="1" x14ac:dyDescent="0.25">
      <c r="AN4982" s="18"/>
      <c r="AO4982" s="19"/>
      <c r="AQ4982" s="1"/>
      <c r="AR4982" s="14"/>
      <c r="AS4982" s="14"/>
      <c r="AT4982" s="6"/>
      <c r="AU4982" s="3"/>
      <c r="AV4982" s="3"/>
    </row>
    <row r="4983" spans="40:48" ht="12.75" customHeight="1" x14ac:dyDescent="0.25">
      <c r="AN4983" s="18"/>
      <c r="AO4983" s="19"/>
      <c r="AQ4983" s="1"/>
      <c r="AR4983" s="14"/>
      <c r="AS4983" s="14"/>
      <c r="AT4983" s="6"/>
      <c r="AU4983" s="3"/>
      <c r="AV4983" s="3"/>
    </row>
    <row r="4984" spans="40:48" ht="12.75" customHeight="1" x14ac:dyDescent="0.25">
      <c r="AN4984" s="18"/>
      <c r="AO4984" s="19"/>
      <c r="AQ4984" s="1"/>
      <c r="AR4984" s="14"/>
      <c r="AS4984" s="14"/>
      <c r="AT4984" s="6"/>
      <c r="AU4984" s="3"/>
      <c r="AV4984" s="3"/>
    </row>
    <row r="4985" spans="40:48" ht="12.75" customHeight="1" x14ac:dyDescent="0.25">
      <c r="AN4985" s="18"/>
      <c r="AO4985" s="19"/>
      <c r="AQ4985" s="1"/>
      <c r="AR4985" s="14"/>
      <c r="AS4985" s="14"/>
      <c r="AT4985" s="6"/>
      <c r="AU4985" s="3"/>
      <c r="AV4985" s="3"/>
    </row>
    <row r="4986" spans="40:48" ht="12.75" customHeight="1" x14ac:dyDescent="0.25">
      <c r="AN4986" s="18"/>
      <c r="AO4986" s="19"/>
      <c r="AQ4986" s="1"/>
      <c r="AR4986" s="14"/>
      <c r="AS4986" s="14"/>
      <c r="AT4986" s="6"/>
      <c r="AU4986" s="3"/>
      <c r="AV4986" s="3"/>
    </row>
    <row r="4987" spans="40:48" ht="12.75" customHeight="1" x14ac:dyDescent="0.25">
      <c r="AN4987" s="18"/>
      <c r="AO4987" s="19"/>
      <c r="AQ4987" s="1"/>
      <c r="AR4987" s="14"/>
      <c r="AS4987" s="14"/>
      <c r="AT4987" s="6"/>
      <c r="AU4987" s="3"/>
      <c r="AV4987" s="3"/>
    </row>
    <row r="4988" spans="40:48" ht="12.75" customHeight="1" x14ac:dyDescent="0.25">
      <c r="AN4988" s="18"/>
      <c r="AO4988" s="19"/>
      <c r="AQ4988" s="1"/>
      <c r="AR4988" s="14"/>
      <c r="AS4988" s="14"/>
      <c r="AT4988" s="6"/>
      <c r="AU4988" s="3"/>
      <c r="AV4988" s="3"/>
    </row>
    <row r="4989" spans="40:48" ht="12.75" customHeight="1" x14ac:dyDescent="0.25">
      <c r="AN4989" s="18"/>
      <c r="AO4989" s="19"/>
      <c r="AQ4989" s="1"/>
      <c r="AR4989" s="14"/>
      <c r="AS4989" s="14"/>
      <c r="AT4989" s="6"/>
      <c r="AU4989" s="3"/>
      <c r="AV4989" s="3"/>
    </row>
    <row r="4990" spans="40:48" ht="12.75" customHeight="1" x14ac:dyDescent="0.25">
      <c r="AN4990" s="18"/>
      <c r="AO4990" s="19"/>
      <c r="AQ4990" s="1"/>
      <c r="AR4990" s="14"/>
      <c r="AS4990" s="14"/>
      <c r="AT4990" s="6"/>
      <c r="AU4990" s="3"/>
      <c r="AV4990" s="3"/>
    </row>
    <row r="4991" spans="40:48" ht="12.75" customHeight="1" x14ac:dyDescent="0.25">
      <c r="AN4991" s="18"/>
      <c r="AO4991" s="19"/>
      <c r="AQ4991" s="1"/>
      <c r="AR4991" s="14"/>
      <c r="AS4991" s="14"/>
      <c r="AT4991" s="6"/>
      <c r="AU4991" s="3"/>
      <c r="AV4991" s="3"/>
    </row>
    <row r="4992" spans="40:48" ht="12.75" customHeight="1" x14ac:dyDescent="0.25">
      <c r="AN4992" s="18"/>
      <c r="AO4992" s="19"/>
      <c r="AQ4992" s="1"/>
      <c r="AR4992" s="14"/>
      <c r="AS4992" s="14"/>
      <c r="AT4992" s="6"/>
      <c r="AU4992" s="3"/>
      <c r="AV4992" s="3"/>
    </row>
    <row r="4993" spans="40:48" ht="12.75" customHeight="1" x14ac:dyDescent="0.25">
      <c r="AN4993" s="18"/>
      <c r="AO4993" s="19"/>
      <c r="AQ4993" s="1"/>
      <c r="AR4993" s="14"/>
      <c r="AS4993" s="14"/>
      <c r="AT4993" s="6"/>
      <c r="AU4993" s="3"/>
      <c r="AV4993" s="3"/>
    </row>
    <row r="4994" spans="40:48" ht="12.75" customHeight="1" x14ac:dyDescent="0.25">
      <c r="AN4994" s="18"/>
      <c r="AO4994" s="19"/>
      <c r="AQ4994" s="1"/>
      <c r="AR4994" s="14"/>
      <c r="AS4994" s="14"/>
      <c r="AT4994" s="6"/>
      <c r="AU4994" s="3"/>
      <c r="AV4994" s="3"/>
    </row>
    <row r="4995" spans="40:48" ht="12.75" customHeight="1" x14ac:dyDescent="0.25">
      <c r="AN4995" s="18"/>
      <c r="AO4995" s="19"/>
      <c r="AQ4995" s="1"/>
      <c r="AR4995" s="14"/>
      <c r="AS4995" s="14"/>
      <c r="AT4995" s="6"/>
      <c r="AU4995" s="3"/>
      <c r="AV4995" s="3"/>
    </row>
    <row r="4996" spans="40:48" ht="12.75" customHeight="1" x14ac:dyDescent="0.25">
      <c r="AN4996" s="18"/>
      <c r="AO4996" s="19"/>
      <c r="AQ4996" s="1"/>
      <c r="AR4996" s="14"/>
      <c r="AS4996" s="14"/>
      <c r="AT4996" s="6"/>
      <c r="AU4996" s="3"/>
      <c r="AV4996" s="3"/>
    </row>
    <row r="4997" spans="40:48" ht="12.75" customHeight="1" x14ac:dyDescent="0.25">
      <c r="AN4997" s="18"/>
      <c r="AO4997" s="19"/>
      <c r="AQ4997" s="1"/>
      <c r="AR4997" s="14"/>
      <c r="AS4997" s="14"/>
      <c r="AT4997" s="6"/>
      <c r="AU4997" s="3"/>
      <c r="AV4997" s="3"/>
    </row>
    <row r="4998" spans="40:48" ht="12.75" customHeight="1" x14ac:dyDescent="0.25">
      <c r="AN4998" s="18"/>
      <c r="AO4998" s="19"/>
      <c r="AQ4998" s="1"/>
      <c r="AR4998" s="14"/>
      <c r="AS4998" s="14"/>
      <c r="AT4998" s="6"/>
      <c r="AU4998" s="3"/>
      <c r="AV4998" s="3"/>
    </row>
    <row r="4999" spans="40:48" ht="12.75" customHeight="1" x14ac:dyDescent="0.25">
      <c r="AN4999" s="18"/>
      <c r="AO4999" s="19"/>
      <c r="AQ4999" s="1"/>
      <c r="AR4999" s="14"/>
      <c r="AS4999" s="14"/>
      <c r="AT4999" s="6"/>
      <c r="AU4999" s="3"/>
      <c r="AV4999" s="3"/>
    </row>
    <row r="5000" spans="40:48" ht="12.75" customHeight="1" x14ac:dyDescent="0.25">
      <c r="AN5000" s="18"/>
      <c r="AO5000" s="19"/>
      <c r="AQ5000" s="1"/>
      <c r="AR5000" s="14"/>
      <c r="AS5000" s="14"/>
      <c r="AT5000" s="6"/>
      <c r="AU5000" s="3"/>
      <c r="AV5000" s="3"/>
    </row>
    <row r="5001" spans="40:48" ht="12.75" customHeight="1" x14ac:dyDescent="0.25">
      <c r="AN5001" s="18"/>
      <c r="AO5001" s="19"/>
      <c r="AQ5001" s="1"/>
      <c r="AR5001" s="14"/>
      <c r="AS5001" s="14"/>
      <c r="AT5001" s="6"/>
      <c r="AU5001" s="3"/>
      <c r="AV5001" s="3"/>
    </row>
    <row r="5002" spans="40:48" ht="12.75" customHeight="1" x14ac:dyDescent="0.25">
      <c r="AN5002" s="18"/>
      <c r="AO5002" s="19"/>
      <c r="AQ5002" s="1"/>
      <c r="AR5002" s="14"/>
      <c r="AS5002" s="14"/>
      <c r="AT5002" s="6"/>
      <c r="AU5002" s="3"/>
      <c r="AV5002" s="3"/>
    </row>
    <row r="5003" spans="40:48" ht="12.75" customHeight="1" x14ac:dyDescent="0.25">
      <c r="AN5003" s="18"/>
      <c r="AO5003" s="19"/>
      <c r="AQ5003" s="1"/>
      <c r="AR5003" s="14"/>
      <c r="AS5003" s="14"/>
      <c r="AT5003" s="6"/>
      <c r="AU5003" s="3"/>
      <c r="AV5003" s="3"/>
    </row>
    <row r="5004" spans="40:48" ht="12.75" customHeight="1" x14ac:dyDescent="0.25">
      <c r="AN5004" s="18"/>
      <c r="AO5004" s="19"/>
      <c r="AQ5004" s="1"/>
      <c r="AR5004" s="14"/>
      <c r="AS5004" s="14"/>
      <c r="AT5004" s="6"/>
      <c r="AU5004" s="3"/>
      <c r="AV5004" s="3"/>
    </row>
    <row r="5005" spans="40:48" ht="12.75" customHeight="1" x14ac:dyDescent="0.25">
      <c r="AN5005" s="18"/>
      <c r="AO5005" s="19"/>
      <c r="AQ5005" s="1"/>
      <c r="AR5005" s="14"/>
      <c r="AS5005" s="14"/>
      <c r="AT5005" s="6"/>
      <c r="AU5005" s="3"/>
      <c r="AV5005" s="3"/>
    </row>
    <row r="5006" spans="40:48" ht="12.75" customHeight="1" x14ac:dyDescent="0.25">
      <c r="AN5006" s="18"/>
      <c r="AO5006" s="19"/>
      <c r="AQ5006" s="1"/>
      <c r="AR5006" s="14"/>
      <c r="AS5006" s="14"/>
      <c r="AT5006" s="6"/>
      <c r="AU5006" s="3"/>
      <c r="AV5006" s="3"/>
    </row>
    <row r="5007" spans="40:48" ht="12.75" customHeight="1" x14ac:dyDescent="0.25">
      <c r="AN5007" s="18"/>
      <c r="AO5007" s="19"/>
      <c r="AQ5007" s="1"/>
      <c r="AR5007" s="14"/>
      <c r="AS5007" s="14"/>
      <c r="AT5007" s="6"/>
      <c r="AU5007" s="3"/>
      <c r="AV5007" s="3"/>
    </row>
    <row r="5008" spans="40:48" ht="12.75" customHeight="1" x14ac:dyDescent="0.25">
      <c r="AN5008" s="18"/>
      <c r="AO5008" s="19"/>
      <c r="AQ5008" s="1"/>
      <c r="AR5008" s="14"/>
      <c r="AS5008" s="14"/>
      <c r="AT5008" s="6"/>
      <c r="AU5008" s="3"/>
      <c r="AV5008" s="3"/>
    </row>
    <row r="5009" spans="40:48" ht="12.75" customHeight="1" x14ac:dyDescent="0.25">
      <c r="AN5009" s="18"/>
      <c r="AO5009" s="19"/>
      <c r="AQ5009" s="1"/>
      <c r="AR5009" s="14"/>
      <c r="AS5009" s="14"/>
      <c r="AT5009" s="6"/>
      <c r="AU5009" s="3"/>
      <c r="AV5009" s="3"/>
    </row>
    <row r="5010" spans="40:48" ht="12.75" customHeight="1" x14ac:dyDescent="0.25">
      <c r="AN5010" s="18"/>
      <c r="AO5010" s="19"/>
      <c r="AQ5010" s="1"/>
      <c r="AR5010" s="14"/>
      <c r="AS5010" s="14"/>
      <c r="AT5010" s="6"/>
      <c r="AU5010" s="3"/>
      <c r="AV5010" s="3"/>
    </row>
    <row r="5011" spans="40:48" ht="12.75" customHeight="1" x14ac:dyDescent="0.25">
      <c r="AN5011" s="18"/>
      <c r="AO5011" s="19"/>
      <c r="AQ5011" s="1"/>
      <c r="AR5011" s="14"/>
      <c r="AS5011" s="14"/>
      <c r="AT5011" s="6"/>
      <c r="AU5011" s="3"/>
      <c r="AV5011" s="3"/>
    </row>
    <row r="5012" spans="40:48" ht="12.75" customHeight="1" x14ac:dyDescent="0.25">
      <c r="AN5012" s="18"/>
      <c r="AO5012" s="19"/>
      <c r="AQ5012" s="1"/>
      <c r="AR5012" s="14"/>
      <c r="AS5012" s="14"/>
      <c r="AT5012" s="6"/>
      <c r="AU5012" s="3"/>
      <c r="AV5012" s="3"/>
    </row>
    <row r="5013" spans="40:48" ht="12.75" customHeight="1" x14ac:dyDescent="0.25">
      <c r="AN5013" s="18"/>
      <c r="AO5013" s="19"/>
      <c r="AQ5013" s="1"/>
      <c r="AR5013" s="14"/>
      <c r="AS5013" s="14"/>
      <c r="AT5013" s="6"/>
      <c r="AU5013" s="3"/>
      <c r="AV5013" s="3"/>
    </row>
    <row r="5014" spans="40:48" ht="12.75" customHeight="1" x14ac:dyDescent="0.25">
      <c r="AN5014" s="18"/>
      <c r="AO5014" s="19"/>
      <c r="AQ5014" s="1"/>
      <c r="AR5014" s="14"/>
      <c r="AS5014" s="14"/>
      <c r="AT5014" s="6"/>
      <c r="AU5014" s="3"/>
      <c r="AV5014" s="3"/>
    </row>
    <row r="5015" spans="40:48" ht="12.75" customHeight="1" x14ac:dyDescent="0.25">
      <c r="AN5015" s="18"/>
      <c r="AO5015" s="19"/>
      <c r="AQ5015" s="1"/>
      <c r="AR5015" s="14"/>
      <c r="AS5015" s="14"/>
      <c r="AT5015" s="6"/>
      <c r="AU5015" s="3"/>
      <c r="AV5015" s="3"/>
    </row>
    <row r="5016" spans="40:48" ht="12.75" customHeight="1" x14ac:dyDescent="0.25">
      <c r="AN5016" s="18"/>
      <c r="AO5016" s="19"/>
      <c r="AQ5016" s="1"/>
      <c r="AR5016" s="14"/>
      <c r="AS5016" s="14"/>
      <c r="AT5016" s="6"/>
      <c r="AU5016" s="3"/>
      <c r="AV5016" s="3"/>
    </row>
    <row r="5017" spans="40:48" ht="12.75" customHeight="1" x14ac:dyDescent="0.25">
      <c r="AN5017" s="18"/>
      <c r="AO5017" s="19"/>
      <c r="AQ5017" s="1"/>
      <c r="AR5017" s="14"/>
      <c r="AS5017" s="14"/>
      <c r="AT5017" s="6"/>
      <c r="AU5017" s="3"/>
      <c r="AV5017" s="3"/>
    </row>
    <row r="5018" spans="40:48" ht="12.75" customHeight="1" x14ac:dyDescent="0.25">
      <c r="AN5018" s="18"/>
      <c r="AO5018" s="19"/>
      <c r="AQ5018" s="1"/>
      <c r="AR5018" s="14"/>
      <c r="AS5018" s="14"/>
      <c r="AT5018" s="6"/>
      <c r="AU5018" s="3"/>
      <c r="AV5018" s="3"/>
    </row>
    <row r="5019" spans="40:48" ht="12.75" customHeight="1" x14ac:dyDescent="0.25">
      <c r="AN5019" s="18"/>
      <c r="AO5019" s="19"/>
      <c r="AQ5019" s="1"/>
      <c r="AR5019" s="14"/>
      <c r="AS5019" s="14"/>
      <c r="AT5019" s="6"/>
      <c r="AU5019" s="3"/>
      <c r="AV5019" s="3"/>
    </row>
    <row r="5020" spans="40:48" ht="12.75" customHeight="1" x14ac:dyDescent="0.25">
      <c r="AN5020" s="18"/>
      <c r="AO5020" s="19"/>
      <c r="AQ5020" s="1"/>
      <c r="AR5020" s="14"/>
      <c r="AS5020" s="14"/>
      <c r="AT5020" s="6"/>
      <c r="AU5020" s="3"/>
      <c r="AV5020" s="3"/>
    </row>
    <row r="5021" spans="40:48" ht="12.75" customHeight="1" x14ac:dyDescent="0.25">
      <c r="AN5021" s="18"/>
      <c r="AO5021" s="19"/>
      <c r="AQ5021" s="1"/>
      <c r="AR5021" s="14"/>
      <c r="AS5021" s="14"/>
      <c r="AT5021" s="6"/>
      <c r="AU5021" s="3"/>
      <c r="AV5021" s="3"/>
    </row>
    <row r="5022" spans="40:48" ht="12.75" customHeight="1" x14ac:dyDescent="0.25">
      <c r="AN5022" s="18"/>
      <c r="AO5022" s="19"/>
      <c r="AQ5022" s="1"/>
      <c r="AR5022" s="14"/>
      <c r="AS5022" s="14"/>
      <c r="AT5022" s="6"/>
      <c r="AU5022" s="3"/>
      <c r="AV5022" s="3"/>
    </row>
    <row r="5023" spans="40:48" ht="12.75" customHeight="1" x14ac:dyDescent="0.25">
      <c r="AN5023" s="18"/>
      <c r="AO5023" s="19"/>
      <c r="AQ5023" s="1"/>
      <c r="AR5023" s="14"/>
      <c r="AS5023" s="14"/>
      <c r="AT5023" s="6"/>
      <c r="AU5023" s="3"/>
      <c r="AV5023" s="3"/>
    </row>
    <row r="5024" spans="40:48" ht="12.75" customHeight="1" x14ac:dyDescent="0.25">
      <c r="AN5024" s="18"/>
      <c r="AO5024" s="19"/>
      <c r="AQ5024" s="1"/>
      <c r="AR5024" s="14"/>
      <c r="AS5024" s="14"/>
      <c r="AT5024" s="6"/>
      <c r="AU5024" s="3"/>
      <c r="AV5024" s="3"/>
    </row>
    <row r="5025" spans="40:48" ht="12.75" customHeight="1" x14ac:dyDescent="0.25">
      <c r="AN5025" s="18"/>
      <c r="AO5025" s="19"/>
      <c r="AQ5025" s="1"/>
      <c r="AR5025" s="14"/>
      <c r="AS5025" s="14"/>
      <c r="AT5025" s="6"/>
      <c r="AU5025" s="3"/>
      <c r="AV5025" s="3"/>
    </row>
    <row r="5026" spans="40:48" ht="12.75" customHeight="1" x14ac:dyDescent="0.25">
      <c r="AN5026" s="18"/>
      <c r="AO5026" s="19"/>
      <c r="AQ5026" s="1"/>
      <c r="AR5026" s="14"/>
      <c r="AS5026" s="14"/>
      <c r="AT5026" s="6"/>
      <c r="AU5026" s="3"/>
      <c r="AV5026" s="3"/>
    </row>
    <row r="5027" spans="40:48" ht="12.75" customHeight="1" x14ac:dyDescent="0.25">
      <c r="AN5027" s="18"/>
      <c r="AO5027" s="19"/>
      <c r="AQ5027" s="1"/>
      <c r="AR5027" s="14"/>
      <c r="AS5027" s="14"/>
      <c r="AT5027" s="6"/>
      <c r="AU5027" s="3"/>
      <c r="AV5027" s="3"/>
    </row>
    <row r="5028" spans="40:48" ht="12.75" customHeight="1" x14ac:dyDescent="0.25">
      <c r="AN5028" s="18"/>
      <c r="AO5028" s="19"/>
      <c r="AQ5028" s="1"/>
      <c r="AR5028" s="14"/>
      <c r="AS5028" s="14"/>
      <c r="AT5028" s="6"/>
      <c r="AU5028" s="3"/>
      <c r="AV5028" s="3"/>
    </row>
    <row r="5029" spans="40:48" ht="12.75" customHeight="1" x14ac:dyDescent="0.25">
      <c r="AN5029" s="18"/>
      <c r="AO5029" s="19"/>
      <c r="AQ5029" s="1"/>
      <c r="AR5029" s="14"/>
      <c r="AS5029" s="14"/>
      <c r="AT5029" s="6"/>
      <c r="AU5029" s="3"/>
      <c r="AV5029" s="3"/>
    </row>
    <row r="5030" spans="40:48" ht="12.75" customHeight="1" x14ac:dyDescent="0.25">
      <c r="AN5030" s="18"/>
      <c r="AO5030" s="19"/>
      <c r="AQ5030" s="1"/>
      <c r="AR5030" s="14"/>
      <c r="AS5030" s="14"/>
      <c r="AT5030" s="6"/>
      <c r="AU5030" s="3"/>
      <c r="AV5030" s="3"/>
    </row>
    <row r="5031" spans="40:48" ht="12.75" customHeight="1" x14ac:dyDescent="0.25">
      <c r="AN5031" s="18"/>
      <c r="AO5031" s="19"/>
      <c r="AQ5031" s="1"/>
      <c r="AR5031" s="14"/>
      <c r="AS5031" s="14"/>
      <c r="AT5031" s="6"/>
      <c r="AU5031" s="3"/>
      <c r="AV5031" s="3"/>
    </row>
    <row r="5032" spans="40:48" ht="12.75" customHeight="1" x14ac:dyDescent="0.25">
      <c r="AN5032" s="18"/>
      <c r="AO5032" s="19"/>
      <c r="AQ5032" s="1"/>
      <c r="AR5032" s="14"/>
      <c r="AS5032" s="14"/>
      <c r="AT5032" s="6"/>
      <c r="AU5032" s="3"/>
      <c r="AV5032" s="3"/>
    </row>
    <row r="5033" spans="40:48" ht="12.75" customHeight="1" x14ac:dyDescent="0.25">
      <c r="AN5033" s="18"/>
      <c r="AO5033" s="19"/>
      <c r="AQ5033" s="1"/>
      <c r="AR5033" s="14"/>
      <c r="AS5033" s="14"/>
      <c r="AT5033" s="6"/>
      <c r="AU5033" s="3"/>
      <c r="AV5033" s="3"/>
    </row>
    <row r="5034" spans="40:48" ht="12.75" customHeight="1" x14ac:dyDescent="0.25">
      <c r="AN5034" s="18"/>
      <c r="AO5034" s="19"/>
      <c r="AQ5034" s="1"/>
      <c r="AR5034" s="14"/>
      <c r="AS5034" s="14"/>
      <c r="AT5034" s="6"/>
      <c r="AU5034" s="3"/>
      <c r="AV5034" s="3"/>
    </row>
    <row r="5035" spans="40:48" ht="12.75" customHeight="1" x14ac:dyDescent="0.25">
      <c r="AN5035" s="18"/>
      <c r="AO5035" s="19"/>
      <c r="AQ5035" s="1"/>
      <c r="AR5035" s="14"/>
      <c r="AS5035" s="14"/>
      <c r="AT5035" s="6"/>
      <c r="AU5035" s="3"/>
      <c r="AV5035" s="3"/>
    </row>
    <row r="5036" spans="40:48" ht="12.75" customHeight="1" x14ac:dyDescent="0.25">
      <c r="AN5036" s="18"/>
      <c r="AO5036" s="19"/>
      <c r="AQ5036" s="1"/>
      <c r="AR5036" s="14"/>
      <c r="AS5036" s="14"/>
      <c r="AT5036" s="6"/>
      <c r="AU5036" s="3"/>
      <c r="AV5036" s="3"/>
    </row>
    <row r="5037" spans="40:48" ht="12.75" customHeight="1" x14ac:dyDescent="0.25">
      <c r="AN5037" s="18"/>
      <c r="AO5037" s="19"/>
      <c r="AQ5037" s="1"/>
      <c r="AR5037" s="14"/>
      <c r="AS5037" s="14"/>
      <c r="AT5037" s="6"/>
      <c r="AU5037" s="3"/>
      <c r="AV5037" s="3"/>
    </row>
    <row r="5038" spans="40:48" ht="12.75" customHeight="1" x14ac:dyDescent="0.25">
      <c r="AN5038" s="18"/>
      <c r="AO5038" s="19"/>
      <c r="AQ5038" s="1"/>
      <c r="AR5038" s="14"/>
      <c r="AS5038" s="14"/>
      <c r="AT5038" s="6"/>
      <c r="AU5038" s="3"/>
      <c r="AV5038" s="3"/>
    </row>
    <row r="5039" spans="40:48" ht="12.75" customHeight="1" x14ac:dyDescent="0.25">
      <c r="AN5039" s="18"/>
      <c r="AO5039" s="19"/>
      <c r="AQ5039" s="1"/>
      <c r="AR5039" s="14"/>
      <c r="AS5039" s="14"/>
      <c r="AT5039" s="6"/>
      <c r="AU5039" s="3"/>
      <c r="AV5039" s="3"/>
    </row>
    <row r="5040" spans="40:48" ht="12.75" customHeight="1" x14ac:dyDescent="0.25">
      <c r="AN5040" s="18"/>
      <c r="AO5040" s="19"/>
      <c r="AQ5040" s="1"/>
      <c r="AR5040" s="14"/>
      <c r="AS5040" s="14"/>
      <c r="AT5040" s="6"/>
      <c r="AU5040" s="3"/>
      <c r="AV5040" s="3"/>
    </row>
    <row r="5041" spans="40:48" ht="12.75" customHeight="1" x14ac:dyDescent="0.25">
      <c r="AN5041" s="18"/>
      <c r="AO5041" s="19"/>
      <c r="AQ5041" s="1"/>
      <c r="AR5041" s="14"/>
      <c r="AS5041" s="14"/>
      <c r="AT5041" s="6"/>
      <c r="AU5041" s="3"/>
      <c r="AV5041" s="3"/>
    </row>
    <row r="5042" spans="40:48" ht="12.75" customHeight="1" x14ac:dyDescent="0.25">
      <c r="AN5042" s="18"/>
      <c r="AO5042" s="19"/>
      <c r="AQ5042" s="1"/>
      <c r="AR5042" s="14"/>
      <c r="AS5042" s="14"/>
      <c r="AT5042" s="6"/>
      <c r="AU5042" s="3"/>
      <c r="AV5042" s="3"/>
    </row>
    <row r="5043" spans="40:48" ht="12.75" customHeight="1" x14ac:dyDescent="0.25">
      <c r="AN5043" s="18"/>
      <c r="AO5043" s="19"/>
      <c r="AQ5043" s="1"/>
      <c r="AR5043" s="14"/>
      <c r="AS5043" s="14"/>
      <c r="AT5043" s="6"/>
      <c r="AU5043" s="3"/>
      <c r="AV5043" s="3"/>
    </row>
    <row r="5044" spans="40:48" ht="12.75" customHeight="1" x14ac:dyDescent="0.25">
      <c r="AN5044" s="18"/>
      <c r="AO5044" s="19"/>
      <c r="AQ5044" s="1"/>
      <c r="AR5044" s="14"/>
      <c r="AS5044" s="14"/>
      <c r="AT5044" s="6"/>
      <c r="AU5044" s="3"/>
      <c r="AV5044" s="3"/>
    </row>
    <row r="5045" spans="40:48" ht="12.75" customHeight="1" x14ac:dyDescent="0.25">
      <c r="AN5045" s="18"/>
      <c r="AO5045" s="19"/>
      <c r="AQ5045" s="1"/>
      <c r="AR5045" s="14"/>
      <c r="AS5045" s="14"/>
      <c r="AT5045" s="6"/>
      <c r="AU5045" s="3"/>
      <c r="AV5045" s="3"/>
    </row>
    <row r="5046" spans="40:48" ht="12.75" customHeight="1" x14ac:dyDescent="0.25">
      <c r="AN5046" s="18"/>
      <c r="AO5046" s="19"/>
      <c r="AQ5046" s="1"/>
      <c r="AR5046" s="14"/>
      <c r="AS5046" s="14"/>
      <c r="AT5046" s="6"/>
      <c r="AU5046" s="3"/>
      <c r="AV5046" s="3"/>
    </row>
    <row r="5047" spans="40:48" ht="12.75" customHeight="1" x14ac:dyDescent="0.25">
      <c r="AN5047" s="18"/>
      <c r="AO5047" s="19"/>
      <c r="AQ5047" s="1"/>
      <c r="AR5047" s="14"/>
      <c r="AS5047" s="14"/>
      <c r="AT5047" s="6"/>
      <c r="AU5047" s="3"/>
      <c r="AV5047" s="3"/>
    </row>
    <row r="5048" spans="40:48" ht="12.75" customHeight="1" x14ac:dyDescent="0.25">
      <c r="AN5048" s="18"/>
      <c r="AO5048" s="19"/>
      <c r="AQ5048" s="1"/>
      <c r="AR5048" s="14"/>
      <c r="AS5048" s="14"/>
      <c r="AT5048" s="6"/>
      <c r="AU5048" s="3"/>
      <c r="AV5048" s="3"/>
    </row>
    <row r="5049" spans="40:48" ht="12.75" customHeight="1" x14ac:dyDescent="0.25">
      <c r="AN5049" s="18"/>
      <c r="AO5049" s="19"/>
      <c r="AQ5049" s="1"/>
      <c r="AR5049" s="14"/>
      <c r="AS5049" s="14"/>
      <c r="AT5049" s="6"/>
      <c r="AU5049" s="3"/>
      <c r="AV5049" s="3"/>
    </row>
    <row r="5050" spans="40:48" ht="12.75" customHeight="1" x14ac:dyDescent="0.25">
      <c r="AN5050" s="18"/>
      <c r="AO5050" s="19"/>
      <c r="AQ5050" s="1"/>
      <c r="AR5050" s="14"/>
      <c r="AS5050" s="14"/>
      <c r="AT5050" s="6"/>
      <c r="AU5050" s="3"/>
      <c r="AV5050" s="3"/>
    </row>
    <row r="5051" spans="40:48" ht="12.75" customHeight="1" x14ac:dyDescent="0.25">
      <c r="AN5051" s="18"/>
      <c r="AO5051" s="19"/>
      <c r="AQ5051" s="1"/>
      <c r="AR5051" s="14"/>
      <c r="AS5051" s="14"/>
      <c r="AT5051" s="6"/>
      <c r="AU5051" s="3"/>
      <c r="AV5051" s="3"/>
    </row>
    <row r="5052" spans="40:48" ht="12.75" customHeight="1" x14ac:dyDescent="0.25">
      <c r="AN5052" s="18"/>
      <c r="AO5052" s="19"/>
      <c r="AQ5052" s="1"/>
      <c r="AR5052" s="14"/>
      <c r="AS5052" s="14"/>
      <c r="AT5052" s="6"/>
      <c r="AU5052" s="3"/>
      <c r="AV5052" s="3"/>
    </row>
    <row r="5053" spans="40:48" ht="12.75" customHeight="1" x14ac:dyDescent="0.25">
      <c r="AN5053" s="18"/>
      <c r="AO5053" s="19"/>
      <c r="AQ5053" s="1"/>
      <c r="AR5053" s="14"/>
      <c r="AS5053" s="14"/>
      <c r="AT5053" s="6"/>
      <c r="AU5053" s="3"/>
      <c r="AV5053" s="3"/>
    </row>
    <row r="5054" spans="40:48" ht="12.75" customHeight="1" x14ac:dyDescent="0.25">
      <c r="AN5054" s="18"/>
      <c r="AO5054" s="19"/>
      <c r="AQ5054" s="1"/>
      <c r="AR5054" s="14"/>
      <c r="AS5054" s="14"/>
      <c r="AT5054" s="6"/>
      <c r="AU5054" s="3"/>
      <c r="AV5054" s="3"/>
    </row>
    <row r="5055" spans="40:48" ht="12.75" customHeight="1" x14ac:dyDescent="0.25">
      <c r="AN5055" s="18"/>
      <c r="AO5055" s="19"/>
      <c r="AQ5055" s="1"/>
      <c r="AR5055" s="14"/>
      <c r="AS5055" s="14"/>
      <c r="AT5055" s="6"/>
      <c r="AU5055" s="3"/>
      <c r="AV5055" s="3"/>
    </row>
    <row r="5056" spans="40:48" ht="12.75" customHeight="1" x14ac:dyDescent="0.25">
      <c r="AN5056" s="18"/>
      <c r="AO5056" s="19"/>
      <c r="AQ5056" s="1"/>
      <c r="AR5056" s="14"/>
      <c r="AS5056" s="14"/>
      <c r="AT5056" s="6"/>
      <c r="AU5056" s="3"/>
      <c r="AV5056" s="3"/>
    </row>
    <row r="5057" spans="40:48" ht="12.75" customHeight="1" x14ac:dyDescent="0.25">
      <c r="AN5057" s="18"/>
      <c r="AO5057" s="19"/>
      <c r="AQ5057" s="1"/>
      <c r="AR5057" s="14"/>
      <c r="AS5057" s="14"/>
      <c r="AT5057" s="6"/>
      <c r="AU5057" s="3"/>
      <c r="AV5057" s="3"/>
    </row>
    <row r="5058" spans="40:48" ht="12.75" customHeight="1" x14ac:dyDescent="0.25">
      <c r="AN5058" s="18"/>
      <c r="AO5058" s="19"/>
      <c r="AQ5058" s="1"/>
      <c r="AR5058" s="14"/>
      <c r="AS5058" s="14"/>
      <c r="AT5058" s="6"/>
      <c r="AU5058" s="3"/>
      <c r="AV5058" s="3"/>
    </row>
    <row r="5059" spans="40:48" ht="12.75" customHeight="1" x14ac:dyDescent="0.25">
      <c r="AN5059" s="18"/>
      <c r="AO5059" s="19"/>
      <c r="AQ5059" s="1"/>
      <c r="AR5059" s="14"/>
      <c r="AS5059" s="14"/>
      <c r="AT5059" s="6"/>
      <c r="AU5059" s="3"/>
      <c r="AV5059" s="3"/>
    </row>
    <row r="5060" spans="40:48" ht="12.75" customHeight="1" x14ac:dyDescent="0.25">
      <c r="AN5060" s="18"/>
      <c r="AO5060" s="19"/>
      <c r="AQ5060" s="1"/>
      <c r="AR5060" s="14"/>
      <c r="AS5060" s="14"/>
      <c r="AT5060" s="6"/>
      <c r="AU5060" s="3"/>
      <c r="AV5060" s="3"/>
    </row>
    <row r="5061" spans="40:48" ht="12.75" customHeight="1" x14ac:dyDescent="0.25">
      <c r="AN5061" s="18"/>
      <c r="AO5061" s="19"/>
      <c r="AQ5061" s="1"/>
      <c r="AR5061" s="14"/>
      <c r="AS5061" s="14"/>
      <c r="AT5061" s="6"/>
      <c r="AU5061" s="3"/>
      <c r="AV5061" s="3"/>
    </row>
    <row r="5062" spans="40:48" ht="12.75" customHeight="1" x14ac:dyDescent="0.25">
      <c r="AN5062" s="18"/>
      <c r="AO5062" s="19"/>
      <c r="AQ5062" s="1"/>
      <c r="AR5062" s="14"/>
      <c r="AS5062" s="14"/>
      <c r="AT5062" s="6"/>
      <c r="AU5062" s="3"/>
      <c r="AV5062" s="3"/>
    </row>
    <row r="5063" spans="40:48" ht="12.75" customHeight="1" x14ac:dyDescent="0.25">
      <c r="AN5063" s="18"/>
      <c r="AO5063" s="19"/>
      <c r="AQ5063" s="1"/>
      <c r="AR5063" s="14"/>
      <c r="AS5063" s="14"/>
      <c r="AT5063" s="6"/>
      <c r="AU5063" s="3"/>
      <c r="AV5063" s="3"/>
    </row>
    <row r="5064" spans="40:48" ht="12.75" customHeight="1" x14ac:dyDescent="0.25">
      <c r="AN5064" s="18"/>
      <c r="AO5064" s="19"/>
      <c r="AQ5064" s="1"/>
      <c r="AR5064" s="14"/>
      <c r="AS5064" s="14"/>
      <c r="AT5064" s="6"/>
      <c r="AU5064" s="3"/>
      <c r="AV5064" s="3"/>
    </row>
    <row r="5065" spans="40:48" ht="12.75" customHeight="1" x14ac:dyDescent="0.25">
      <c r="AN5065" s="18"/>
      <c r="AO5065" s="19"/>
      <c r="AQ5065" s="1"/>
      <c r="AR5065" s="14"/>
      <c r="AS5065" s="14"/>
      <c r="AT5065" s="6"/>
      <c r="AU5065" s="3"/>
      <c r="AV5065" s="3"/>
    </row>
    <row r="5066" spans="40:48" ht="12.75" customHeight="1" x14ac:dyDescent="0.25">
      <c r="AN5066" s="18"/>
      <c r="AO5066" s="19"/>
      <c r="AQ5066" s="1"/>
      <c r="AR5066" s="14"/>
      <c r="AS5066" s="14"/>
      <c r="AT5066" s="6"/>
      <c r="AU5066" s="3"/>
      <c r="AV5066" s="3"/>
    </row>
    <row r="5067" spans="40:48" ht="12.75" customHeight="1" x14ac:dyDescent="0.25">
      <c r="AN5067" s="18"/>
      <c r="AO5067" s="19"/>
      <c r="AQ5067" s="1"/>
      <c r="AR5067" s="14"/>
      <c r="AS5067" s="14"/>
      <c r="AT5067" s="6"/>
      <c r="AU5067" s="3"/>
      <c r="AV5067" s="3"/>
    </row>
    <row r="5068" spans="40:48" ht="12.75" customHeight="1" x14ac:dyDescent="0.25">
      <c r="AN5068" s="18"/>
      <c r="AO5068" s="19"/>
      <c r="AQ5068" s="1"/>
      <c r="AR5068" s="14"/>
      <c r="AS5068" s="14"/>
      <c r="AT5068" s="6"/>
      <c r="AU5068" s="3"/>
      <c r="AV5068" s="3"/>
    </row>
    <row r="5069" spans="40:48" ht="12.75" customHeight="1" x14ac:dyDescent="0.25">
      <c r="AN5069" s="18"/>
      <c r="AO5069" s="19"/>
      <c r="AQ5069" s="1"/>
      <c r="AR5069" s="14"/>
      <c r="AS5069" s="14"/>
      <c r="AT5069" s="6"/>
      <c r="AU5069" s="3"/>
      <c r="AV5069" s="3"/>
    </row>
    <row r="5070" spans="40:48" ht="12.75" customHeight="1" x14ac:dyDescent="0.25">
      <c r="AN5070" s="18"/>
      <c r="AO5070" s="19"/>
      <c r="AQ5070" s="1"/>
      <c r="AR5070" s="14"/>
      <c r="AS5070" s="14"/>
      <c r="AT5070" s="6"/>
      <c r="AU5070" s="3"/>
      <c r="AV5070" s="3"/>
    </row>
    <row r="5071" spans="40:48" ht="12.75" customHeight="1" x14ac:dyDescent="0.25">
      <c r="AN5071" s="18"/>
      <c r="AO5071" s="19"/>
      <c r="AQ5071" s="1"/>
      <c r="AR5071" s="14"/>
      <c r="AS5071" s="14"/>
      <c r="AT5071" s="6"/>
      <c r="AU5071" s="3"/>
      <c r="AV5071" s="3"/>
    </row>
    <row r="5072" spans="40:48" ht="12.75" customHeight="1" x14ac:dyDescent="0.25">
      <c r="AN5072" s="18"/>
      <c r="AO5072" s="19"/>
      <c r="AQ5072" s="1"/>
      <c r="AR5072" s="14"/>
      <c r="AS5072" s="14"/>
      <c r="AT5072" s="6"/>
      <c r="AU5072" s="3"/>
      <c r="AV5072" s="3"/>
    </row>
    <row r="5073" spans="40:48" ht="12.75" customHeight="1" x14ac:dyDescent="0.25">
      <c r="AN5073" s="18"/>
      <c r="AO5073" s="19"/>
      <c r="AQ5073" s="1"/>
      <c r="AR5073" s="14"/>
      <c r="AS5073" s="14"/>
      <c r="AT5073" s="6"/>
      <c r="AU5073" s="3"/>
      <c r="AV5073" s="3"/>
    </row>
    <row r="5074" spans="40:48" ht="12.75" customHeight="1" x14ac:dyDescent="0.25">
      <c r="AN5074" s="18"/>
      <c r="AO5074" s="19"/>
      <c r="AQ5074" s="1"/>
      <c r="AR5074" s="14"/>
      <c r="AS5074" s="14"/>
      <c r="AT5074" s="6"/>
      <c r="AU5074" s="3"/>
      <c r="AV5074" s="3"/>
    </row>
    <row r="5075" spans="40:48" ht="12.75" customHeight="1" x14ac:dyDescent="0.25">
      <c r="AN5075" s="18"/>
      <c r="AO5075" s="19"/>
      <c r="AQ5075" s="1"/>
      <c r="AR5075" s="14"/>
      <c r="AS5075" s="14"/>
      <c r="AT5075" s="6"/>
      <c r="AU5075" s="3"/>
      <c r="AV5075" s="3"/>
    </row>
    <row r="5076" spans="40:48" ht="12.75" customHeight="1" x14ac:dyDescent="0.25">
      <c r="AN5076" s="18"/>
      <c r="AO5076" s="19"/>
      <c r="AQ5076" s="1"/>
      <c r="AR5076" s="14"/>
      <c r="AS5076" s="14"/>
      <c r="AT5076" s="6"/>
      <c r="AU5076" s="3"/>
      <c r="AV5076" s="3"/>
    </row>
    <row r="5077" spans="40:48" ht="12.75" customHeight="1" x14ac:dyDescent="0.25">
      <c r="AN5077" s="18"/>
      <c r="AO5077" s="19"/>
      <c r="AQ5077" s="1"/>
      <c r="AR5077" s="14"/>
      <c r="AS5077" s="14"/>
      <c r="AT5077" s="6"/>
      <c r="AU5077" s="3"/>
      <c r="AV5077" s="3"/>
    </row>
    <row r="5078" spans="40:48" ht="12.75" customHeight="1" x14ac:dyDescent="0.25">
      <c r="AN5078" s="18"/>
      <c r="AO5078" s="19"/>
      <c r="AQ5078" s="1"/>
      <c r="AR5078" s="14"/>
      <c r="AS5078" s="14"/>
      <c r="AT5078" s="6"/>
      <c r="AU5078" s="3"/>
      <c r="AV5078" s="3"/>
    </row>
    <row r="5079" spans="40:48" ht="12.75" customHeight="1" x14ac:dyDescent="0.25">
      <c r="AN5079" s="18"/>
      <c r="AO5079" s="19"/>
      <c r="AQ5079" s="1"/>
      <c r="AR5079" s="14"/>
      <c r="AS5079" s="14"/>
      <c r="AT5079" s="6"/>
      <c r="AU5079" s="3"/>
      <c r="AV5079" s="3"/>
    </row>
    <row r="5080" spans="40:48" ht="12.75" customHeight="1" x14ac:dyDescent="0.25">
      <c r="AN5080" s="18"/>
      <c r="AO5080" s="19"/>
      <c r="AQ5080" s="1"/>
      <c r="AR5080" s="14"/>
      <c r="AS5080" s="14"/>
      <c r="AT5080" s="6"/>
      <c r="AU5080" s="3"/>
      <c r="AV5080" s="3"/>
    </row>
    <row r="5081" spans="40:48" ht="12.75" customHeight="1" x14ac:dyDescent="0.25">
      <c r="AN5081" s="18"/>
      <c r="AO5081" s="19"/>
      <c r="AQ5081" s="1"/>
      <c r="AR5081" s="14"/>
      <c r="AS5081" s="14"/>
      <c r="AT5081" s="6"/>
      <c r="AU5081" s="3"/>
      <c r="AV5081" s="3"/>
    </row>
    <row r="5082" spans="40:48" ht="12.75" customHeight="1" x14ac:dyDescent="0.25">
      <c r="AN5082" s="18"/>
      <c r="AO5082" s="19"/>
      <c r="AQ5082" s="1"/>
      <c r="AR5082" s="14"/>
      <c r="AS5082" s="14"/>
      <c r="AT5082" s="6"/>
      <c r="AU5082" s="3"/>
      <c r="AV5082" s="3"/>
    </row>
    <row r="5083" spans="40:48" ht="12.75" customHeight="1" x14ac:dyDescent="0.25">
      <c r="AN5083" s="18"/>
      <c r="AO5083" s="19"/>
      <c r="AQ5083" s="1"/>
      <c r="AR5083" s="14"/>
      <c r="AS5083" s="14"/>
      <c r="AT5083" s="6"/>
      <c r="AU5083" s="3"/>
      <c r="AV5083" s="3"/>
    </row>
    <row r="5084" spans="40:48" ht="12.75" customHeight="1" x14ac:dyDescent="0.25">
      <c r="AN5084" s="18"/>
      <c r="AO5084" s="19"/>
      <c r="AQ5084" s="1"/>
      <c r="AR5084" s="14"/>
      <c r="AS5084" s="14"/>
      <c r="AT5084" s="6"/>
      <c r="AU5084" s="3"/>
      <c r="AV5084" s="3"/>
    </row>
    <row r="5085" spans="40:48" ht="12.75" customHeight="1" x14ac:dyDescent="0.25">
      <c r="AN5085" s="18"/>
      <c r="AO5085" s="19"/>
      <c r="AQ5085" s="1"/>
      <c r="AR5085" s="14"/>
      <c r="AS5085" s="14"/>
      <c r="AT5085" s="6"/>
      <c r="AU5085" s="3"/>
      <c r="AV5085" s="3"/>
    </row>
    <row r="5086" spans="40:48" ht="12.75" customHeight="1" x14ac:dyDescent="0.25">
      <c r="AN5086" s="18"/>
      <c r="AO5086" s="19"/>
      <c r="AQ5086" s="1"/>
      <c r="AR5086" s="14"/>
      <c r="AS5086" s="14"/>
      <c r="AT5086" s="6"/>
      <c r="AU5086" s="3"/>
      <c r="AV5086" s="3"/>
    </row>
    <row r="5087" spans="40:48" ht="12.75" customHeight="1" x14ac:dyDescent="0.25">
      <c r="AN5087" s="18"/>
      <c r="AO5087" s="19"/>
      <c r="AQ5087" s="1"/>
      <c r="AR5087" s="14"/>
      <c r="AS5087" s="14"/>
      <c r="AT5087" s="6"/>
      <c r="AU5087" s="3"/>
      <c r="AV5087" s="3"/>
    </row>
    <row r="5088" spans="40:48" ht="12.75" customHeight="1" x14ac:dyDescent="0.25">
      <c r="AN5088" s="18"/>
      <c r="AO5088" s="19"/>
      <c r="AQ5088" s="1"/>
      <c r="AR5088" s="14"/>
      <c r="AS5088" s="14"/>
      <c r="AT5088" s="6"/>
      <c r="AU5088" s="3"/>
      <c r="AV5088" s="3"/>
    </row>
    <row r="5089" spans="40:48" ht="12.75" customHeight="1" x14ac:dyDescent="0.25">
      <c r="AN5089" s="18"/>
      <c r="AO5089" s="19"/>
      <c r="AQ5089" s="1"/>
      <c r="AR5089" s="14"/>
      <c r="AS5089" s="14"/>
      <c r="AT5089" s="6"/>
      <c r="AU5089" s="3"/>
      <c r="AV5089" s="3"/>
    </row>
    <row r="5090" spans="40:48" ht="12.75" customHeight="1" x14ac:dyDescent="0.25">
      <c r="AN5090" s="18"/>
      <c r="AO5090" s="19"/>
      <c r="AQ5090" s="1"/>
      <c r="AR5090" s="14"/>
      <c r="AS5090" s="14"/>
      <c r="AT5090" s="6"/>
      <c r="AU5090" s="3"/>
      <c r="AV5090" s="3"/>
    </row>
    <row r="5091" spans="40:48" ht="12.75" customHeight="1" x14ac:dyDescent="0.25">
      <c r="AN5091" s="18"/>
      <c r="AO5091" s="19"/>
      <c r="AQ5091" s="1"/>
      <c r="AR5091" s="14"/>
      <c r="AS5091" s="14"/>
      <c r="AT5091" s="6"/>
      <c r="AU5091" s="3"/>
      <c r="AV5091" s="3"/>
    </row>
    <row r="5092" spans="40:48" ht="12.75" customHeight="1" x14ac:dyDescent="0.25">
      <c r="AN5092" s="18"/>
      <c r="AO5092" s="19"/>
      <c r="AQ5092" s="1"/>
      <c r="AR5092" s="14"/>
      <c r="AS5092" s="14"/>
      <c r="AT5092" s="6"/>
      <c r="AU5092" s="3"/>
      <c r="AV5092" s="3"/>
    </row>
    <row r="5093" spans="40:48" ht="12.75" customHeight="1" x14ac:dyDescent="0.25">
      <c r="AN5093" s="18"/>
      <c r="AO5093" s="19"/>
      <c r="AQ5093" s="1"/>
      <c r="AR5093" s="14"/>
      <c r="AS5093" s="14"/>
      <c r="AT5093" s="6"/>
      <c r="AU5093" s="3"/>
      <c r="AV5093" s="3"/>
    </row>
    <row r="5094" spans="40:48" ht="12.75" customHeight="1" x14ac:dyDescent="0.25">
      <c r="AN5094" s="18"/>
      <c r="AO5094" s="19"/>
      <c r="AQ5094" s="1"/>
      <c r="AR5094" s="14"/>
      <c r="AS5094" s="14"/>
      <c r="AT5094" s="6"/>
      <c r="AU5094" s="3"/>
      <c r="AV5094" s="3"/>
    </row>
    <row r="5095" spans="40:48" ht="12.75" customHeight="1" x14ac:dyDescent="0.25">
      <c r="AN5095" s="18"/>
      <c r="AO5095" s="19"/>
      <c r="AQ5095" s="1"/>
      <c r="AR5095" s="14"/>
      <c r="AS5095" s="14"/>
      <c r="AT5095" s="6"/>
      <c r="AU5095" s="3"/>
      <c r="AV5095" s="3"/>
    </row>
    <row r="5096" spans="40:48" ht="12.75" customHeight="1" x14ac:dyDescent="0.25">
      <c r="AN5096" s="18"/>
      <c r="AO5096" s="19"/>
      <c r="AQ5096" s="1"/>
      <c r="AR5096" s="14"/>
      <c r="AS5096" s="14"/>
      <c r="AT5096" s="6"/>
      <c r="AU5096" s="3"/>
      <c r="AV5096" s="3"/>
    </row>
    <row r="5097" spans="40:48" ht="12.75" customHeight="1" x14ac:dyDescent="0.25">
      <c r="AN5097" s="18"/>
      <c r="AO5097" s="19"/>
      <c r="AQ5097" s="1"/>
      <c r="AR5097" s="14"/>
      <c r="AS5097" s="14"/>
      <c r="AT5097" s="6"/>
      <c r="AU5097" s="3"/>
      <c r="AV5097" s="3"/>
    </row>
    <row r="5098" spans="40:48" ht="12.75" customHeight="1" x14ac:dyDescent="0.25">
      <c r="AN5098" s="18"/>
      <c r="AO5098" s="19"/>
      <c r="AQ5098" s="1"/>
      <c r="AR5098" s="14"/>
      <c r="AS5098" s="14"/>
      <c r="AT5098" s="6"/>
      <c r="AU5098" s="3"/>
      <c r="AV5098" s="3"/>
    </row>
    <row r="5099" spans="40:48" ht="12.75" customHeight="1" x14ac:dyDescent="0.25">
      <c r="AN5099" s="18"/>
      <c r="AO5099" s="19"/>
      <c r="AQ5099" s="1"/>
      <c r="AR5099" s="14"/>
      <c r="AS5099" s="14"/>
      <c r="AT5099" s="6"/>
      <c r="AU5099" s="3"/>
      <c r="AV5099" s="3"/>
    </row>
    <row r="5100" spans="40:48" ht="12.75" customHeight="1" x14ac:dyDescent="0.25">
      <c r="AN5100" s="18"/>
      <c r="AO5100" s="19"/>
      <c r="AQ5100" s="1"/>
      <c r="AR5100" s="14"/>
      <c r="AS5100" s="14"/>
      <c r="AT5100" s="6"/>
      <c r="AU5100" s="3"/>
      <c r="AV5100" s="3"/>
    </row>
    <row r="5101" spans="40:48" ht="12.75" customHeight="1" x14ac:dyDescent="0.25">
      <c r="AN5101" s="18"/>
      <c r="AO5101" s="19"/>
      <c r="AQ5101" s="1"/>
      <c r="AR5101" s="14"/>
      <c r="AS5101" s="14"/>
      <c r="AT5101" s="6"/>
      <c r="AU5101" s="3"/>
      <c r="AV5101" s="3"/>
    </row>
    <row r="5102" spans="40:48" ht="12.75" customHeight="1" x14ac:dyDescent="0.25">
      <c r="AN5102" s="18"/>
      <c r="AO5102" s="19"/>
      <c r="AQ5102" s="1"/>
      <c r="AR5102" s="14"/>
      <c r="AS5102" s="14"/>
      <c r="AT5102" s="6"/>
      <c r="AU5102" s="3"/>
      <c r="AV5102" s="3"/>
    </row>
    <row r="5103" spans="40:48" ht="12.75" customHeight="1" x14ac:dyDescent="0.25">
      <c r="AN5103" s="18"/>
      <c r="AO5103" s="19"/>
      <c r="AQ5103" s="1"/>
      <c r="AR5103" s="14"/>
      <c r="AS5103" s="14"/>
      <c r="AT5103" s="6"/>
      <c r="AU5103" s="3"/>
      <c r="AV5103" s="3"/>
    </row>
    <row r="5104" spans="40:48" ht="12.75" customHeight="1" x14ac:dyDescent="0.25">
      <c r="AN5104" s="18"/>
      <c r="AO5104" s="19"/>
      <c r="AQ5104" s="1"/>
      <c r="AR5104" s="14"/>
      <c r="AS5104" s="14"/>
      <c r="AT5104" s="6"/>
      <c r="AU5104" s="3"/>
      <c r="AV5104" s="3"/>
    </row>
    <row r="5105" spans="40:48" ht="12.75" customHeight="1" x14ac:dyDescent="0.25">
      <c r="AN5105" s="18"/>
      <c r="AO5105" s="19"/>
      <c r="AQ5105" s="1"/>
      <c r="AR5105" s="14"/>
      <c r="AS5105" s="14"/>
      <c r="AT5105" s="6"/>
      <c r="AU5105" s="3"/>
      <c r="AV5105" s="3"/>
    </row>
    <row r="5106" spans="40:48" ht="12.75" customHeight="1" x14ac:dyDescent="0.25">
      <c r="AN5106" s="18"/>
      <c r="AO5106" s="19"/>
      <c r="AQ5106" s="1"/>
      <c r="AR5106" s="14"/>
      <c r="AS5106" s="14"/>
      <c r="AT5106" s="6"/>
      <c r="AU5106" s="3"/>
      <c r="AV5106" s="3"/>
    </row>
    <row r="5107" spans="40:48" ht="12.75" customHeight="1" x14ac:dyDescent="0.25">
      <c r="AN5107" s="18"/>
      <c r="AO5107" s="19"/>
      <c r="AQ5107" s="1"/>
      <c r="AR5107" s="14"/>
      <c r="AS5107" s="14"/>
      <c r="AT5107" s="6"/>
      <c r="AU5107" s="3"/>
      <c r="AV5107" s="3"/>
    </row>
    <row r="5108" spans="40:48" ht="12.75" customHeight="1" x14ac:dyDescent="0.25">
      <c r="AN5108" s="18"/>
      <c r="AO5108" s="19"/>
      <c r="AQ5108" s="1"/>
      <c r="AR5108" s="14"/>
      <c r="AS5108" s="14"/>
      <c r="AT5108" s="6"/>
      <c r="AU5108" s="3"/>
      <c r="AV5108" s="3"/>
    </row>
    <row r="5109" spans="40:48" ht="12.75" customHeight="1" x14ac:dyDescent="0.25">
      <c r="AN5109" s="18"/>
      <c r="AO5109" s="19"/>
      <c r="AQ5109" s="1"/>
      <c r="AR5109" s="14"/>
      <c r="AS5109" s="14"/>
      <c r="AT5109" s="6"/>
      <c r="AU5109" s="3"/>
      <c r="AV5109" s="3"/>
    </row>
    <row r="5110" spans="40:48" ht="12.75" customHeight="1" x14ac:dyDescent="0.25">
      <c r="AN5110" s="18"/>
      <c r="AO5110" s="19"/>
      <c r="AQ5110" s="1"/>
      <c r="AR5110" s="14"/>
      <c r="AS5110" s="14"/>
      <c r="AT5110" s="6"/>
      <c r="AU5110" s="3"/>
      <c r="AV5110" s="3"/>
    </row>
    <row r="5111" spans="40:48" ht="12.75" customHeight="1" x14ac:dyDescent="0.25">
      <c r="AN5111" s="18"/>
      <c r="AO5111" s="19"/>
      <c r="AQ5111" s="1"/>
      <c r="AR5111" s="14"/>
      <c r="AS5111" s="14"/>
      <c r="AT5111" s="6"/>
      <c r="AU5111" s="3"/>
      <c r="AV5111" s="3"/>
    </row>
    <row r="5112" spans="40:48" ht="12.75" customHeight="1" x14ac:dyDescent="0.25">
      <c r="AN5112" s="18"/>
      <c r="AO5112" s="19"/>
      <c r="AQ5112" s="1"/>
      <c r="AR5112" s="14"/>
      <c r="AS5112" s="14"/>
      <c r="AT5112" s="6"/>
      <c r="AU5112" s="3"/>
      <c r="AV5112" s="3"/>
    </row>
    <row r="5113" spans="40:48" ht="12.75" customHeight="1" x14ac:dyDescent="0.25">
      <c r="AN5113" s="18"/>
      <c r="AO5113" s="19"/>
      <c r="AQ5113" s="1"/>
      <c r="AR5113" s="14"/>
      <c r="AS5113" s="14"/>
      <c r="AT5113" s="6"/>
      <c r="AU5113" s="3"/>
      <c r="AV5113" s="3"/>
    </row>
    <row r="5114" spans="40:48" ht="12.75" customHeight="1" x14ac:dyDescent="0.25">
      <c r="AN5114" s="18"/>
      <c r="AO5114" s="19"/>
      <c r="AQ5114" s="1"/>
      <c r="AR5114" s="14"/>
      <c r="AS5114" s="14"/>
      <c r="AT5114" s="6"/>
      <c r="AU5114" s="3"/>
      <c r="AV5114" s="3"/>
    </row>
    <row r="5115" spans="40:48" ht="12.75" customHeight="1" x14ac:dyDescent="0.25">
      <c r="AN5115" s="18"/>
      <c r="AO5115" s="19"/>
      <c r="AQ5115" s="1"/>
      <c r="AR5115" s="14"/>
      <c r="AS5115" s="14"/>
      <c r="AT5115" s="6"/>
      <c r="AU5115" s="3"/>
      <c r="AV5115" s="3"/>
    </row>
    <row r="5116" spans="40:48" ht="12.75" customHeight="1" x14ac:dyDescent="0.25">
      <c r="AN5116" s="18"/>
      <c r="AO5116" s="19"/>
      <c r="AQ5116" s="1"/>
      <c r="AR5116" s="14"/>
      <c r="AS5116" s="14"/>
      <c r="AT5116" s="6"/>
      <c r="AU5116" s="3"/>
      <c r="AV5116" s="3"/>
    </row>
    <row r="5117" spans="40:48" ht="12.75" customHeight="1" x14ac:dyDescent="0.25">
      <c r="AN5117" s="18"/>
      <c r="AO5117" s="19"/>
      <c r="AQ5117" s="1"/>
      <c r="AR5117" s="14"/>
      <c r="AS5117" s="14"/>
      <c r="AT5117" s="6"/>
      <c r="AU5117" s="3"/>
      <c r="AV5117" s="3"/>
    </row>
    <row r="5118" spans="40:48" ht="12.75" customHeight="1" x14ac:dyDescent="0.25">
      <c r="AN5118" s="18"/>
      <c r="AO5118" s="19"/>
      <c r="AQ5118" s="1"/>
      <c r="AR5118" s="14"/>
      <c r="AS5118" s="14"/>
      <c r="AT5118" s="6"/>
      <c r="AU5118" s="3"/>
      <c r="AV5118" s="3"/>
    </row>
    <row r="5119" spans="40:48" ht="12.75" customHeight="1" x14ac:dyDescent="0.25">
      <c r="AN5119" s="18"/>
      <c r="AO5119" s="19"/>
      <c r="AQ5119" s="1"/>
      <c r="AR5119" s="14"/>
      <c r="AS5119" s="14"/>
      <c r="AT5119" s="6"/>
      <c r="AU5119" s="3"/>
      <c r="AV5119" s="3"/>
    </row>
    <row r="5120" spans="40:48" ht="12.75" customHeight="1" x14ac:dyDescent="0.25">
      <c r="AN5120" s="18"/>
      <c r="AO5120" s="19"/>
      <c r="AQ5120" s="1"/>
      <c r="AR5120" s="14"/>
      <c r="AS5120" s="14"/>
      <c r="AT5120" s="6"/>
      <c r="AU5120" s="3"/>
      <c r="AV5120" s="3"/>
    </row>
    <row r="5121" spans="40:48" ht="12.75" customHeight="1" x14ac:dyDescent="0.25">
      <c r="AN5121" s="18"/>
      <c r="AO5121" s="19"/>
      <c r="AQ5121" s="1"/>
      <c r="AR5121" s="14"/>
      <c r="AS5121" s="14"/>
      <c r="AT5121" s="6"/>
      <c r="AU5121" s="3"/>
      <c r="AV5121" s="3"/>
    </row>
    <row r="5122" spans="40:48" ht="12.75" customHeight="1" x14ac:dyDescent="0.25">
      <c r="AN5122" s="18"/>
      <c r="AO5122" s="19"/>
      <c r="AQ5122" s="1"/>
      <c r="AR5122" s="14"/>
      <c r="AS5122" s="14"/>
      <c r="AT5122" s="6"/>
      <c r="AU5122" s="3"/>
      <c r="AV5122" s="3"/>
    </row>
    <row r="5123" spans="40:48" ht="12.75" customHeight="1" x14ac:dyDescent="0.25">
      <c r="AN5123" s="18"/>
      <c r="AO5123" s="19"/>
      <c r="AQ5123" s="1"/>
      <c r="AR5123" s="14"/>
      <c r="AS5123" s="14"/>
      <c r="AT5123" s="6"/>
      <c r="AU5123" s="3"/>
      <c r="AV5123" s="3"/>
    </row>
    <row r="5124" spans="40:48" ht="12.75" customHeight="1" x14ac:dyDescent="0.25">
      <c r="AN5124" s="18"/>
      <c r="AO5124" s="19"/>
      <c r="AQ5124" s="1"/>
      <c r="AR5124" s="14"/>
      <c r="AS5124" s="14"/>
      <c r="AT5124" s="6"/>
      <c r="AU5124" s="3"/>
      <c r="AV5124" s="3"/>
    </row>
    <row r="5125" spans="40:48" ht="12.75" customHeight="1" x14ac:dyDescent="0.25">
      <c r="AN5125" s="18"/>
      <c r="AO5125" s="19"/>
      <c r="AQ5125" s="1"/>
      <c r="AR5125" s="14"/>
      <c r="AS5125" s="14"/>
      <c r="AT5125" s="6"/>
      <c r="AU5125" s="3"/>
      <c r="AV5125" s="3"/>
    </row>
    <row r="5126" spans="40:48" ht="12.75" customHeight="1" x14ac:dyDescent="0.25">
      <c r="AN5126" s="18"/>
      <c r="AO5126" s="19"/>
      <c r="AQ5126" s="1"/>
      <c r="AR5126" s="14"/>
      <c r="AS5126" s="14"/>
      <c r="AT5126" s="6"/>
      <c r="AU5126" s="3"/>
      <c r="AV5126" s="3"/>
    </row>
    <row r="5127" spans="40:48" ht="12.75" customHeight="1" x14ac:dyDescent="0.25">
      <c r="AN5127" s="18"/>
      <c r="AO5127" s="19"/>
      <c r="AQ5127" s="1"/>
      <c r="AR5127" s="14"/>
      <c r="AS5127" s="14"/>
      <c r="AT5127" s="6"/>
      <c r="AU5127" s="3"/>
      <c r="AV5127" s="3"/>
    </row>
    <row r="5128" spans="40:48" ht="12.75" customHeight="1" x14ac:dyDescent="0.25">
      <c r="AN5128" s="18"/>
      <c r="AO5128" s="19"/>
      <c r="AQ5128" s="1"/>
      <c r="AR5128" s="14"/>
      <c r="AS5128" s="14"/>
      <c r="AT5128" s="6"/>
      <c r="AU5128" s="3"/>
      <c r="AV5128" s="3"/>
    </row>
    <row r="5129" spans="40:48" ht="12.75" customHeight="1" x14ac:dyDescent="0.25">
      <c r="AN5129" s="18"/>
      <c r="AO5129" s="19"/>
      <c r="AQ5129" s="1"/>
      <c r="AR5129" s="14"/>
      <c r="AS5129" s="14"/>
      <c r="AT5129" s="6"/>
      <c r="AU5129" s="3"/>
      <c r="AV5129" s="3"/>
    </row>
    <row r="5130" spans="40:48" ht="12.75" customHeight="1" x14ac:dyDescent="0.25">
      <c r="AN5130" s="18"/>
      <c r="AO5130" s="19"/>
      <c r="AQ5130" s="1"/>
      <c r="AR5130" s="14"/>
      <c r="AS5130" s="14"/>
      <c r="AT5130" s="6"/>
      <c r="AU5130" s="3"/>
      <c r="AV5130" s="3"/>
    </row>
    <row r="5131" spans="40:48" ht="12.75" customHeight="1" x14ac:dyDescent="0.25">
      <c r="AN5131" s="18"/>
      <c r="AO5131" s="19"/>
      <c r="AQ5131" s="1"/>
      <c r="AR5131" s="14"/>
      <c r="AS5131" s="14"/>
      <c r="AT5131" s="6"/>
      <c r="AU5131" s="3"/>
      <c r="AV5131" s="3"/>
    </row>
    <row r="5132" spans="40:48" ht="12.75" customHeight="1" x14ac:dyDescent="0.25">
      <c r="AN5132" s="18"/>
      <c r="AO5132" s="19"/>
      <c r="AQ5132" s="1"/>
      <c r="AR5132" s="14"/>
      <c r="AS5132" s="14"/>
      <c r="AT5132" s="6"/>
      <c r="AU5132" s="3"/>
      <c r="AV5132" s="3"/>
    </row>
    <row r="5133" spans="40:48" ht="12.75" customHeight="1" x14ac:dyDescent="0.25">
      <c r="AN5133" s="18"/>
      <c r="AO5133" s="19"/>
      <c r="AQ5133" s="1"/>
      <c r="AR5133" s="14"/>
      <c r="AS5133" s="14"/>
      <c r="AT5133" s="6"/>
      <c r="AU5133" s="3"/>
      <c r="AV5133" s="3"/>
    </row>
    <row r="5134" spans="40:48" ht="12.75" customHeight="1" x14ac:dyDescent="0.25">
      <c r="AN5134" s="18"/>
      <c r="AO5134" s="19"/>
      <c r="AQ5134" s="1"/>
      <c r="AR5134" s="14"/>
      <c r="AS5134" s="14"/>
      <c r="AT5134" s="6"/>
      <c r="AU5134" s="3"/>
      <c r="AV5134" s="3"/>
    </row>
    <row r="5135" spans="40:48" ht="12.75" customHeight="1" x14ac:dyDescent="0.25">
      <c r="AN5135" s="18"/>
      <c r="AO5135" s="19"/>
      <c r="AQ5135" s="1"/>
      <c r="AR5135" s="14"/>
      <c r="AS5135" s="14"/>
      <c r="AT5135" s="6"/>
      <c r="AU5135" s="3"/>
      <c r="AV5135" s="3"/>
    </row>
    <row r="5136" spans="40:48" ht="12.75" customHeight="1" x14ac:dyDescent="0.25">
      <c r="AN5136" s="18"/>
      <c r="AO5136" s="19"/>
      <c r="AQ5136" s="1"/>
      <c r="AR5136" s="14"/>
      <c r="AS5136" s="14"/>
      <c r="AT5136" s="6"/>
      <c r="AU5136" s="3"/>
      <c r="AV5136" s="3"/>
    </row>
    <row r="5137" spans="40:48" ht="12.75" customHeight="1" x14ac:dyDescent="0.25">
      <c r="AN5137" s="18"/>
      <c r="AO5137" s="19"/>
      <c r="AQ5137" s="1"/>
      <c r="AR5137" s="14"/>
      <c r="AS5137" s="14"/>
      <c r="AT5137" s="6"/>
      <c r="AU5137" s="3"/>
      <c r="AV5137" s="3"/>
    </row>
    <row r="5138" spans="40:48" ht="12.75" customHeight="1" x14ac:dyDescent="0.25">
      <c r="AN5138" s="18"/>
      <c r="AO5138" s="19"/>
      <c r="AQ5138" s="1"/>
      <c r="AR5138" s="14"/>
      <c r="AS5138" s="14"/>
      <c r="AT5138" s="6"/>
      <c r="AU5138" s="3"/>
      <c r="AV5138" s="3"/>
    </row>
    <row r="5139" spans="40:48" ht="12.75" customHeight="1" x14ac:dyDescent="0.25">
      <c r="AN5139" s="18"/>
      <c r="AO5139" s="19"/>
      <c r="AQ5139" s="1"/>
      <c r="AR5139" s="14"/>
      <c r="AS5139" s="14"/>
      <c r="AT5139" s="6"/>
      <c r="AU5139" s="3"/>
      <c r="AV5139" s="3"/>
    </row>
    <row r="5140" spans="40:48" ht="12.75" customHeight="1" x14ac:dyDescent="0.25">
      <c r="AN5140" s="18"/>
      <c r="AO5140" s="19"/>
      <c r="AQ5140" s="1"/>
      <c r="AR5140" s="14"/>
      <c r="AS5140" s="14"/>
      <c r="AT5140" s="6"/>
      <c r="AU5140" s="3"/>
      <c r="AV5140" s="3"/>
    </row>
    <row r="5141" spans="40:48" ht="12.75" customHeight="1" x14ac:dyDescent="0.25">
      <c r="AN5141" s="18"/>
      <c r="AO5141" s="19"/>
      <c r="AQ5141" s="1"/>
      <c r="AR5141" s="14"/>
      <c r="AS5141" s="14"/>
      <c r="AT5141" s="6"/>
      <c r="AU5141" s="3"/>
      <c r="AV5141" s="3"/>
    </row>
    <row r="5142" spans="40:48" ht="12.75" customHeight="1" x14ac:dyDescent="0.25">
      <c r="AN5142" s="18"/>
      <c r="AO5142" s="19"/>
      <c r="AQ5142" s="1"/>
      <c r="AR5142" s="14"/>
      <c r="AS5142" s="14"/>
      <c r="AT5142" s="6"/>
      <c r="AU5142" s="3"/>
      <c r="AV5142" s="3"/>
    </row>
    <row r="5143" spans="40:48" ht="12.75" customHeight="1" x14ac:dyDescent="0.25">
      <c r="AN5143" s="18"/>
      <c r="AO5143" s="19"/>
      <c r="AQ5143" s="1"/>
      <c r="AR5143" s="14"/>
      <c r="AS5143" s="14"/>
      <c r="AT5143" s="6"/>
      <c r="AU5143" s="3"/>
      <c r="AV5143" s="3"/>
    </row>
    <row r="5144" spans="40:48" ht="12.75" customHeight="1" x14ac:dyDescent="0.25">
      <c r="AN5144" s="18"/>
      <c r="AO5144" s="19"/>
      <c r="AQ5144" s="1"/>
      <c r="AR5144" s="14"/>
      <c r="AS5144" s="14"/>
      <c r="AT5144" s="6"/>
      <c r="AU5144" s="3"/>
      <c r="AV5144" s="3"/>
    </row>
    <row r="5145" spans="40:48" ht="12.75" customHeight="1" x14ac:dyDescent="0.25">
      <c r="AN5145" s="18"/>
      <c r="AO5145" s="19"/>
      <c r="AQ5145" s="1"/>
      <c r="AR5145" s="14"/>
      <c r="AS5145" s="14"/>
      <c r="AT5145" s="6"/>
      <c r="AU5145" s="3"/>
      <c r="AV5145" s="3"/>
    </row>
    <row r="5146" spans="40:48" ht="12.75" customHeight="1" x14ac:dyDescent="0.25">
      <c r="AN5146" s="18"/>
      <c r="AO5146" s="19"/>
      <c r="AQ5146" s="1"/>
      <c r="AR5146" s="14"/>
      <c r="AS5146" s="14"/>
      <c r="AT5146" s="6"/>
      <c r="AU5146" s="3"/>
      <c r="AV5146" s="3"/>
    </row>
    <row r="5147" spans="40:48" ht="12.75" customHeight="1" x14ac:dyDescent="0.25">
      <c r="AN5147" s="18"/>
      <c r="AO5147" s="19"/>
      <c r="AQ5147" s="1"/>
      <c r="AR5147" s="14"/>
      <c r="AS5147" s="14"/>
      <c r="AT5147" s="6"/>
      <c r="AU5147" s="3"/>
      <c r="AV5147" s="3"/>
    </row>
    <row r="5148" spans="40:48" ht="12.75" customHeight="1" x14ac:dyDescent="0.25">
      <c r="AN5148" s="18"/>
      <c r="AO5148" s="19"/>
      <c r="AQ5148" s="1"/>
      <c r="AR5148" s="14"/>
      <c r="AS5148" s="14"/>
      <c r="AT5148" s="6"/>
      <c r="AU5148" s="3"/>
      <c r="AV5148" s="3"/>
    </row>
    <row r="5149" spans="40:48" ht="12.75" customHeight="1" x14ac:dyDescent="0.25">
      <c r="AN5149" s="18"/>
      <c r="AO5149" s="19"/>
      <c r="AQ5149" s="1"/>
      <c r="AR5149" s="14"/>
      <c r="AS5149" s="14"/>
      <c r="AT5149" s="6"/>
      <c r="AU5149" s="3"/>
      <c r="AV5149" s="3"/>
    </row>
    <row r="5150" spans="40:48" ht="12.75" customHeight="1" x14ac:dyDescent="0.25">
      <c r="AN5150" s="18"/>
      <c r="AO5150" s="19"/>
      <c r="AQ5150" s="1"/>
      <c r="AR5150" s="14"/>
      <c r="AS5150" s="14"/>
      <c r="AT5150" s="6"/>
      <c r="AU5150" s="3"/>
      <c r="AV5150" s="3"/>
    </row>
    <row r="5151" spans="40:48" ht="12.75" customHeight="1" x14ac:dyDescent="0.25">
      <c r="AN5151" s="18"/>
      <c r="AO5151" s="19"/>
      <c r="AQ5151" s="1"/>
      <c r="AR5151" s="14"/>
      <c r="AS5151" s="14"/>
      <c r="AT5151" s="6"/>
      <c r="AU5151" s="3"/>
      <c r="AV5151" s="3"/>
    </row>
    <row r="5152" spans="40:48" ht="12.75" customHeight="1" x14ac:dyDescent="0.25">
      <c r="AN5152" s="18"/>
      <c r="AO5152" s="19"/>
      <c r="AQ5152" s="1"/>
      <c r="AR5152" s="14"/>
      <c r="AS5152" s="14"/>
      <c r="AT5152" s="6"/>
      <c r="AU5152" s="3"/>
      <c r="AV5152" s="3"/>
    </row>
    <row r="5153" spans="40:48" ht="12.75" customHeight="1" x14ac:dyDescent="0.25">
      <c r="AN5153" s="18"/>
      <c r="AO5153" s="19"/>
      <c r="AQ5153" s="1"/>
      <c r="AR5153" s="14"/>
      <c r="AS5153" s="14"/>
      <c r="AT5153" s="6"/>
      <c r="AU5153" s="3"/>
      <c r="AV5153" s="3"/>
    </row>
    <row r="5154" spans="40:48" ht="12.75" customHeight="1" x14ac:dyDescent="0.25">
      <c r="AN5154" s="18"/>
      <c r="AO5154" s="19"/>
      <c r="AQ5154" s="1"/>
      <c r="AR5154" s="14"/>
      <c r="AS5154" s="14"/>
      <c r="AT5154" s="6"/>
      <c r="AU5154" s="3"/>
      <c r="AV5154" s="3"/>
    </row>
    <row r="5155" spans="40:48" ht="12.75" customHeight="1" x14ac:dyDescent="0.25">
      <c r="AN5155" s="18"/>
      <c r="AO5155" s="19"/>
      <c r="AQ5155" s="1"/>
      <c r="AR5155" s="14"/>
      <c r="AS5155" s="14"/>
      <c r="AT5155" s="6"/>
      <c r="AU5155" s="3"/>
      <c r="AV5155" s="3"/>
    </row>
    <row r="5156" spans="40:48" ht="12.75" customHeight="1" x14ac:dyDescent="0.25">
      <c r="AN5156" s="18"/>
      <c r="AO5156" s="19"/>
      <c r="AQ5156" s="1"/>
      <c r="AR5156" s="14"/>
      <c r="AS5156" s="14"/>
      <c r="AT5156" s="6"/>
      <c r="AU5156" s="3"/>
      <c r="AV5156" s="3"/>
    </row>
    <row r="5157" spans="40:48" ht="12.75" customHeight="1" x14ac:dyDescent="0.25">
      <c r="AN5157" s="18"/>
      <c r="AO5157" s="19"/>
      <c r="AQ5157" s="1"/>
      <c r="AR5157" s="14"/>
      <c r="AS5157" s="14"/>
      <c r="AT5157" s="6"/>
      <c r="AU5157" s="3"/>
      <c r="AV5157" s="3"/>
    </row>
    <row r="5158" spans="40:48" ht="12.75" customHeight="1" x14ac:dyDescent="0.25">
      <c r="AN5158" s="18"/>
      <c r="AO5158" s="19"/>
      <c r="AQ5158" s="1"/>
      <c r="AR5158" s="14"/>
      <c r="AS5158" s="14"/>
      <c r="AT5158" s="6"/>
      <c r="AU5158" s="3"/>
      <c r="AV5158" s="3"/>
    </row>
    <row r="5159" spans="40:48" ht="12.75" customHeight="1" x14ac:dyDescent="0.25">
      <c r="AN5159" s="18"/>
      <c r="AO5159" s="19"/>
      <c r="AQ5159" s="1"/>
      <c r="AR5159" s="14"/>
      <c r="AS5159" s="14"/>
      <c r="AT5159" s="6"/>
      <c r="AU5159" s="3"/>
      <c r="AV5159" s="3"/>
    </row>
    <row r="5160" spans="40:48" ht="12.75" customHeight="1" x14ac:dyDescent="0.25">
      <c r="AN5160" s="18"/>
      <c r="AO5160" s="19"/>
      <c r="AQ5160" s="1"/>
      <c r="AR5160" s="14"/>
      <c r="AS5160" s="14"/>
      <c r="AT5160" s="6"/>
      <c r="AU5160" s="3"/>
      <c r="AV5160" s="3"/>
    </row>
    <row r="5161" spans="40:48" ht="12.75" customHeight="1" x14ac:dyDescent="0.25">
      <c r="AN5161" s="18"/>
      <c r="AO5161" s="19"/>
      <c r="AQ5161" s="1"/>
      <c r="AR5161" s="14"/>
      <c r="AS5161" s="14"/>
      <c r="AT5161" s="6"/>
      <c r="AU5161" s="3"/>
      <c r="AV5161" s="3"/>
    </row>
    <row r="5162" spans="40:48" ht="12.75" customHeight="1" x14ac:dyDescent="0.25">
      <c r="AN5162" s="18"/>
      <c r="AO5162" s="19"/>
      <c r="AQ5162" s="1"/>
      <c r="AR5162" s="14"/>
      <c r="AS5162" s="14"/>
      <c r="AT5162" s="6"/>
      <c r="AU5162" s="3"/>
      <c r="AV5162" s="3"/>
    </row>
    <row r="5163" spans="40:48" ht="12.75" customHeight="1" x14ac:dyDescent="0.25">
      <c r="AN5163" s="18"/>
      <c r="AO5163" s="19"/>
      <c r="AQ5163" s="1"/>
      <c r="AR5163" s="14"/>
      <c r="AS5163" s="14"/>
      <c r="AT5163" s="6"/>
      <c r="AU5163" s="3"/>
      <c r="AV5163" s="3"/>
    </row>
    <row r="5164" spans="40:48" ht="12.75" customHeight="1" x14ac:dyDescent="0.25">
      <c r="AN5164" s="18"/>
      <c r="AO5164" s="19"/>
      <c r="AQ5164" s="1"/>
      <c r="AR5164" s="14"/>
      <c r="AS5164" s="14"/>
      <c r="AT5164" s="6"/>
      <c r="AU5164" s="3"/>
      <c r="AV5164" s="3"/>
    </row>
    <row r="5165" spans="40:48" ht="12.75" customHeight="1" x14ac:dyDescent="0.25">
      <c r="AN5165" s="18"/>
      <c r="AO5165" s="19"/>
      <c r="AQ5165" s="1"/>
      <c r="AR5165" s="14"/>
      <c r="AS5165" s="14"/>
      <c r="AT5165" s="6"/>
      <c r="AU5165" s="3"/>
      <c r="AV5165" s="3"/>
    </row>
    <row r="5166" spans="40:48" ht="12.75" customHeight="1" x14ac:dyDescent="0.25">
      <c r="AN5166" s="18"/>
      <c r="AO5166" s="19"/>
      <c r="AQ5166" s="1"/>
      <c r="AR5166" s="14"/>
      <c r="AS5166" s="14"/>
      <c r="AT5166" s="6"/>
      <c r="AU5166" s="3"/>
      <c r="AV5166" s="3"/>
    </row>
    <row r="5167" spans="40:48" ht="12.75" customHeight="1" x14ac:dyDescent="0.25">
      <c r="AN5167" s="18"/>
      <c r="AO5167" s="19"/>
      <c r="AQ5167" s="1"/>
      <c r="AR5167" s="14"/>
      <c r="AS5167" s="14"/>
      <c r="AT5167" s="6"/>
      <c r="AU5167" s="3"/>
      <c r="AV5167" s="3"/>
    </row>
    <row r="5168" spans="40:48" ht="12.75" customHeight="1" x14ac:dyDescent="0.25">
      <c r="AN5168" s="18"/>
      <c r="AO5168" s="19"/>
      <c r="AQ5168" s="1"/>
      <c r="AR5168" s="14"/>
      <c r="AS5168" s="14"/>
      <c r="AT5168" s="6"/>
      <c r="AU5168" s="3"/>
      <c r="AV5168" s="3"/>
    </row>
    <row r="5169" spans="40:48" ht="12.75" customHeight="1" x14ac:dyDescent="0.25">
      <c r="AN5169" s="18"/>
      <c r="AO5169" s="19"/>
      <c r="AQ5169" s="1"/>
      <c r="AR5169" s="14"/>
      <c r="AS5169" s="14"/>
      <c r="AT5169" s="6"/>
      <c r="AU5169" s="3"/>
      <c r="AV5169" s="3"/>
    </row>
    <row r="5170" spans="40:48" ht="12.75" customHeight="1" x14ac:dyDescent="0.25">
      <c r="AN5170" s="18"/>
      <c r="AO5170" s="19"/>
      <c r="AQ5170" s="1"/>
      <c r="AR5170" s="14"/>
      <c r="AS5170" s="14"/>
      <c r="AT5170" s="6"/>
      <c r="AU5170" s="3"/>
      <c r="AV5170" s="3"/>
    </row>
    <row r="5171" spans="40:48" ht="12.75" customHeight="1" x14ac:dyDescent="0.25">
      <c r="AN5171" s="18"/>
      <c r="AO5171" s="19"/>
      <c r="AQ5171" s="1"/>
      <c r="AR5171" s="14"/>
      <c r="AS5171" s="14"/>
      <c r="AT5171" s="6"/>
      <c r="AU5171" s="3"/>
      <c r="AV5171" s="3"/>
    </row>
    <row r="5172" spans="40:48" ht="12.75" customHeight="1" x14ac:dyDescent="0.25">
      <c r="AN5172" s="18"/>
      <c r="AO5172" s="19"/>
      <c r="AQ5172" s="1"/>
      <c r="AR5172" s="14"/>
      <c r="AS5172" s="14"/>
      <c r="AT5172" s="6"/>
      <c r="AU5172" s="3"/>
      <c r="AV5172" s="3"/>
    </row>
    <row r="5173" spans="40:48" ht="12.75" customHeight="1" x14ac:dyDescent="0.25">
      <c r="AN5173" s="18"/>
      <c r="AO5173" s="19"/>
      <c r="AQ5173" s="1"/>
      <c r="AR5173" s="14"/>
      <c r="AS5173" s="14"/>
      <c r="AT5173" s="6"/>
      <c r="AU5173" s="3"/>
      <c r="AV5173" s="3"/>
    </row>
    <row r="5174" spans="40:48" ht="12.75" customHeight="1" x14ac:dyDescent="0.25">
      <c r="AN5174" s="18"/>
      <c r="AO5174" s="19"/>
      <c r="AQ5174" s="1"/>
      <c r="AR5174" s="14"/>
      <c r="AS5174" s="14"/>
      <c r="AT5174" s="6"/>
      <c r="AU5174" s="3"/>
      <c r="AV5174" s="3"/>
    </row>
    <row r="5175" spans="40:48" ht="12.75" customHeight="1" x14ac:dyDescent="0.25">
      <c r="AN5175" s="18"/>
      <c r="AO5175" s="19"/>
      <c r="AQ5175" s="1"/>
      <c r="AR5175" s="14"/>
      <c r="AS5175" s="14"/>
      <c r="AT5175" s="6"/>
      <c r="AU5175" s="3"/>
      <c r="AV5175" s="3"/>
    </row>
    <row r="5176" spans="40:48" ht="12.75" customHeight="1" x14ac:dyDescent="0.25">
      <c r="AN5176" s="18"/>
      <c r="AO5176" s="19"/>
      <c r="AQ5176" s="1"/>
      <c r="AR5176" s="14"/>
      <c r="AS5176" s="14"/>
      <c r="AT5176" s="6"/>
      <c r="AU5176" s="3"/>
      <c r="AV5176" s="3"/>
    </row>
    <row r="5177" spans="40:48" ht="12.75" customHeight="1" x14ac:dyDescent="0.25">
      <c r="AN5177" s="18"/>
      <c r="AO5177" s="19"/>
      <c r="AQ5177" s="1"/>
      <c r="AR5177" s="14"/>
      <c r="AS5177" s="14"/>
      <c r="AT5177" s="6"/>
      <c r="AU5177" s="3"/>
      <c r="AV5177" s="3"/>
    </row>
    <row r="5178" spans="40:48" ht="12.75" customHeight="1" x14ac:dyDescent="0.25">
      <c r="AN5178" s="18"/>
      <c r="AO5178" s="19"/>
      <c r="AQ5178" s="1"/>
      <c r="AR5178" s="14"/>
      <c r="AS5178" s="14"/>
      <c r="AT5178" s="6"/>
      <c r="AU5178" s="3"/>
      <c r="AV5178" s="3"/>
    </row>
    <row r="5179" spans="40:48" ht="12.75" customHeight="1" x14ac:dyDescent="0.25">
      <c r="AN5179" s="18"/>
      <c r="AO5179" s="19"/>
      <c r="AQ5179" s="1"/>
      <c r="AR5179" s="14"/>
      <c r="AS5179" s="14"/>
      <c r="AT5179" s="6"/>
      <c r="AU5179" s="3"/>
      <c r="AV5179" s="3"/>
    </row>
    <row r="5180" spans="40:48" ht="12.75" customHeight="1" x14ac:dyDescent="0.25">
      <c r="AN5180" s="18"/>
      <c r="AO5180" s="19"/>
      <c r="AQ5180" s="1"/>
      <c r="AR5180" s="14"/>
      <c r="AS5180" s="14"/>
      <c r="AT5180" s="6"/>
      <c r="AU5180" s="3"/>
      <c r="AV5180" s="3"/>
    </row>
    <row r="5181" spans="40:48" ht="12.75" customHeight="1" x14ac:dyDescent="0.25">
      <c r="AN5181" s="18"/>
      <c r="AO5181" s="19"/>
      <c r="AQ5181" s="1"/>
      <c r="AR5181" s="14"/>
      <c r="AS5181" s="14"/>
      <c r="AT5181" s="6"/>
      <c r="AU5181" s="3"/>
      <c r="AV5181" s="3"/>
    </row>
    <row r="5182" spans="40:48" ht="12.75" customHeight="1" x14ac:dyDescent="0.25">
      <c r="AN5182" s="18"/>
      <c r="AO5182" s="19"/>
      <c r="AQ5182" s="1"/>
      <c r="AR5182" s="14"/>
      <c r="AS5182" s="14"/>
      <c r="AT5182" s="6"/>
      <c r="AU5182" s="3"/>
      <c r="AV5182" s="3"/>
    </row>
    <row r="5183" spans="40:48" ht="12.75" customHeight="1" x14ac:dyDescent="0.25">
      <c r="AN5183" s="18"/>
      <c r="AO5183" s="19"/>
      <c r="AQ5183" s="1"/>
      <c r="AR5183" s="14"/>
      <c r="AS5183" s="14"/>
      <c r="AT5183" s="6"/>
      <c r="AU5183" s="3"/>
      <c r="AV5183" s="3"/>
    </row>
    <row r="5184" spans="40:48" ht="12.75" customHeight="1" x14ac:dyDescent="0.25">
      <c r="AN5184" s="18"/>
      <c r="AO5184" s="19"/>
      <c r="AQ5184" s="1"/>
      <c r="AR5184" s="14"/>
      <c r="AS5184" s="14"/>
      <c r="AT5184" s="6"/>
      <c r="AU5184" s="3"/>
      <c r="AV5184" s="3"/>
    </row>
    <row r="5185" spans="40:48" ht="12.75" customHeight="1" x14ac:dyDescent="0.25">
      <c r="AN5185" s="18"/>
      <c r="AO5185" s="19"/>
      <c r="AQ5185" s="1"/>
      <c r="AR5185" s="14"/>
      <c r="AS5185" s="14"/>
      <c r="AT5185" s="6"/>
      <c r="AU5185" s="3"/>
      <c r="AV5185" s="3"/>
    </row>
    <row r="5186" spans="40:48" ht="12.75" customHeight="1" x14ac:dyDescent="0.25">
      <c r="AN5186" s="18"/>
      <c r="AO5186" s="19"/>
      <c r="AQ5186" s="1"/>
      <c r="AR5186" s="14"/>
      <c r="AS5186" s="14"/>
      <c r="AT5186" s="6"/>
      <c r="AU5186" s="3"/>
      <c r="AV5186" s="3"/>
    </row>
    <row r="5187" spans="40:48" ht="12.75" customHeight="1" x14ac:dyDescent="0.25">
      <c r="AN5187" s="18"/>
      <c r="AO5187" s="19"/>
      <c r="AQ5187" s="1"/>
      <c r="AR5187" s="14"/>
      <c r="AS5187" s="14"/>
      <c r="AT5187" s="6"/>
      <c r="AU5187" s="3"/>
      <c r="AV5187" s="3"/>
    </row>
    <row r="5188" spans="40:48" ht="12.75" customHeight="1" x14ac:dyDescent="0.25">
      <c r="AN5188" s="18"/>
      <c r="AO5188" s="19"/>
      <c r="AQ5188" s="1"/>
      <c r="AR5188" s="14"/>
      <c r="AS5188" s="14"/>
      <c r="AT5188" s="6"/>
      <c r="AU5188" s="3"/>
      <c r="AV5188" s="3"/>
    </row>
    <row r="5189" spans="40:48" ht="12.75" customHeight="1" x14ac:dyDescent="0.25">
      <c r="AN5189" s="18"/>
      <c r="AO5189" s="19"/>
      <c r="AQ5189" s="1"/>
      <c r="AR5189" s="14"/>
      <c r="AS5189" s="14"/>
      <c r="AT5189" s="6"/>
      <c r="AU5189" s="3"/>
      <c r="AV5189" s="3"/>
    </row>
    <row r="5190" spans="40:48" ht="12.75" customHeight="1" x14ac:dyDescent="0.25">
      <c r="AN5190" s="18"/>
      <c r="AO5190" s="19"/>
      <c r="AQ5190" s="1"/>
      <c r="AR5190" s="14"/>
      <c r="AS5190" s="14"/>
      <c r="AT5190" s="6"/>
      <c r="AU5190" s="3"/>
      <c r="AV5190" s="3"/>
    </row>
    <row r="5191" spans="40:48" ht="12.75" customHeight="1" x14ac:dyDescent="0.25">
      <c r="AN5191" s="18"/>
      <c r="AO5191" s="19"/>
      <c r="AQ5191" s="1"/>
      <c r="AR5191" s="14"/>
      <c r="AS5191" s="14"/>
      <c r="AT5191" s="6"/>
      <c r="AU5191" s="3"/>
      <c r="AV5191" s="3"/>
    </row>
    <row r="5192" spans="40:48" ht="12.75" customHeight="1" x14ac:dyDescent="0.25">
      <c r="AN5192" s="18"/>
      <c r="AO5192" s="19"/>
      <c r="AQ5192" s="1"/>
      <c r="AR5192" s="14"/>
      <c r="AS5192" s="14"/>
      <c r="AT5192" s="6"/>
      <c r="AU5192" s="3"/>
      <c r="AV5192" s="3"/>
    </row>
    <row r="5193" spans="40:48" ht="12.75" customHeight="1" x14ac:dyDescent="0.25">
      <c r="AN5193" s="18"/>
      <c r="AO5193" s="19"/>
      <c r="AQ5193" s="1"/>
      <c r="AR5193" s="14"/>
      <c r="AS5193" s="14"/>
      <c r="AT5193" s="6"/>
      <c r="AU5193" s="3"/>
      <c r="AV5193" s="3"/>
    </row>
    <row r="5194" spans="40:48" ht="12.75" customHeight="1" x14ac:dyDescent="0.25">
      <c r="AN5194" s="18"/>
      <c r="AO5194" s="19"/>
      <c r="AQ5194" s="1"/>
      <c r="AR5194" s="14"/>
      <c r="AS5194" s="14"/>
      <c r="AT5194" s="6"/>
      <c r="AU5194" s="3"/>
      <c r="AV5194" s="3"/>
    </row>
    <row r="5195" spans="40:48" ht="12.75" customHeight="1" x14ac:dyDescent="0.25">
      <c r="AN5195" s="18"/>
      <c r="AO5195" s="19"/>
      <c r="AQ5195" s="1"/>
      <c r="AR5195" s="14"/>
      <c r="AS5195" s="14"/>
      <c r="AT5195" s="6"/>
      <c r="AU5195" s="3"/>
      <c r="AV5195" s="3"/>
    </row>
    <row r="5196" spans="40:48" ht="12.75" customHeight="1" x14ac:dyDescent="0.25">
      <c r="AN5196" s="18"/>
      <c r="AO5196" s="19"/>
      <c r="AQ5196" s="1"/>
      <c r="AR5196" s="14"/>
      <c r="AS5196" s="14"/>
      <c r="AT5196" s="6"/>
      <c r="AU5196" s="3"/>
      <c r="AV5196" s="3"/>
    </row>
    <row r="5197" spans="40:48" ht="12.75" customHeight="1" x14ac:dyDescent="0.25">
      <c r="AN5197" s="18"/>
      <c r="AO5197" s="19"/>
      <c r="AQ5197" s="1"/>
      <c r="AR5197" s="14"/>
      <c r="AS5197" s="14"/>
      <c r="AT5197" s="6"/>
      <c r="AU5197" s="3"/>
      <c r="AV5197" s="3"/>
    </row>
    <row r="5198" spans="40:48" ht="12.75" customHeight="1" x14ac:dyDescent="0.25">
      <c r="AN5198" s="18"/>
      <c r="AO5198" s="19"/>
      <c r="AQ5198" s="1"/>
      <c r="AR5198" s="14"/>
      <c r="AS5198" s="14"/>
      <c r="AT5198" s="6"/>
      <c r="AU5198" s="3"/>
      <c r="AV5198" s="3"/>
    </row>
    <row r="5199" spans="40:48" ht="12.75" customHeight="1" x14ac:dyDescent="0.25">
      <c r="AN5199" s="18"/>
      <c r="AO5199" s="19"/>
      <c r="AQ5199" s="1"/>
      <c r="AR5199" s="14"/>
      <c r="AS5199" s="14"/>
      <c r="AT5199" s="6"/>
      <c r="AU5199" s="3"/>
      <c r="AV5199" s="3"/>
    </row>
    <row r="5200" spans="40:48" ht="12.75" customHeight="1" x14ac:dyDescent="0.25">
      <c r="AN5200" s="18"/>
      <c r="AO5200" s="19"/>
      <c r="AQ5200" s="1"/>
      <c r="AR5200" s="14"/>
      <c r="AS5200" s="14"/>
      <c r="AT5200" s="6"/>
      <c r="AU5200" s="3"/>
      <c r="AV5200" s="3"/>
    </row>
    <row r="5201" spans="40:48" ht="12.75" customHeight="1" x14ac:dyDescent="0.25">
      <c r="AN5201" s="18"/>
      <c r="AO5201" s="19"/>
      <c r="AQ5201" s="1"/>
      <c r="AR5201" s="14"/>
      <c r="AS5201" s="14"/>
      <c r="AT5201" s="6"/>
      <c r="AU5201" s="3"/>
      <c r="AV5201" s="3"/>
    </row>
    <row r="5202" spans="40:48" ht="12.75" customHeight="1" x14ac:dyDescent="0.25">
      <c r="AN5202" s="18"/>
      <c r="AO5202" s="19"/>
      <c r="AQ5202" s="1"/>
      <c r="AR5202" s="14"/>
      <c r="AS5202" s="14"/>
      <c r="AT5202" s="6"/>
      <c r="AU5202" s="3"/>
      <c r="AV5202" s="3"/>
    </row>
    <row r="5203" spans="40:48" ht="12.75" customHeight="1" x14ac:dyDescent="0.25">
      <c r="AN5203" s="18"/>
      <c r="AO5203" s="19"/>
      <c r="AQ5203" s="1"/>
      <c r="AR5203" s="14"/>
      <c r="AS5203" s="14"/>
      <c r="AT5203" s="6"/>
      <c r="AU5203" s="3"/>
      <c r="AV5203" s="3"/>
    </row>
    <row r="5204" spans="40:48" ht="12.75" customHeight="1" x14ac:dyDescent="0.25">
      <c r="AN5204" s="18"/>
      <c r="AO5204" s="19"/>
      <c r="AQ5204" s="1"/>
      <c r="AR5204" s="14"/>
      <c r="AS5204" s="14"/>
      <c r="AT5204" s="6"/>
      <c r="AU5204" s="3"/>
      <c r="AV5204" s="3"/>
    </row>
    <row r="5205" spans="40:48" ht="12.75" customHeight="1" x14ac:dyDescent="0.25">
      <c r="AN5205" s="18"/>
      <c r="AO5205" s="19"/>
      <c r="AQ5205" s="1"/>
      <c r="AR5205" s="14"/>
      <c r="AS5205" s="14"/>
      <c r="AT5205" s="6"/>
      <c r="AU5205" s="3"/>
      <c r="AV5205" s="3"/>
    </row>
    <row r="5206" spans="40:48" ht="12.75" customHeight="1" x14ac:dyDescent="0.25">
      <c r="AN5206" s="18"/>
      <c r="AO5206" s="19"/>
      <c r="AQ5206" s="1"/>
      <c r="AR5206" s="14"/>
      <c r="AS5206" s="14"/>
      <c r="AT5206" s="6"/>
      <c r="AU5206" s="3"/>
      <c r="AV5206" s="3"/>
    </row>
    <row r="5207" spans="40:48" ht="12.75" customHeight="1" x14ac:dyDescent="0.25">
      <c r="AN5207" s="18"/>
      <c r="AO5207" s="19"/>
      <c r="AQ5207" s="1"/>
      <c r="AR5207" s="14"/>
      <c r="AS5207" s="14"/>
      <c r="AT5207" s="6"/>
      <c r="AU5207" s="3"/>
      <c r="AV5207" s="3"/>
    </row>
    <row r="5208" spans="40:48" ht="12.75" customHeight="1" x14ac:dyDescent="0.25">
      <c r="AN5208" s="18"/>
      <c r="AO5208" s="19"/>
      <c r="AQ5208" s="1"/>
      <c r="AR5208" s="14"/>
      <c r="AS5208" s="14"/>
      <c r="AT5208" s="6"/>
      <c r="AU5208" s="3"/>
      <c r="AV5208" s="3"/>
    </row>
    <row r="5209" spans="40:48" ht="12.75" customHeight="1" x14ac:dyDescent="0.25">
      <c r="AN5209" s="18"/>
      <c r="AO5209" s="19"/>
      <c r="AQ5209" s="1"/>
      <c r="AR5209" s="14"/>
      <c r="AS5209" s="14"/>
      <c r="AT5209" s="6"/>
      <c r="AU5209" s="3"/>
      <c r="AV5209" s="3"/>
    </row>
    <row r="5210" spans="40:48" ht="12.75" customHeight="1" x14ac:dyDescent="0.25">
      <c r="AN5210" s="18"/>
      <c r="AO5210" s="19"/>
      <c r="AQ5210" s="1"/>
      <c r="AR5210" s="14"/>
      <c r="AS5210" s="14"/>
      <c r="AT5210" s="6"/>
      <c r="AU5210" s="3"/>
      <c r="AV5210" s="3"/>
    </row>
    <row r="5211" spans="40:48" ht="12.75" customHeight="1" x14ac:dyDescent="0.25">
      <c r="AN5211" s="18"/>
      <c r="AO5211" s="19"/>
      <c r="AQ5211" s="1"/>
      <c r="AR5211" s="14"/>
      <c r="AS5211" s="14"/>
      <c r="AT5211" s="6"/>
      <c r="AU5211" s="3"/>
      <c r="AV5211" s="3"/>
    </row>
    <row r="5212" spans="40:48" ht="12.75" customHeight="1" x14ac:dyDescent="0.25">
      <c r="AN5212" s="18"/>
      <c r="AO5212" s="19"/>
      <c r="AQ5212" s="1"/>
      <c r="AR5212" s="14"/>
      <c r="AS5212" s="14"/>
      <c r="AT5212" s="6"/>
      <c r="AU5212" s="3"/>
      <c r="AV5212" s="3"/>
    </row>
    <row r="5213" spans="40:48" ht="12.75" customHeight="1" x14ac:dyDescent="0.25">
      <c r="AN5213" s="18"/>
      <c r="AO5213" s="19"/>
      <c r="AQ5213" s="1"/>
      <c r="AR5213" s="14"/>
      <c r="AS5213" s="14"/>
      <c r="AT5213" s="6"/>
      <c r="AU5213" s="3"/>
      <c r="AV5213" s="3"/>
    </row>
    <row r="5214" spans="40:48" ht="12.75" customHeight="1" x14ac:dyDescent="0.25">
      <c r="AN5214" s="18"/>
      <c r="AO5214" s="19"/>
      <c r="AQ5214" s="1"/>
      <c r="AR5214" s="14"/>
      <c r="AS5214" s="14"/>
      <c r="AT5214" s="6"/>
      <c r="AU5214" s="3"/>
      <c r="AV5214" s="3"/>
    </row>
    <row r="5215" spans="40:48" ht="12.75" customHeight="1" x14ac:dyDescent="0.25">
      <c r="AN5215" s="18"/>
      <c r="AO5215" s="19"/>
      <c r="AQ5215" s="1"/>
      <c r="AR5215" s="14"/>
      <c r="AS5215" s="14"/>
      <c r="AT5215" s="6"/>
      <c r="AU5215" s="3"/>
      <c r="AV5215" s="3"/>
    </row>
    <row r="5216" spans="40:48" ht="12.75" customHeight="1" x14ac:dyDescent="0.25">
      <c r="AN5216" s="18"/>
      <c r="AO5216" s="19"/>
      <c r="AQ5216" s="1"/>
      <c r="AR5216" s="14"/>
      <c r="AS5216" s="14"/>
      <c r="AT5216" s="6"/>
      <c r="AU5216" s="3"/>
      <c r="AV5216" s="3"/>
    </row>
    <row r="5217" spans="40:48" ht="12.75" customHeight="1" x14ac:dyDescent="0.25">
      <c r="AN5217" s="18"/>
      <c r="AO5217" s="19"/>
      <c r="AQ5217" s="1"/>
      <c r="AR5217" s="14"/>
      <c r="AS5217" s="14"/>
      <c r="AT5217" s="6"/>
      <c r="AU5217" s="3"/>
      <c r="AV5217" s="3"/>
    </row>
    <row r="5218" spans="40:48" ht="12.75" customHeight="1" x14ac:dyDescent="0.25">
      <c r="AN5218" s="18"/>
      <c r="AO5218" s="19"/>
      <c r="AQ5218" s="1"/>
      <c r="AR5218" s="14"/>
      <c r="AS5218" s="14"/>
      <c r="AT5218" s="6"/>
      <c r="AU5218" s="3"/>
      <c r="AV5218" s="3"/>
    </row>
    <row r="5219" spans="40:48" ht="12.75" customHeight="1" x14ac:dyDescent="0.25">
      <c r="AN5219" s="18"/>
      <c r="AO5219" s="19"/>
      <c r="AQ5219" s="1"/>
      <c r="AR5219" s="14"/>
      <c r="AS5219" s="14"/>
      <c r="AT5219" s="6"/>
      <c r="AU5219" s="3"/>
      <c r="AV5219" s="3"/>
    </row>
    <row r="5220" spans="40:48" ht="12.75" customHeight="1" x14ac:dyDescent="0.25">
      <c r="AN5220" s="18"/>
      <c r="AO5220" s="19"/>
      <c r="AQ5220" s="1"/>
      <c r="AR5220" s="14"/>
      <c r="AS5220" s="14"/>
      <c r="AT5220" s="6"/>
      <c r="AU5220" s="3"/>
      <c r="AV5220" s="3"/>
    </row>
    <row r="5221" spans="40:48" ht="12.75" customHeight="1" x14ac:dyDescent="0.25">
      <c r="AN5221" s="18"/>
      <c r="AO5221" s="19"/>
      <c r="AQ5221" s="1"/>
      <c r="AR5221" s="14"/>
      <c r="AS5221" s="14"/>
      <c r="AT5221" s="6"/>
      <c r="AU5221" s="3"/>
      <c r="AV5221" s="3"/>
    </row>
    <row r="5222" spans="40:48" ht="12.75" customHeight="1" x14ac:dyDescent="0.25">
      <c r="AN5222" s="18"/>
      <c r="AO5222" s="19"/>
      <c r="AQ5222" s="1"/>
      <c r="AR5222" s="14"/>
      <c r="AS5222" s="14"/>
      <c r="AT5222" s="6"/>
      <c r="AU5222" s="3"/>
      <c r="AV5222" s="3"/>
    </row>
    <row r="5223" spans="40:48" ht="12.75" customHeight="1" x14ac:dyDescent="0.25">
      <c r="AN5223" s="18"/>
      <c r="AO5223" s="19"/>
      <c r="AQ5223" s="1"/>
      <c r="AR5223" s="14"/>
      <c r="AS5223" s="14"/>
      <c r="AT5223" s="6"/>
      <c r="AU5223" s="3"/>
      <c r="AV5223" s="3"/>
    </row>
    <row r="5224" spans="40:48" ht="12.75" customHeight="1" x14ac:dyDescent="0.25">
      <c r="AN5224" s="18"/>
      <c r="AO5224" s="19"/>
      <c r="AQ5224" s="1"/>
      <c r="AR5224" s="14"/>
      <c r="AS5224" s="14"/>
      <c r="AT5224" s="6"/>
      <c r="AU5224" s="3"/>
      <c r="AV5224" s="3"/>
    </row>
    <row r="5225" spans="40:48" ht="12.75" customHeight="1" x14ac:dyDescent="0.25">
      <c r="AN5225" s="18"/>
      <c r="AO5225" s="19"/>
      <c r="AQ5225" s="1"/>
      <c r="AR5225" s="14"/>
      <c r="AS5225" s="14"/>
      <c r="AT5225" s="6"/>
      <c r="AU5225" s="3"/>
      <c r="AV5225" s="3"/>
    </row>
    <row r="5226" spans="40:48" ht="12.75" customHeight="1" x14ac:dyDescent="0.25">
      <c r="AN5226" s="18"/>
      <c r="AO5226" s="19"/>
      <c r="AQ5226" s="1"/>
      <c r="AR5226" s="14"/>
      <c r="AS5226" s="14"/>
      <c r="AT5226" s="6"/>
      <c r="AU5226" s="3"/>
      <c r="AV5226" s="3"/>
    </row>
    <row r="5227" spans="40:48" ht="12.75" customHeight="1" x14ac:dyDescent="0.25">
      <c r="AN5227" s="18"/>
      <c r="AO5227" s="19"/>
      <c r="AQ5227" s="1"/>
      <c r="AR5227" s="14"/>
      <c r="AS5227" s="14"/>
      <c r="AT5227" s="6"/>
      <c r="AU5227" s="3"/>
      <c r="AV5227" s="3"/>
    </row>
    <row r="5228" spans="40:48" ht="12.75" customHeight="1" x14ac:dyDescent="0.25">
      <c r="AN5228" s="18"/>
      <c r="AO5228" s="19"/>
      <c r="AQ5228" s="1"/>
      <c r="AR5228" s="14"/>
      <c r="AS5228" s="14"/>
      <c r="AT5228" s="6"/>
      <c r="AU5228" s="3"/>
      <c r="AV5228" s="3"/>
    </row>
    <row r="5229" spans="40:48" ht="12.75" customHeight="1" x14ac:dyDescent="0.25">
      <c r="AN5229" s="18"/>
      <c r="AO5229" s="19"/>
      <c r="AQ5229" s="1"/>
      <c r="AR5229" s="14"/>
      <c r="AS5229" s="14"/>
      <c r="AT5229" s="6"/>
      <c r="AU5229" s="3"/>
      <c r="AV5229" s="3"/>
    </row>
    <row r="5230" spans="40:48" ht="12.75" customHeight="1" x14ac:dyDescent="0.25">
      <c r="AN5230" s="18"/>
      <c r="AO5230" s="19"/>
      <c r="AQ5230" s="1"/>
      <c r="AR5230" s="14"/>
      <c r="AS5230" s="14"/>
      <c r="AT5230" s="6"/>
      <c r="AU5230" s="3"/>
      <c r="AV5230" s="3"/>
    </row>
    <row r="5231" spans="40:48" ht="12.75" customHeight="1" x14ac:dyDescent="0.25">
      <c r="AN5231" s="18"/>
      <c r="AO5231" s="19"/>
      <c r="AQ5231" s="1"/>
      <c r="AR5231" s="14"/>
      <c r="AS5231" s="14"/>
      <c r="AT5231" s="6"/>
      <c r="AU5231" s="3"/>
      <c r="AV5231" s="3"/>
    </row>
    <row r="5232" spans="40:48" ht="12.75" customHeight="1" x14ac:dyDescent="0.25">
      <c r="AN5232" s="18"/>
      <c r="AO5232" s="19"/>
      <c r="AQ5232" s="1"/>
      <c r="AR5232" s="14"/>
      <c r="AS5232" s="14"/>
      <c r="AT5232" s="6"/>
      <c r="AU5232" s="3"/>
      <c r="AV5232" s="3"/>
    </row>
    <row r="5233" spans="40:48" ht="12.75" customHeight="1" x14ac:dyDescent="0.25">
      <c r="AN5233" s="18"/>
      <c r="AO5233" s="19"/>
      <c r="AQ5233" s="1"/>
      <c r="AR5233" s="14"/>
      <c r="AS5233" s="14"/>
      <c r="AT5233" s="6"/>
      <c r="AU5233" s="3"/>
      <c r="AV5233" s="3"/>
    </row>
    <row r="5234" spans="40:48" ht="12.75" customHeight="1" x14ac:dyDescent="0.25">
      <c r="AN5234" s="18"/>
      <c r="AO5234" s="19"/>
      <c r="AQ5234" s="1"/>
      <c r="AR5234" s="14"/>
      <c r="AS5234" s="14"/>
      <c r="AT5234" s="6"/>
      <c r="AU5234" s="3"/>
      <c r="AV5234" s="3"/>
    </row>
    <row r="5235" spans="40:48" ht="12.75" customHeight="1" x14ac:dyDescent="0.25">
      <c r="AN5235" s="18"/>
      <c r="AO5235" s="19"/>
      <c r="AQ5235" s="1"/>
      <c r="AR5235" s="14"/>
      <c r="AS5235" s="14"/>
      <c r="AT5235" s="6"/>
      <c r="AU5235" s="3"/>
      <c r="AV5235" s="3"/>
    </row>
    <row r="5236" spans="40:48" ht="12.75" customHeight="1" x14ac:dyDescent="0.25">
      <c r="AN5236" s="18"/>
      <c r="AO5236" s="19"/>
      <c r="AQ5236" s="1"/>
      <c r="AR5236" s="14"/>
      <c r="AS5236" s="14"/>
      <c r="AT5236" s="6"/>
      <c r="AU5236" s="3"/>
      <c r="AV5236" s="3"/>
    </row>
    <row r="5237" spans="40:48" ht="12.75" customHeight="1" x14ac:dyDescent="0.25">
      <c r="AN5237" s="18"/>
      <c r="AO5237" s="19"/>
      <c r="AQ5237" s="1"/>
      <c r="AR5237" s="14"/>
      <c r="AS5237" s="14"/>
      <c r="AT5237" s="6"/>
      <c r="AU5237" s="3"/>
      <c r="AV5237" s="3"/>
    </row>
    <row r="5238" spans="40:48" ht="12.75" customHeight="1" x14ac:dyDescent="0.25">
      <c r="AN5238" s="18"/>
      <c r="AO5238" s="19"/>
      <c r="AQ5238" s="1"/>
      <c r="AR5238" s="14"/>
      <c r="AS5238" s="14"/>
      <c r="AT5238" s="6"/>
      <c r="AU5238" s="3"/>
      <c r="AV5238" s="3"/>
    </row>
    <row r="5239" spans="40:48" ht="12.75" customHeight="1" x14ac:dyDescent="0.25">
      <c r="AN5239" s="18"/>
      <c r="AO5239" s="19"/>
      <c r="AQ5239" s="1"/>
      <c r="AR5239" s="14"/>
      <c r="AS5239" s="14"/>
      <c r="AT5239" s="6"/>
      <c r="AU5239" s="3"/>
      <c r="AV5239" s="3"/>
    </row>
    <row r="5240" spans="40:48" ht="12.75" customHeight="1" x14ac:dyDescent="0.25">
      <c r="AN5240" s="18"/>
      <c r="AO5240" s="19"/>
      <c r="AQ5240" s="1"/>
      <c r="AR5240" s="14"/>
      <c r="AS5240" s="14"/>
      <c r="AT5240" s="6"/>
      <c r="AU5240" s="3"/>
      <c r="AV5240" s="3"/>
    </row>
    <row r="5241" spans="40:48" ht="12.75" customHeight="1" x14ac:dyDescent="0.25">
      <c r="AN5241" s="18"/>
      <c r="AO5241" s="19"/>
      <c r="AQ5241" s="1"/>
      <c r="AR5241" s="14"/>
      <c r="AS5241" s="14"/>
      <c r="AT5241" s="6"/>
      <c r="AU5241" s="3"/>
      <c r="AV5241" s="3"/>
    </row>
    <row r="5242" spans="40:48" ht="12.75" customHeight="1" x14ac:dyDescent="0.25">
      <c r="AN5242" s="18"/>
      <c r="AO5242" s="19"/>
      <c r="AQ5242" s="1"/>
      <c r="AR5242" s="14"/>
      <c r="AS5242" s="14"/>
      <c r="AT5242" s="6"/>
      <c r="AU5242" s="3"/>
      <c r="AV5242" s="3"/>
    </row>
    <row r="5243" spans="40:48" ht="12.75" customHeight="1" x14ac:dyDescent="0.25">
      <c r="AN5243" s="18"/>
      <c r="AO5243" s="19"/>
      <c r="AQ5243" s="1"/>
      <c r="AR5243" s="14"/>
      <c r="AS5243" s="14"/>
      <c r="AT5243" s="6"/>
      <c r="AU5243" s="3"/>
      <c r="AV5243" s="3"/>
    </row>
    <row r="5244" spans="40:48" ht="12.75" customHeight="1" x14ac:dyDescent="0.25">
      <c r="AN5244" s="18"/>
      <c r="AO5244" s="19"/>
      <c r="AQ5244" s="1"/>
      <c r="AR5244" s="14"/>
      <c r="AS5244" s="14"/>
      <c r="AT5244" s="6"/>
      <c r="AU5244" s="3"/>
      <c r="AV5244" s="3"/>
    </row>
    <row r="5245" spans="40:48" ht="12.75" customHeight="1" x14ac:dyDescent="0.25">
      <c r="AN5245" s="18"/>
      <c r="AO5245" s="19"/>
      <c r="AQ5245" s="1"/>
      <c r="AR5245" s="14"/>
      <c r="AS5245" s="14"/>
      <c r="AT5245" s="6"/>
      <c r="AU5245" s="3"/>
      <c r="AV5245" s="3"/>
    </row>
    <row r="5246" spans="40:48" ht="12.75" customHeight="1" x14ac:dyDescent="0.25">
      <c r="AN5246" s="18"/>
      <c r="AO5246" s="19"/>
      <c r="AQ5246" s="1"/>
      <c r="AR5246" s="14"/>
      <c r="AS5246" s="14"/>
      <c r="AT5246" s="6"/>
      <c r="AU5246" s="3"/>
      <c r="AV5246" s="3"/>
    </row>
    <row r="5247" spans="40:48" ht="12.75" customHeight="1" x14ac:dyDescent="0.25">
      <c r="AN5247" s="18"/>
      <c r="AO5247" s="19"/>
      <c r="AQ5247" s="1"/>
      <c r="AR5247" s="14"/>
      <c r="AS5247" s="14"/>
      <c r="AT5247" s="6"/>
      <c r="AU5247" s="3"/>
      <c r="AV5247" s="3"/>
    </row>
    <row r="5248" spans="40:48" ht="12.75" customHeight="1" x14ac:dyDescent="0.25">
      <c r="AN5248" s="18"/>
      <c r="AO5248" s="19"/>
      <c r="AQ5248" s="1"/>
      <c r="AR5248" s="14"/>
      <c r="AS5248" s="14"/>
      <c r="AT5248" s="6"/>
      <c r="AU5248" s="3"/>
      <c r="AV5248" s="3"/>
    </row>
    <row r="5249" spans="40:48" ht="12.75" customHeight="1" x14ac:dyDescent="0.25">
      <c r="AN5249" s="18"/>
      <c r="AO5249" s="19"/>
      <c r="AQ5249" s="1"/>
      <c r="AR5249" s="14"/>
      <c r="AS5249" s="14"/>
      <c r="AT5249" s="6"/>
      <c r="AU5249" s="3"/>
      <c r="AV5249" s="3"/>
    </row>
    <row r="5250" spans="40:48" ht="12.75" customHeight="1" x14ac:dyDescent="0.25">
      <c r="AN5250" s="18"/>
      <c r="AO5250" s="19"/>
      <c r="AQ5250" s="1"/>
      <c r="AR5250" s="14"/>
      <c r="AS5250" s="14"/>
      <c r="AT5250" s="6"/>
      <c r="AU5250" s="3"/>
      <c r="AV5250" s="3"/>
    </row>
    <row r="5251" spans="40:48" ht="12.75" customHeight="1" x14ac:dyDescent="0.25">
      <c r="AN5251" s="18"/>
      <c r="AO5251" s="19"/>
      <c r="AQ5251" s="1"/>
      <c r="AR5251" s="14"/>
      <c r="AS5251" s="14"/>
      <c r="AT5251" s="6"/>
      <c r="AU5251" s="3"/>
      <c r="AV5251" s="3"/>
    </row>
    <row r="5252" spans="40:48" ht="12.75" customHeight="1" x14ac:dyDescent="0.25">
      <c r="AN5252" s="18"/>
      <c r="AO5252" s="19"/>
      <c r="AQ5252" s="1"/>
      <c r="AR5252" s="14"/>
      <c r="AS5252" s="14"/>
      <c r="AT5252" s="6"/>
      <c r="AU5252" s="3"/>
      <c r="AV5252" s="3"/>
    </row>
    <row r="5253" spans="40:48" ht="12.75" customHeight="1" x14ac:dyDescent="0.25">
      <c r="AN5253" s="18"/>
      <c r="AO5253" s="19"/>
      <c r="AQ5253" s="1"/>
      <c r="AR5253" s="14"/>
      <c r="AS5253" s="14"/>
      <c r="AT5253" s="6"/>
      <c r="AU5253" s="3"/>
      <c r="AV5253" s="3"/>
    </row>
    <row r="5254" spans="40:48" ht="12.75" customHeight="1" x14ac:dyDescent="0.25">
      <c r="AN5254" s="18"/>
      <c r="AO5254" s="19"/>
      <c r="AQ5254" s="1"/>
      <c r="AR5254" s="14"/>
      <c r="AS5254" s="14"/>
      <c r="AT5254" s="6"/>
      <c r="AU5254" s="3"/>
      <c r="AV5254" s="3"/>
    </row>
    <row r="5255" spans="40:48" ht="12.75" customHeight="1" x14ac:dyDescent="0.25">
      <c r="AN5255" s="18"/>
      <c r="AO5255" s="19"/>
      <c r="AQ5255" s="1"/>
      <c r="AR5255" s="14"/>
      <c r="AS5255" s="14"/>
      <c r="AT5255" s="6"/>
      <c r="AU5255" s="3"/>
      <c r="AV5255" s="3"/>
    </row>
    <row r="5256" spans="40:48" ht="12.75" customHeight="1" x14ac:dyDescent="0.25">
      <c r="AN5256" s="18"/>
      <c r="AO5256" s="19"/>
      <c r="AQ5256" s="1"/>
      <c r="AR5256" s="14"/>
      <c r="AS5256" s="14"/>
      <c r="AT5256" s="6"/>
      <c r="AU5256" s="3"/>
      <c r="AV5256" s="3"/>
    </row>
    <row r="5257" spans="40:48" ht="12.75" customHeight="1" x14ac:dyDescent="0.25">
      <c r="AN5257" s="18"/>
      <c r="AO5257" s="19"/>
      <c r="AQ5257" s="1"/>
      <c r="AR5257" s="14"/>
      <c r="AS5257" s="14"/>
      <c r="AT5257" s="6"/>
      <c r="AU5257" s="3"/>
      <c r="AV5257" s="3"/>
    </row>
    <row r="5258" spans="40:48" ht="12.75" customHeight="1" x14ac:dyDescent="0.25">
      <c r="AN5258" s="18"/>
      <c r="AO5258" s="19"/>
      <c r="AQ5258" s="1"/>
      <c r="AR5258" s="14"/>
      <c r="AS5258" s="14"/>
      <c r="AT5258" s="6"/>
      <c r="AU5258" s="3"/>
      <c r="AV5258" s="3"/>
    </row>
    <row r="5259" spans="40:48" ht="12.75" customHeight="1" x14ac:dyDescent="0.25">
      <c r="AN5259" s="18"/>
      <c r="AO5259" s="19"/>
      <c r="AQ5259" s="1"/>
      <c r="AR5259" s="14"/>
      <c r="AS5259" s="14"/>
      <c r="AT5259" s="6"/>
      <c r="AU5259" s="3"/>
      <c r="AV5259" s="3"/>
    </row>
    <row r="5260" spans="40:48" ht="12.75" customHeight="1" x14ac:dyDescent="0.25">
      <c r="AN5260" s="18"/>
      <c r="AO5260" s="19"/>
      <c r="AQ5260" s="1"/>
      <c r="AR5260" s="14"/>
      <c r="AS5260" s="14"/>
      <c r="AT5260" s="6"/>
      <c r="AU5260" s="3"/>
      <c r="AV5260" s="3"/>
    </row>
    <row r="5261" spans="40:48" ht="12.75" customHeight="1" x14ac:dyDescent="0.25">
      <c r="AN5261" s="18"/>
      <c r="AO5261" s="19"/>
      <c r="AQ5261" s="1"/>
      <c r="AR5261" s="14"/>
      <c r="AS5261" s="14"/>
      <c r="AT5261" s="6"/>
      <c r="AU5261" s="3"/>
      <c r="AV5261" s="3"/>
    </row>
    <row r="5262" spans="40:48" ht="12.75" customHeight="1" x14ac:dyDescent="0.25">
      <c r="AN5262" s="18"/>
      <c r="AO5262" s="19"/>
      <c r="AQ5262" s="1"/>
      <c r="AR5262" s="14"/>
      <c r="AS5262" s="14"/>
      <c r="AT5262" s="6"/>
      <c r="AU5262" s="3"/>
      <c r="AV5262" s="3"/>
    </row>
    <row r="5263" spans="40:48" ht="12.75" customHeight="1" x14ac:dyDescent="0.25">
      <c r="AN5263" s="18"/>
      <c r="AO5263" s="19"/>
      <c r="AQ5263" s="1"/>
      <c r="AR5263" s="14"/>
      <c r="AS5263" s="14"/>
      <c r="AT5263" s="6"/>
      <c r="AU5263" s="3"/>
      <c r="AV5263" s="3"/>
    </row>
    <row r="5264" spans="40:48" ht="12.75" customHeight="1" x14ac:dyDescent="0.25">
      <c r="AN5264" s="18"/>
      <c r="AO5264" s="19"/>
      <c r="AQ5264" s="1"/>
      <c r="AR5264" s="14"/>
      <c r="AS5264" s="14"/>
      <c r="AT5264" s="6"/>
      <c r="AU5264" s="3"/>
      <c r="AV5264" s="3"/>
    </row>
    <row r="5265" spans="40:48" ht="12.75" customHeight="1" x14ac:dyDescent="0.25">
      <c r="AN5265" s="18"/>
      <c r="AO5265" s="19"/>
      <c r="AQ5265" s="1"/>
      <c r="AR5265" s="14"/>
      <c r="AS5265" s="14"/>
      <c r="AT5265" s="6"/>
      <c r="AU5265" s="3"/>
      <c r="AV5265" s="3"/>
    </row>
    <row r="5266" spans="40:48" ht="12.75" customHeight="1" x14ac:dyDescent="0.25">
      <c r="AN5266" s="18"/>
      <c r="AO5266" s="19"/>
      <c r="AQ5266" s="1"/>
      <c r="AR5266" s="14"/>
      <c r="AS5266" s="14"/>
      <c r="AT5266" s="6"/>
      <c r="AU5266" s="3"/>
      <c r="AV5266" s="3"/>
    </row>
    <row r="5267" spans="40:48" ht="12.75" customHeight="1" x14ac:dyDescent="0.25">
      <c r="AN5267" s="18"/>
      <c r="AO5267" s="19"/>
      <c r="AQ5267" s="1"/>
      <c r="AR5267" s="14"/>
      <c r="AS5267" s="14"/>
      <c r="AT5267" s="6"/>
      <c r="AU5267" s="3"/>
      <c r="AV5267" s="3"/>
    </row>
    <row r="5268" spans="40:48" ht="12.75" customHeight="1" x14ac:dyDescent="0.25">
      <c r="AN5268" s="18"/>
      <c r="AO5268" s="19"/>
      <c r="AQ5268" s="1"/>
      <c r="AR5268" s="14"/>
      <c r="AS5268" s="14"/>
      <c r="AT5268" s="6"/>
      <c r="AU5268" s="3"/>
      <c r="AV5268" s="3"/>
    </row>
    <row r="5269" spans="40:48" ht="12.75" customHeight="1" x14ac:dyDescent="0.25">
      <c r="AN5269" s="18"/>
      <c r="AO5269" s="19"/>
      <c r="AQ5269" s="1"/>
      <c r="AR5269" s="14"/>
      <c r="AS5269" s="14"/>
      <c r="AT5269" s="6"/>
      <c r="AU5269" s="3"/>
      <c r="AV5269" s="3"/>
    </row>
    <row r="5270" spans="40:48" ht="12.75" customHeight="1" x14ac:dyDescent="0.25">
      <c r="AN5270" s="18"/>
      <c r="AO5270" s="19"/>
      <c r="AQ5270" s="1"/>
      <c r="AR5270" s="14"/>
      <c r="AS5270" s="14"/>
      <c r="AT5270" s="6"/>
      <c r="AU5270" s="3"/>
      <c r="AV5270" s="3"/>
    </row>
    <row r="5271" spans="40:48" ht="12.75" customHeight="1" x14ac:dyDescent="0.25">
      <c r="AN5271" s="18"/>
      <c r="AO5271" s="19"/>
      <c r="AQ5271" s="1"/>
      <c r="AR5271" s="14"/>
      <c r="AS5271" s="14"/>
      <c r="AT5271" s="6"/>
      <c r="AU5271" s="3"/>
      <c r="AV5271" s="3"/>
    </row>
    <row r="5272" spans="40:48" ht="12.75" customHeight="1" x14ac:dyDescent="0.25">
      <c r="AN5272" s="18"/>
      <c r="AO5272" s="19"/>
      <c r="AQ5272" s="1"/>
      <c r="AR5272" s="14"/>
      <c r="AS5272" s="14"/>
      <c r="AT5272" s="6"/>
      <c r="AU5272" s="3"/>
      <c r="AV5272" s="3"/>
    </row>
    <row r="5273" spans="40:48" ht="12.75" customHeight="1" x14ac:dyDescent="0.25">
      <c r="AN5273" s="18"/>
      <c r="AO5273" s="19"/>
      <c r="AQ5273" s="1"/>
      <c r="AR5273" s="14"/>
      <c r="AS5273" s="14"/>
      <c r="AT5273" s="6"/>
      <c r="AU5273" s="3"/>
      <c r="AV5273" s="3"/>
    </row>
    <row r="5274" spans="40:48" ht="12.75" customHeight="1" x14ac:dyDescent="0.25">
      <c r="AN5274" s="18"/>
      <c r="AO5274" s="19"/>
      <c r="AQ5274" s="1"/>
      <c r="AR5274" s="14"/>
      <c r="AS5274" s="14"/>
      <c r="AT5274" s="6"/>
      <c r="AU5274" s="3"/>
      <c r="AV5274" s="3"/>
    </row>
    <row r="5275" spans="40:48" ht="12.75" customHeight="1" x14ac:dyDescent="0.25">
      <c r="AN5275" s="18"/>
      <c r="AO5275" s="19"/>
      <c r="AQ5275" s="1"/>
      <c r="AR5275" s="14"/>
      <c r="AS5275" s="14"/>
      <c r="AT5275" s="6"/>
      <c r="AU5275" s="3"/>
      <c r="AV5275" s="3"/>
    </row>
    <row r="5276" spans="40:48" ht="12.75" customHeight="1" x14ac:dyDescent="0.25">
      <c r="AN5276" s="18"/>
      <c r="AO5276" s="19"/>
      <c r="AQ5276" s="1"/>
      <c r="AR5276" s="14"/>
      <c r="AS5276" s="14"/>
      <c r="AT5276" s="6"/>
      <c r="AU5276" s="3"/>
      <c r="AV5276" s="3"/>
    </row>
    <row r="5277" spans="40:48" ht="12.75" customHeight="1" x14ac:dyDescent="0.25">
      <c r="AN5277" s="18"/>
      <c r="AO5277" s="19"/>
      <c r="AQ5277" s="1"/>
      <c r="AR5277" s="14"/>
      <c r="AS5277" s="14"/>
      <c r="AT5277" s="6"/>
      <c r="AU5277" s="3"/>
      <c r="AV5277" s="3"/>
    </row>
    <row r="5278" spans="40:48" ht="12.75" customHeight="1" x14ac:dyDescent="0.25">
      <c r="AN5278" s="18"/>
      <c r="AO5278" s="19"/>
      <c r="AQ5278" s="1"/>
      <c r="AR5278" s="14"/>
      <c r="AS5278" s="14"/>
      <c r="AT5278" s="6"/>
      <c r="AU5278" s="3"/>
      <c r="AV5278" s="3"/>
    </row>
    <row r="5279" spans="40:48" ht="12.75" customHeight="1" x14ac:dyDescent="0.25">
      <c r="AN5279" s="18"/>
      <c r="AO5279" s="19"/>
      <c r="AQ5279" s="1"/>
      <c r="AR5279" s="14"/>
      <c r="AS5279" s="14"/>
      <c r="AT5279" s="6"/>
      <c r="AU5279" s="3"/>
      <c r="AV5279" s="3"/>
    </row>
    <row r="5280" spans="40:48" ht="12.75" customHeight="1" x14ac:dyDescent="0.25">
      <c r="AN5280" s="18"/>
      <c r="AO5280" s="19"/>
      <c r="AQ5280" s="1"/>
      <c r="AR5280" s="14"/>
      <c r="AS5280" s="14"/>
      <c r="AT5280" s="6"/>
      <c r="AU5280" s="3"/>
      <c r="AV5280" s="3"/>
    </row>
    <row r="5281" spans="40:48" ht="12.75" customHeight="1" x14ac:dyDescent="0.25">
      <c r="AN5281" s="18"/>
      <c r="AO5281" s="19"/>
      <c r="AQ5281" s="1"/>
      <c r="AR5281" s="14"/>
      <c r="AS5281" s="14"/>
      <c r="AT5281" s="6"/>
      <c r="AU5281" s="3"/>
      <c r="AV5281" s="3"/>
    </row>
    <row r="5282" spans="40:48" ht="12.75" customHeight="1" x14ac:dyDescent="0.25">
      <c r="AN5282" s="18"/>
      <c r="AO5282" s="19"/>
      <c r="AQ5282" s="1"/>
      <c r="AR5282" s="14"/>
      <c r="AS5282" s="14"/>
      <c r="AT5282" s="6"/>
      <c r="AU5282" s="3"/>
      <c r="AV5282" s="3"/>
    </row>
    <row r="5283" spans="40:48" ht="12.75" customHeight="1" x14ac:dyDescent="0.25">
      <c r="AN5283" s="18"/>
      <c r="AO5283" s="19"/>
      <c r="AQ5283" s="1"/>
      <c r="AR5283" s="14"/>
      <c r="AS5283" s="14"/>
      <c r="AT5283" s="6"/>
      <c r="AU5283" s="3"/>
      <c r="AV5283" s="3"/>
    </row>
    <row r="5284" spans="40:48" ht="12.75" customHeight="1" x14ac:dyDescent="0.25">
      <c r="AN5284" s="18"/>
      <c r="AO5284" s="19"/>
      <c r="AQ5284" s="1"/>
      <c r="AR5284" s="14"/>
      <c r="AS5284" s="14"/>
      <c r="AT5284" s="6"/>
      <c r="AU5284" s="3"/>
      <c r="AV5284" s="3"/>
    </row>
    <row r="5285" spans="40:48" ht="12.75" customHeight="1" x14ac:dyDescent="0.25">
      <c r="AN5285" s="18"/>
      <c r="AO5285" s="19"/>
      <c r="AQ5285" s="1"/>
      <c r="AR5285" s="14"/>
      <c r="AS5285" s="14"/>
      <c r="AT5285" s="6"/>
      <c r="AU5285" s="3"/>
      <c r="AV5285" s="3"/>
    </row>
    <row r="5286" spans="40:48" ht="12.75" customHeight="1" x14ac:dyDescent="0.25">
      <c r="AN5286" s="18"/>
      <c r="AO5286" s="19"/>
      <c r="AQ5286" s="1"/>
      <c r="AR5286" s="14"/>
      <c r="AS5286" s="14"/>
      <c r="AT5286" s="6"/>
      <c r="AU5286" s="3"/>
      <c r="AV5286" s="3"/>
    </row>
    <row r="5287" spans="40:48" ht="12.75" customHeight="1" x14ac:dyDescent="0.25">
      <c r="AN5287" s="18"/>
      <c r="AO5287" s="19"/>
      <c r="AQ5287" s="1"/>
      <c r="AR5287" s="14"/>
      <c r="AS5287" s="14"/>
      <c r="AT5287" s="6"/>
      <c r="AU5287" s="3"/>
      <c r="AV5287" s="3"/>
    </row>
    <row r="5288" spans="40:48" ht="12.75" customHeight="1" x14ac:dyDescent="0.25">
      <c r="AN5288" s="18"/>
      <c r="AO5288" s="19"/>
      <c r="AQ5288" s="1"/>
      <c r="AR5288" s="14"/>
      <c r="AS5288" s="14"/>
      <c r="AT5288" s="6"/>
      <c r="AU5288" s="3"/>
      <c r="AV5288" s="3"/>
    </row>
    <row r="5289" spans="40:48" ht="12.75" customHeight="1" x14ac:dyDescent="0.25">
      <c r="AN5289" s="18"/>
      <c r="AO5289" s="19"/>
      <c r="AQ5289" s="1"/>
      <c r="AR5289" s="14"/>
      <c r="AS5289" s="14"/>
      <c r="AT5289" s="6"/>
      <c r="AU5289" s="3"/>
      <c r="AV5289" s="3"/>
    </row>
    <row r="5290" spans="40:48" ht="12.75" customHeight="1" x14ac:dyDescent="0.25">
      <c r="AN5290" s="18"/>
      <c r="AO5290" s="19"/>
      <c r="AQ5290" s="1"/>
      <c r="AR5290" s="14"/>
      <c r="AS5290" s="14"/>
      <c r="AT5290" s="6"/>
      <c r="AU5290" s="3"/>
      <c r="AV5290" s="3"/>
    </row>
    <row r="5291" spans="40:48" ht="12.75" customHeight="1" x14ac:dyDescent="0.25">
      <c r="AN5291" s="18"/>
      <c r="AO5291" s="19"/>
      <c r="AQ5291" s="1"/>
      <c r="AR5291" s="14"/>
      <c r="AS5291" s="14"/>
      <c r="AT5291" s="6"/>
      <c r="AU5291" s="3"/>
      <c r="AV5291" s="3"/>
    </row>
    <row r="5292" spans="40:48" ht="12.75" customHeight="1" x14ac:dyDescent="0.25">
      <c r="AN5292" s="18"/>
      <c r="AO5292" s="19"/>
      <c r="AQ5292" s="1"/>
      <c r="AR5292" s="14"/>
      <c r="AS5292" s="14"/>
      <c r="AT5292" s="6"/>
      <c r="AU5292" s="3"/>
      <c r="AV5292" s="3"/>
    </row>
    <row r="5293" spans="40:48" ht="12.75" customHeight="1" x14ac:dyDescent="0.25">
      <c r="AN5293" s="18"/>
      <c r="AO5293" s="19"/>
      <c r="AQ5293" s="1"/>
      <c r="AR5293" s="14"/>
      <c r="AS5293" s="14"/>
      <c r="AT5293" s="6"/>
      <c r="AU5293" s="3"/>
      <c r="AV5293" s="3"/>
    </row>
    <row r="5294" spans="40:48" ht="12.75" customHeight="1" x14ac:dyDescent="0.25">
      <c r="AN5294" s="18"/>
      <c r="AO5294" s="19"/>
      <c r="AQ5294" s="1"/>
      <c r="AR5294" s="14"/>
      <c r="AS5294" s="14"/>
      <c r="AT5294" s="6"/>
      <c r="AU5294" s="3"/>
      <c r="AV5294" s="3"/>
    </row>
    <row r="5295" spans="40:48" ht="12.75" customHeight="1" x14ac:dyDescent="0.25">
      <c r="AN5295" s="18"/>
      <c r="AO5295" s="19"/>
      <c r="AQ5295" s="1"/>
      <c r="AR5295" s="14"/>
      <c r="AS5295" s="14"/>
      <c r="AT5295" s="6"/>
      <c r="AU5295" s="3"/>
      <c r="AV5295" s="3"/>
    </row>
    <row r="5296" spans="40:48" ht="12.75" customHeight="1" x14ac:dyDescent="0.25">
      <c r="AN5296" s="18"/>
      <c r="AO5296" s="19"/>
      <c r="AQ5296" s="1"/>
      <c r="AR5296" s="14"/>
      <c r="AS5296" s="14"/>
      <c r="AT5296" s="6"/>
      <c r="AU5296" s="3"/>
      <c r="AV5296" s="3"/>
    </row>
    <row r="5297" spans="40:48" ht="12.75" customHeight="1" x14ac:dyDescent="0.25">
      <c r="AN5297" s="18"/>
      <c r="AO5297" s="19"/>
      <c r="AQ5297" s="1"/>
      <c r="AR5297" s="14"/>
      <c r="AS5297" s="14"/>
      <c r="AT5297" s="6"/>
      <c r="AU5297" s="3"/>
      <c r="AV5297" s="3"/>
    </row>
    <row r="5298" spans="40:48" ht="12.75" customHeight="1" x14ac:dyDescent="0.25">
      <c r="AN5298" s="18"/>
      <c r="AO5298" s="19"/>
      <c r="AQ5298" s="1"/>
      <c r="AR5298" s="14"/>
      <c r="AS5298" s="14"/>
      <c r="AT5298" s="6"/>
      <c r="AU5298" s="3"/>
      <c r="AV5298" s="3"/>
    </row>
    <row r="5299" spans="40:48" ht="12.75" customHeight="1" x14ac:dyDescent="0.25">
      <c r="AN5299" s="18"/>
      <c r="AO5299" s="19"/>
      <c r="AQ5299" s="1"/>
      <c r="AR5299" s="14"/>
      <c r="AS5299" s="14"/>
      <c r="AT5299" s="6"/>
      <c r="AU5299" s="3"/>
      <c r="AV5299" s="3"/>
    </row>
    <row r="5300" spans="40:48" ht="12.75" customHeight="1" x14ac:dyDescent="0.25">
      <c r="AN5300" s="18"/>
      <c r="AO5300" s="19"/>
      <c r="AQ5300" s="1"/>
      <c r="AR5300" s="14"/>
      <c r="AS5300" s="14"/>
      <c r="AT5300" s="6"/>
      <c r="AU5300" s="3"/>
      <c r="AV5300" s="3"/>
    </row>
    <row r="5301" spans="40:48" ht="12.75" customHeight="1" x14ac:dyDescent="0.25">
      <c r="AN5301" s="18"/>
      <c r="AO5301" s="19"/>
      <c r="AQ5301" s="1"/>
      <c r="AR5301" s="14"/>
      <c r="AS5301" s="14"/>
      <c r="AT5301" s="6"/>
      <c r="AU5301" s="3"/>
      <c r="AV5301" s="3"/>
    </row>
    <row r="5302" spans="40:48" ht="12.75" customHeight="1" x14ac:dyDescent="0.25">
      <c r="AN5302" s="18"/>
      <c r="AO5302" s="19"/>
      <c r="AQ5302" s="1"/>
      <c r="AR5302" s="14"/>
      <c r="AS5302" s="14"/>
      <c r="AT5302" s="6"/>
      <c r="AU5302" s="3"/>
      <c r="AV5302" s="3"/>
    </row>
    <row r="5303" spans="40:48" ht="12.75" customHeight="1" x14ac:dyDescent="0.25">
      <c r="AN5303" s="18"/>
      <c r="AO5303" s="19"/>
      <c r="AQ5303" s="1"/>
      <c r="AR5303" s="14"/>
      <c r="AS5303" s="14"/>
      <c r="AT5303" s="6"/>
      <c r="AU5303" s="3"/>
      <c r="AV5303" s="3"/>
    </row>
    <row r="5304" spans="40:48" ht="12.75" customHeight="1" x14ac:dyDescent="0.25">
      <c r="AN5304" s="18"/>
      <c r="AO5304" s="19"/>
      <c r="AQ5304" s="1"/>
      <c r="AR5304" s="14"/>
      <c r="AS5304" s="14"/>
      <c r="AT5304" s="6"/>
      <c r="AU5304" s="3"/>
      <c r="AV5304" s="3"/>
    </row>
    <row r="5305" spans="40:48" ht="12.75" customHeight="1" x14ac:dyDescent="0.25">
      <c r="AN5305" s="18"/>
      <c r="AO5305" s="19"/>
      <c r="AQ5305" s="1"/>
      <c r="AR5305" s="14"/>
      <c r="AS5305" s="14"/>
      <c r="AT5305" s="6"/>
      <c r="AU5305" s="3"/>
      <c r="AV5305" s="3"/>
    </row>
    <row r="5306" spans="40:48" ht="12.75" customHeight="1" x14ac:dyDescent="0.25">
      <c r="AN5306" s="18"/>
      <c r="AO5306" s="19"/>
      <c r="AQ5306" s="1"/>
      <c r="AR5306" s="14"/>
      <c r="AS5306" s="14"/>
      <c r="AT5306" s="6"/>
      <c r="AU5306" s="3"/>
      <c r="AV5306" s="3"/>
    </row>
    <row r="5307" spans="40:48" ht="12.75" customHeight="1" x14ac:dyDescent="0.25">
      <c r="AN5307" s="18"/>
      <c r="AO5307" s="19"/>
      <c r="AQ5307" s="1"/>
      <c r="AR5307" s="14"/>
      <c r="AS5307" s="14"/>
      <c r="AT5307" s="6"/>
      <c r="AU5307" s="3"/>
      <c r="AV5307" s="3"/>
    </row>
    <row r="5308" spans="40:48" ht="12.75" customHeight="1" x14ac:dyDescent="0.25">
      <c r="AN5308" s="18"/>
      <c r="AO5308" s="19"/>
      <c r="AQ5308" s="1"/>
      <c r="AR5308" s="14"/>
      <c r="AS5308" s="14"/>
      <c r="AT5308" s="6"/>
      <c r="AU5308" s="3"/>
      <c r="AV5308" s="3"/>
    </row>
    <row r="5309" spans="40:48" ht="12.75" customHeight="1" x14ac:dyDescent="0.25">
      <c r="AN5309" s="18"/>
      <c r="AO5309" s="19"/>
      <c r="AQ5309" s="1"/>
      <c r="AR5309" s="14"/>
      <c r="AS5309" s="14"/>
      <c r="AT5309" s="6"/>
      <c r="AU5309" s="3"/>
      <c r="AV5309" s="3"/>
    </row>
    <row r="5310" spans="40:48" ht="12.75" customHeight="1" x14ac:dyDescent="0.25">
      <c r="AN5310" s="18"/>
      <c r="AO5310" s="19"/>
      <c r="AQ5310" s="1"/>
      <c r="AR5310" s="14"/>
      <c r="AS5310" s="14"/>
      <c r="AT5310" s="6"/>
      <c r="AU5310" s="3"/>
      <c r="AV5310" s="3"/>
    </row>
    <row r="5311" spans="40:48" ht="12.75" customHeight="1" x14ac:dyDescent="0.25">
      <c r="AN5311" s="18"/>
      <c r="AO5311" s="19"/>
      <c r="AQ5311" s="1"/>
      <c r="AR5311" s="14"/>
      <c r="AS5311" s="14"/>
      <c r="AT5311" s="6"/>
      <c r="AU5311" s="3"/>
      <c r="AV5311" s="3"/>
    </row>
    <row r="5312" spans="40:48" ht="12.75" customHeight="1" x14ac:dyDescent="0.25">
      <c r="AN5312" s="18"/>
      <c r="AO5312" s="19"/>
      <c r="AQ5312" s="1"/>
      <c r="AR5312" s="14"/>
      <c r="AS5312" s="14"/>
      <c r="AT5312" s="6"/>
      <c r="AU5312" s="3"/>
      <c r="AV5312" s="3"/>
    </row>
    <row r="5313" spans="40:48" ht="12.75" customHeight="1" x14ac:dyDescent="0.25">
      <c r="AN5313" s="18"/>
      <c r="AO5313" s="19"/>
      <c r="AQ5313" s="1"/>
      <c r="AR5313" s="14"/>
      <c r="AS5313" s="14"/>
      <c r="AT5313" s="6"/>
      <c r="AU5313" s="3"/>
      <c r="AV5313" s="3"/>
    </row>
    <row r="5314" spans="40:48" ht="12.75" customHeight="1" x14ac:dyDescent="0.25">
      <c r="AN5314" s="18"/>
      <c r="AO5314" s="19"/>
      <c r="AQ5314" s="1"/>
      <c r="AR5314" s="14"/>
      <c r="AS5314" s="14"/>
      <c r="AT5314" s="6"/>
      <c r="AU5314" s="3"/>
      <c r="AV5314" s="3"/>
    </row>
    <row r="5315" spans="40:48" ht="12.75" customHeight="1" x14ac:dyDescent="0.25">
      <c r="AN5315" s="18"/>
      <c r="AO5315" s="19"/>
      <c r="AQ5315" s="1"/>
      <c r="AR5315" s="14"/>
      <c r="AS5315" s="14"/>
      <c r="AT5315" s="6"/>
      <c r="AU5315" s="3"/>
      <c r="AV5315" s="3"/>
    </row>
    <row r="5316" spans="40:48" ht="12.75" customHeight="1" x14ac:dyDescent="0.25">
      <c r="AN5316" s="18"/>
      <c r="AO5316" s="19"/>
      <c r="AQ5316" s="1"/>
      <c r="AR5316" s="14"/>
      <c r="AS5316" s="14"/>
      <c r="AT5316" s="6"/>
      <c r="AU5316" s="3"/>
      <c r="AV5316" s="3"/>
    </row>
    <row r="5317" spans="40:48" ht="12.75" customHeight="1" x14ac:dyDescent="0.25">
      <c r="AN5317" s="18"/>
      <c r="AO5317" s="19"/>
      <c r="AQ5317" s="1"/>
      <c r="AR5317" s="14"/>
      <c r="AS5317" s="14"/>
      <c r="AT5317" s="6"/>
      <c r="AU5317" s="3"/>
      <c r="AV5317" s="3"/>
    </row>
    <row r="5318" spans="40:48" ht="12.75" customHeight="1" x14ac:dyDescent="0.25">
      <c r="AN5318" s="18"/>
      <c r="AO5318" s="19"/>
      <c r="AQ5318" s="1"/>
      <c r="AR5318" s="14"/>
      <c r="AS5318" s="14"/>
      <c r="AT5318" s="6"/>
      <c r="AU5318" s="3"/>
      <c r="AV5318" s="3"/>
    </row>
    <row r="5319" spans="40:48" ht="12.75" customHeight="1" x14ac:dyDescent="0.25">
      <c r="AN5319" s="18"/>
      <c r="AO5319" s="19"/>
      <c r="AQ5319" s="1"/>
      <c r="AR5319" s="14"/>
      <c r="AS5319" s="14"/>
      <c r="AT5319" s="6"/>
      <c r="AU5319" s="3"/>
      <c r="AV5319" s="3"/>
    </row>
    <row r="5320" spans="40:48" ht="12.75" customHeight="1" x14ac:dyDescent="0.25">
      <c r="AN5320" s="18"/>
      <c r="AO5320" s="19"/>
      <c r="AQ5320" s="1"/>
      <c r="AR5320" s="14"/>
      <c r="AS5320" s="14"/>
      <c r="AT5320" s="6"/>
      <c r="AU5320" s="3"/>
      <c r="AV5320" s="3"/>
    </row>
    <row r="5321" spans="40:48" ht="12.75" customHeight="1" x14ac:dyDescent="0.25">
      <c r="AN5321" s="18"/>
      <c r="AO5321" s="19"/>
      <c r="AQ5321" s="1"/>
      <c r="AR5321" s="14"/>
      <c r="AS5321" s="14"/>
      <c r="AT5321" s="6"/>
      <c r="AU5321" s="3"/>
      <c r="AV5321" s="3"/>
    </row>
    <row r="5322" spans="40:48" ht="12.75" customHeight="1" x14ac:dyDescent="0.25">
      <c r="AN5322" s="18"/>
      <c r="AO5322" s="19"/>
      <c r="AQ5322" s="1"/>
      <c r="AR5322" s="14"/>
      <c r="AS5322" s="14"/>
      <c r="AT5322" s="6"/>
      <c r="AU5322" s="3"/>
      <c r="AV5322" s="3"/>
    </row>
    <row r="5323" spans="40:48" ht="12.75" customHeight="1" x14ac:dyDescent="0.25">
      <c r="AN5323" s="18"/>
      <c r="AO5323" s="19"/>
      <c r="AQ5323" s="1"/>
      <c r="AR5323" s="14"/>
      <c r="AS5323" s="14"/>
      <c r="AT5323" s="6"/>
      <c r="AU5323" s="3"/>
      <c r="AV5323" s="3"/>
    </row>
    <row r="5324" spans="40:48" ht="12.75" customHeight="1" x14ac:dyDescent="0.25">
      <c r="AN5324" s="18"/>
      <c r="AO5324" s="19"/>
      <c r="AQ5324" s="1"/>
      <c r="AR5324" s="14"/>
      <c r="AS5324" s="14"/>
      <c r="AT5324" s="6"/>
      <c r="AU5324" s="3"/>
      <c r="AV5324" s="3"/>
    </row>
    <row r="5325" spans="40:48" ht="12.75" customHeight="1" x14ac:dyDescent="0.25">
      <c r="AN5325" s="18"/>
      <c r="AO5325" s="19"/>
      <c r="AQ5325" s="1"/>
      <c r="AR5325" s="14"/>
      <c r="AS5325" s="14"/>
      <c r="AT5325" s="6"/>
      <c r="AU5325" s="3"/>
      <c r="AV5325" s="3"/>
    </row>
    <row r="5326" spans="40:48" ht="12.75" customHeight="1" x14ac:dyDescent="0.25">
      <c r="AN5326" s="18"/>
      <c r="AO5326" s="19"/>
      <c r="AQ5326" s="1"/>
      <c r="AR5326" s="14"/>
      <c r="AS5326" s="14"/>
      <c r="AT5326" s="6"/>
      <c r="AU5326" s="3"/>
      <c r="AV5326" s="3"/>
    </row>
    <row r="5327" spans="40:48" ht="12.75" customHeight="1" x14ac:dyDescent="0.25">
      <c r="AN5327" s="18"/>
      <c r="AO5327" s="19"/>
      <c r="AQ5327" s="1"/>
      <c r="AR5327" s="14"/>
      <c r="AS5327" s="14"/>
      <c r="AT5327" s="6"/>
      <c r="AU5327" s="3"/>
      <c r="AV5327" s="3"/>
    </row>
    <row r="5328" spans="40:48" ht="12.75" customHeight="1" x14ac:dyDescent="0.25">
      <c r="AN5328" s="18"/>
      <c r="AO5328" s="19"/>
      <c r="AQ5328" s="1"/>
      <c r="AR5328" s="14"/>
      <c r="AS5328" s="14"/>
      <c r="AT5328" s="6"/>
      <c r="AU5328" s="3"/>
      <c r="AV5328" s="3"/>
    </row>
    <row r="5329" spans="40:48" ht="12.75" customHeight="1" x14ac:dyDescent="0.25">
      <c r="AN5329" s="18"/>
      <c r="AO5329" s="19"/>
      <c r="AQ5329" s="1"/>
      <c r="AR5329" s="14"/>
      <c r="AS5329" s="14"/>
      <c r="AT5329" s="6"/>
      <c r="AU5329" s="3"/>
      <c r="AV5329" s="3"/>
    </row>
    <row r="5330" spans="40:48" ht="12.75" customHeight="1" x14ac:dyDescent="0.25">
      <c r="AN5330" s="18"/>
      <c r="AO5330" s="19"/>
      <c r="AQ5330" s="1"/>
      <c r="AR5330" s="14"/>
      <c r="AS5330" s="14"/>
      <c r="AT5330" s="6"/>
      <c r="AU5330" s="3"/>
      <c r="AV5330" s="3"/>
    </row>
    <row r="5331" spans="40:48" ht="12.75" customHeight="1" x14ac:dyDescent="0.25">
      <c r="AN5331" s="18"/>
      <c r="AO5331" s="19"/>
      <c r="AQ5331" s="1"/>
      <c r="AR5331" s="14"/>
      <c r="AS5331" s="14"/>
      <c r="AT5331" s="6"/>
      <c r="AU5331" s="3"/>
      <c r="AV5331" s="3"/>
    </row>
    <row r="5332" spans="40:48" ht="12.75" customHeight="1" x14ac:dyDescent="0.25">
      <c r="AN5332" s="18"/>
      <c r="AO5332" s="19"/>
      <c r="AQ5332" s="1"/>
      <c r="AR5332" s="14"/>
      <c r="AS5332" s="14"/>
      <c r="AT5332" s="6"/>
      <c r="AU5332" s="3"/>
      <c r="AV5332" s="3"/>
    </row>
    <row r="5333" spans="40:48" ht="12.75" customHeight="1" x14ac:dyDescent="0.25">
      <c r="AN5333" s="18"/>
      <c r="AO5333" s="19"/>
      <c r="AQ5333" s="1"/>
      <c r="AR5333" s="14"/>
      <c r="AS5333" s="14"/>
      <c r="AT5333" s="6"/>
      <c r="AU5333" s="3"/>
      <c r="AV5333" s="3"/>
    </row>
    <row r="5334" spans="40:48" ht="12.75" customHeight="1" x14ac:dyDescent="0.25">
      <c r="AN5334" s="18"/>
      <c r="AO5334" s="19"/>
      <c r="AQ5334" s="1"/>
      <c r="AR5334" s="14"/>
      <c r="AS5334" s="14"/>
      <c r="AT5334" s="6"/>
      <c r="AU5334" s="3"/>
      <c r="AV5334" s="3"/>
    </row>
    <row r="5335" spans="40:48" ht="12.75" customHeight="1" x14ac:dyDescent="0.25">
      <c r="AN5335" s="18"/>
      <c r="AO5335" s="19"/>
      <c r="AQ5335" s="1"/>
      <c r="AR5335" s="14"/>
      <c r="AS5335" s="14"/>
      <c r="AT5335" s="6"/>
      <c r="AU5335" s="3"/>
      <c r="AV5335" s="3"/>
    </row>
    <row r="5336" spans="40:48" ht="12.75" customHeight="1" x14ac:dyDescent="0.25">
      <c r="AN5336" s="18"/>
      <c r="AO5336" s="19"/>
      <c r="AQ5336" s="1"/>
      <c r="AR5336" s="14"/>
      <c r="AS5336" s="14"/>
      <c r="AT5336" s="6"/>
      <c r="AU5336" s="3"/>
      <c r="AV5336" s="3"/>
    </row>
    <row r="5337" spans="40:48" ht="12.75" customHeight="1" x14ac:dyDescent="0.25">
      <c r="AN5337" s="18"/>
      <c r="AO5337" s="19"/>
      <c r="AQ5337" s="1"/>
      <c r="AR5337" s="14"/>
      <c r="AS5337" s="14"/>
      <c r="AT5337" s="6"/>
      <c r="AU5337" s="3"/>
      <c r="AV5337" s="3"/>
    </row>
    <row r="5338" spans="40:48" ht="12.75" customHeight="1" x14ac:dyDescent="0.25">
      <c r="AN5338" s="18"/>
      <c r="AO5338" s="19"/>
      <c r="AQ5338" s="1"/>
      <c r="AR5338" s="14"/>
      <c r="AS5338" s="14"/>
      <c r="AT5338" s="6"/>
      <c r="AU5338" s="3"/>
      <c r="AV5338" s="3"/>
    </row>
    <row r="5339" spans="40:48" ht="12.75" customHeight="1" x14ac:dyDescent="0.25">
      <c r="AN5339" s="18"/>
      <c r="AO5339" s="19"/>
      <c r="AQ5339" s="1"/>
      <c r="AR5339" s="14"/>
      <c r="AS5339" s="14"/>
      <c r="AT5339" s="6"/>
      <c r="AU5339" s="3"/>
      <c r="AV5339" s="3"/>
    </row>
    <row r="5340" spans="40:48" ht="12.75" customHeight="1" x14ac:dyDescent="0.25">
      <c r="AN5340" s="18"/>
      <c r="AO5340" s="19"/>
      <c r="AQ5340" s="1"/>
      <c r="AR5340" s="14"/>
      <c r="AS5340" s="14"/>
      <c r="AT5340" s="6"/>
      <c r="AU5340" s="3"/>
      <c r="AV5340" s="3"/>
    </row>
    <row r="5341" spans="40:48" ht="12.75" customHeight="1" x14ac:dyDescent="0.25">
      <c r="AN5341" s="18"/>
      <c r="AO5341" s="19"/>
      <c r="AQ5341" s="1"/>
      <c r="AR5341" s="14"/>
      <c r="AS5341" s="14"/>
      <c r="AT5341" s="6"/>
      <c r="AU5341" s="3"/>
      <c r="AV5341" s="3"/>
    </row>
    <row r="5342" spans="40:48" ht="12.75" customHeight="1" x14ac:dyDescent="0.25">
      <c r="AN5342" s="18"/>
      <c r="AO5342" s="19"/>
      <c r="AQ5342" s="1"/>
      <c r="AR5342" s="14"/>
      <c r="AS5342" s="14"/>
      <c r="AT5342" s="6"/>
      <c r="AU5342" s="3"/>
      <c r="AV5342" s="3"/>
    </row>
    <row r="5343" spans="40:48" ht="12.75" customHeight="1" x14ac:dyDescent="0.25">
      <c r="AN5343" s="18"/>
      <c r="AO5343" s="19"/>
      <c r="AQ5343" s="1"/>
      <c r="AR5343" s="14"/>
      <c r="AS5343" s="14"/>
      <c r="AT5343" s="6"/>
      <c r="AU5343" s="3"/>
      <c r="AV5343" s="3"/>
    </row>
    <row r="5344" spans="40:48" ht="12.75" customHeight="1" x14ac:dyDescent="0.25">
      <c r="AN5344" s="18"/>
      <c r="AO5344" s="19"/>
      <c r="AQ5344" s="1"/>
      <c r="AR5344" s="14"/>
      <c r="AS5344" s="14"/>
      <c r="AT5344" s="6"/>
      <c r="AU5344" s="3"/>
      <c r="AV5344" s="3"/>
    </row>
    <row r="5345" spans="40:48" ht="12.75" customHeight="1" x14ac:dyDescent="0.25">
      <c r="AN5345" s="18"/>
      <c r="AO5345" s="19"/>
      <c r="AQ5345" s="1"/>
      <c r="AR5345" s="14"/>
      <c r="AS5345" s="14"/>
      <c r="AT5345" s="6"/>
      <c r="AU5345" s="3"/>
      <c r="AV5345" s="3"/>
    </row>
    <row r="5346" spans="40:48" ht="12.75" customHeight="1" x14ac:dyDescent="0.25">
      <c r="AN5346" s="18"/>
      <c r="AO5346" s="19"/>
      <c r="AQ5346" s="1"/>
      <c r="AR5346" s="14"/>
      <c r="AS5346" s="14"/>
      <c r="AT5346" s="6"/>
      <c r="AU5346" s="3"/>
      <c r="AV5346" s="3"/>
    </row>
    <row r="5347" spans="40:48" ht="12.75" customHeight="1" x14ac:dyDescent="0.25">
      <c r="AN5347" s="18"/>
      <c r="AO5347" s="19"/>
      <c r="AQ5347" s="1"/>
      <c r="AR5347" s="14"/>
      <c r="AS5347" s="14"/>
      <c r="AT5347" s="6"/>
      <c r="AU5347" s="3"/>
      <c r="AV5347" s="3"/>
    </row>
    <row r="5348" spans="40:48" ht="12.75" customHeight="1" x14ac:dyDescent="0.25">
      <c r="AN5348" s="18"/>
      <c r="AO5348" s="19"/>
      <c r="AQ5348" s="1"/>
      <c r="AR5348" s="14"/>
      <c r="AS5348" s="14"/>
      <c r="AT5348" s="6"/>
      <c r="AU5348" s="3"/>
      <c r="AV5348" s="3"/>
    </row>
    <row r="5349" spans="40:48" ht="12.75" customHeight="1" x14ac:dyDescent="0.25">
      <c r="AN5349" s="18"/>
      <c r="AO5349" s="19"/>
      <c r="AQ5349" s="1"/>
      <c r="AR5349" s="14"/>
      <c r="AS5349" s="14"/>
      <c r="AT5349" s="6"/>
      <c r="AU5349" s="3"/>
      <c r="AV5349" s="3"/>
    </row>
    <row r="5350" spans="40:48" ht="12.75" customHeight="1" x14ac:dyDescent="0.25">
      <c r="AN5350" s="18"/>
      <c r="AO5350" s="19"/>
      <c r="AQ5350" s="1"/>
      <c r="AR5350" s="14"/>
      <c r="AS5350" s="14"/>
      <c r="AT5350" s="6"/>
      <c r="AU5350" s="3"/>
      <c r="AV5350" s="3"/>
    </row>
    <row r="5351" spans="40:48" ht="12.75" customHeight="1" x14ac:dyDescent="0.25">
      <c r="AN5351" s="18"/>
      <c r="AO5351" s="19"/>
      <c r="AQ5351" s="1"/>
      <c r="AR5351" s="14"/>
      <c r="AS5351" s="14"/>
      <c r="AT5351" s="6"/>
      <c r="AU5351" s="3"/>
      <c r="AV5351" s="3"/>
    </row>
    <row r="5352" spans="40:48" ht="12.75" customHeight="1" x14ac:dyDescent="0.25">
      <c r="AN5352" s="18"/>
      <c r="AO5352" s="19"/>
      <c r="AQ5352" s="1"/>
      <c r="AR5352" s="14"/>
      <c r="AS5352" s="14"/>
      <c r="AT5352" s="6"/>
      <c r="AU5352" s="3"/>
      <c r="AV535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SCMA</vt:lpstr>
      <vt:lpstr>SCO1</vt:lpstr>
      <vt:lpstr>SCO2</vt:lpstr>
      <vt:lpstr>SSP1</vt:lpstr>
      <vt:lpstr>SSP2</vt:lpstr>
      <vt:lpstr>SSP3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dc:creator>
  <cp:lastModifiedBy>edp3</cp:lastModifiedBy>
  <dcterms:created xsi:type="dcterms:W3CDTF">2010-08-16T12:26:36Z</dcterms:created>
  <dcterms:modified xsi:type="dcterms:W3CDTF">2014-11-26T03:03:54Z</dcterms:modified>
</cp:coreProperties>
</file>