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" activeTab="4"/>
  </bookViews>
  <sheets>
    <sheet name="Merom 65nm Data" sheetId="1" r:id="rId1"/>
    <sheet name="Merom2" sheetId="2" r:id="rId2"/>
    <sheet name="Sandy Bridge EP-4 32nm Data" sheetId="3" r:id="rId3"/>
    <sheet name="22nm - Ivy Bridge EP10" sheetId="4" r:id="rId4"/>
    <sheet name="45nm Penryn" sheetId="7" r:id="rId5"/>
    <sheet name="32nm Sandy Bridge (standard)" sheetId="6" r:id="rId6"/>
    <sheet name="22nm Ivy Bridge (standard)" sheetId="5" r:id="rId7"/>
  </sheets>
  <calcPr calcId="145621"/>
</workbook>
</file>

<file path=xl/calcChain.xml><?xml version="1.0" encoding="utf-8"?>
<calcChain xmlns="http://schemas.openxmlformats.org/spreadsheetml/2006/main">
  <c r="F16" i="7" l="1"/>
  <c r="F15" i="7"/>
  <c r="F14" i="7"/>
  <c r="F13" i="7"/>
  <c r="F12" i="7"/>
  <c r="F11" i="7"/>
  <c r="F10" i="7"/>
  <c r="F9" i="7"/>
  <c r="F8" i="7"/>
  <c r="E16" i="7"/>
  <c r="E15" i="7"/>
  <c r="E14" i="7"/>
  <c r="E13" i="7"/>
  <c r="E12" i="7"/>
  <c r="E11" i="7"/>
  <c r="E10" i="7"/>
  <c r="E9" i="7"/>
  <c r="E8" i="7"/>
  <c r="G4" i="7"/>
  <c r="H4" i="7" s="1"/>
  <c r="I4" i="7" s="1"/>
  <c r="D4" i="7"/>
  <c r="D2" i="7"/>
  <c r="E2" i="7" s="1"/>
  <c r="F2" i="7" l="1"/>
  <c r="G2" i="7" s="1"/>
  <c r="H2" i="7" s="1"/>
  <c r="I2" i="7" s="1"/>
  <c r="F2" i="6"/>
  <c r="F7" i="6"/>
  <c r="H7" i="6" s="1"/>
  <c r="B8" i="6" s="1"/>
  <c r="G4" i="6"/>
  <c r="H4" i="6" s="1"/>
  <c r="I4" i="6" s="1"/>
  <c r="D4" i="6"/>
  <c r="D3" i="6"/>
  <c r="D2" i="6"/>
  <c r="E2" i="6" s="1"/>
  <c r="I3" i="5"/>
  <c r="G3" i="5"/>
  <c r="H3" i="5"/>
  <c r="G5" i="5"/>
  <c r="H5" i="5" s="1"/>
  <c r="I5" i="5" s="1"/>
  <c r="D5" i="5"/>
  <c r="D3" i="5"/>
  <c r="E3" i="5" s="1"/>
  <c r="F3" i="5" s="1"/>
  <c r="I7" i="6" l="1"/>
  <c r="G2" i="6"/>
  <c r="H2" i="6" s="1"/>
  <c r="I2" i="6" s="1"/>
  <c r="B9" i="6"/>
  <c r="F3" i="6"/>
  <c r="G3" i="6" s="1"/>
  <c r="H3" i="6" s="1"/>
  <c r="I3" i="6" s="1"/>
  <c r="J17" i="2"/>
  <c r="I5" i="4"/>
  <c r="I5" i="3"/>
  <c r="I4" i="3"/>
  <c r="I3" i="3"/>
  <c r="I5" i="2"/>
  <c r="I3" i="2"/>
  <c r="H3" i="2"/>
  <c r="H5" i="2"/>
  <c r="G5" i="2"/>
  <c r="G3" i="2"/>
  <c r="G3" i="4" l="1"/>
  <c r="F3" i="4"/>
  <c r="E3" i="4"/>
  <c r="D3" i="4"/>
  <c r="D5" i="4"/>
  <c r="G5" i="4"/>
  <c r="H5" i="4" s="1"/>
  <c r="G13" i="2" l="1"/>
  <c r="F13" i="2"/>
  <c r="E13" i="2"/>
  <c r="H5" i="3"/>
  <c r="G5" i="3"/>
  <c r="G4" i="3"/>
  <c r="H4" i="3" s="1"/>
  <c r="G3" i="3"/>
  <c r="F3" i="3"/>
  <c r="F4" i="3"/>
  <c r="F5" i="3"/>
  <c r="F8" i="3"/>
  <c r="H8" i="3" s="1"/>
  <c r="D5" i="3"/>
  <c r="D4" i="3"/>
  <c r="E4" i="3" s="1"/>
  <c r="D3" i="3"/>
  <c r="D21" i="2"/>
  <c r="D20" i="2"/>
  <c r="D19" i="2"/>
  <c r="D18" i="2"/>
  <c r="D17" i="2"/>
  <c r="F8" i="2"/>
  <c r="H8" i="2" s="1"/>
  <c r="B8" i="2"/>
  <c r="D5" i="2"/>
  <c r="D4" i="2"/>
  <c r="D3" i="2"/>
  <c r="E3" i="3" l="1"/>
  <c r="J9" i="3"/>
  <c r="B9" i="3"/>
  <c r="B10" i="3" s="1"/>
  <c r="I8" i="3"/>
  <c r="E18" i="2"/>
  <c r="E19" i="2"/>
  <c r="E3" i="2"/>
  <c r="E20" i="2"/>
  <c r="E4" i="2"/>
  <c r="I8" i="2" s="1"/>
  <c r="E17" i="2"/>
  <c r="E21" i="2"/>
  <c r="B10" i="2"/>
  <c r="B11" i="2" s="1"/>
  <c r="J9" i="2"/>
  <c r="B9" i="2"/>
  <c r="I17" i="1"/>
  <c r="H17" i="1"/>
  <c r="G17" i="1"/>
  <c r="F17" i="1"/>
  <c r="E21" i="1"/>
  <c r="E20" i="1"/>
  <c r="E19" i="1"/>
  <c r="E18" i="1"/>
  <c r="E17" i="1"/>
  <c r="D21" i="1"/>
  <c r="D20" i="1"/>
  <c r="D19" i="1"/>
  <c r="D18" i="1"/>
  <c r="D17" i="1"/>
  <c r="G12" i="1"/>
  <c r="F12" i="1"/>
  <c r="E12" i="1"/>
  <c r="B11" i="1"/>
  <c r="J9" i="1"/>
  <c r="I8" i="1"/>
  <c r="B8" i="1"/>
  <c r="B10" i="1" s="1"/>
  <c r="B9" i="1"/>
  <c r="H8" i="1"/>
  <c r="F8" i="1"/>
  <c r="E3" i="1"/>
  <c r="E4" i="1"/>
  <c r="D5" i="1"/>
  <c r="D4" i="1"/>
  <c r="D3" i="1"/>
  <c r="F17" i="2" l="1"/>
  <c r="G17" i="2"/>
  <c r="H3" i="3" l="1"/>
  <c r="H17" i="2"/>
  <c r="I17" i="2" s="1"/>
</calcChain>
</file>

<file path=xl/sharedStrings.xml><?xml version="1.0" encoding="utf-8"?>
<sst xmlns="http://schemas.openxmlformats.org/spreadsheetml/2006/main" count="186" uniqueCount="44">
  <si>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</si>
  <si>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</si>
  <si>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</si>
  <si>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</si>
  <si>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</si>
  <si>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</si>
  <si>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</si>
  <si>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</si>
  <si>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</si>
  <si>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</si>
  <si>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</si>
  <si>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</si>
  <si>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</si>
  <si>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</si>
  <si>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</si>
  <si>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</si>
  <si>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</si>
  <si>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</si>
  <si>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</si>
  <si>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</si>
  <si>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</si>
  <si>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</si>
  <si>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</si>
  <si>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</si>
  <si>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</si>
  <si>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</si>
  <si>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</si>
  <si>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</si>
  <si>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</si>
  <si>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</si>
  <si>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</si>
  <si>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Chip</t>
  </si>
  <si>
    <t>my</t>
  </si>
  <si>
    <t>TP</t>
  </si>
  <si>
    <t>TP (um)</t>
  </si>
  <si>
    <t>Metal Layer</t>
  </si>
  <si>
    <t>Pitch</t>
  </si>
  <si>
    <t>Thickness (nm)</t>
  </si>
  <si>
    <t>Width</t>
  </si>
  <si>
    <t>width_frac</t>
  </si>
  <si>
    <t>TDP (W)</t>
  </si>
  <si>
    <t>FSB (MT/s)</t>
  </si>
  <si>
    <t>Vdd (V)</t>
  </si>
  <si>
    <t>fmax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</si>
</sst>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1152"/>
        <c:axId val="53683328"/>
      </c:scatterChart>
      <c:valAx>
        <c:axId val="53681152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3328"/>
        <c:crosses val="autoZero"/>
        <c:crossBetween val="midCat"/>
      </c:valAx>
      <c:valAx>
        <c:axId val="53683328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1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I16" sqref="I16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</cols>
  <sheetData>
    <row r="2" spans="1:10" x14ac:dyDescent="0.25">
      <c r="B2" s="1" t="s">
        <v>0</v>
      </c>
      <c r="C2" s="1" t="s">
        <v>1</v>
      </c>
      <c r="D2" s="1" t="s">
        <v>6</v>
      </c>
      <c r="E2" s="1" t="s">
        <v>5</v>
      </c>
    </row>
    <row r="3" spans="1:10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28.655223284146206</v>
      </c>
    </row>
    <row r="4" spans="1:10" x14ac:dyDescent="0.25">
      <c r="A4" s="1" t="s">
        <v>3</v>
      </c>
      <c r="B4">
        <v>261</v>
      </c>
      <c r="C4">
        <v>393</v>
      </c>
      <c r="D4">
        <f>B4*C4</f>
        <v>102573</v>
      </c>
      <c r="E4">
        <f>D4/$D$5*$E$5</f>
        <v>54.781604687902657</v>
      </c>
    </row>
    <row r="5" spans="1:10" x14ac:dyDescent="0.25">
      <c r="A5" s="1" t="s">
        <v>4</v>
      </c>
      <c r="B5" s="1">
        <v>599</v>
      </c>
      <c r="C5" s="1">
        <v>447</v>
      </c>
      <c r="D5">
        <f>B5*C5</f>
        <v>267753</v>
      </c>
      <c r="E5">
        <v>143</v>
      </c>
    </row>
    <row r="7" spans="1:10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</row>
    <row r="8" spans="1:10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0.27210317397069261</v>
      </c>
    </row>
    <row r="9" spans="1:10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</row>
    <row r="10" spans="1:10" x14ac:dyDescent="0.25">
      <c r="A10" s="1" t="s">
        <v>14</v>
      </c>
      <c r="B10" s="2">
        <f>B8-B9</f>
        <v>89673408</v>
      </c>
    </row>
    <row r="11" spans="1:10" x14ac:dyDescent="0.25">
      <c r="A11" s="1" t="s">
        <v>18</v>
      </c>
      <c r="B11" s="2">
        <f>B10*0.9/2</f>
        <v>40353033.600000001</v>
      </c>
      <c r="E11" s="1" t="s">
        <v>13</v>
      </c>
      <c r="F11" s="1" t="s">
        <v>19</v>
      </c>
      <c r="G11" s="1" t="s">
        <v>20</v>
      </c>
    </row>
    <row r="12" spans="1:10" x14ac:dyDescent="0.25">
      <c r="D12" s="1" t="s">
        <v>18</v>
      </c>
      <c r="E12" s="2">
        <f>B11</f>
        <v>40353033.600000001</v>
      </c>
      <c r="F12" s="2">
        <f>E3/E12*1000000</f>
        <v>0.710113236298205</v>
      </c>
      <c r="G12">
        <f>SQRT(F12)</f>
        <v>0.84268216801959506</v>
      </c>
    </row>
    <row r="15" spans="1:10" x14ac:dyDescent="0.25">
      <c r="A15" t="s">
        <v>21</v>
      </c>
    </row>
    <row r="16" spans="1:10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20</v>
      </c>
    </row>
    <row r="17" spans="1:9" x14ac:dyDescent="0.25">
      <c r="A17" s="1" t="s">
        <v>18</v>
      </c>
      <c r="B17">
        <v>114</v>
      </c>
      <c r="C17">
        <v>149</v>
      </c>
      <c r="D17">
        <f>B17*C17</f>
        <v>16986</v>
      </c>
      <c r="E17">
        <f t="shared" ref="E17:E21" si="1">D17/$D$5*$E$5</f>
        <v>9.0717863105175294</v>
      </c>
      <c r="F17">
        <f>SUM(E17:E21)</f>
        <v>16.255085844042831</v>
      </c>
      <c r="G17" s="2">
        <f>B11</f>
        <v>40353033.600000001</v>
      </c>
      <c r="H17" s="2">
        <f>F17/G17*1000000</f>
        <v>0.40282190442412813</v>
      </c>
      <c r="I17">
        <f>SQRT(H17)</f>
        <v>0.63468252254503443</v>
      </c>
    </row>
    <row r="18" spans="1:9" x14ac:dyDescent="0.25">
      <c r="B18">
        <v>36</v>
      </c>
      <c r="C18">
        <v>13</v>
      </c>
      <c r="D18">
        <f t="shared" ref="D18:D21" si="2">B18*C18</f>
        <v>468</v>
      </c>
      <c r="E18">
        <f t="shared" si="1"/>
        <v>0.24994677930779485</v>
      </c>
    </row>
    <row r="19" spans="1:9" x14ac:dyDescent="0.25">
      <c r="B19">
        <v>46</v>
      </c>
      <c r="C19">
        <v>137</v>
      </c>
      <c r="D19">
        <f t="shared" si="2"/>
        <v>6302</v>
      </c>
      <c r="E19">
        <f t="shared" si="1"/>
        <v>3.3657363316190669</v>
      </c>
    </row>
    <row r="20" spans="1:9" x14ac:dyDescent="0.25">
      <c r="B20">
        <v>69</v>
      </c>
      <c r="C20">
        <v>89</v>
      </c>
      <c r="D20">
        <f t="shared" si="2"/>
        <v>6141</v>
      </c>
      <c r="E20">
        <f t="shared" si="1"/>
        <v>3.2797503669426673</v>
      </c>
    </row>
    <row r="21" spans="1:9" x14ac:dyDescent="0.25">
      <c r="B21">
        <v>49</v>
      </c>
      <c r="C21">
        <v>11</v>
      </c>
      <c r="D21">
        <f t="shared" si="2"/>
        <v>539</v>
      </c>
      <c r="E21">
        <f t="shared" si="1"/>
        <v>0.28786605565577233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workbookViewId="0">
      <selection activeCell="N12" sqref="N12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  <col min="13" max="13" width="11.42578125" bestFit="1" customWidth="1"/>
  </cols>
  <sheetData>
    <row r="2" spans="1:16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20</v>
      </c>
      <c r="L2" s="4"/>
      <c r="M2" s="4"/>
      <c r="N2" s="4"/>
      <c r="O2" s="4"/>
      <c r="P2" s="1"/>
    </row>
    <row r="3" spans="1:16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48.595636064223967</v>
      </c>
      <c r="F3" s="2">
        <v>404000000</v>
      </c>
      <c r="G3" s="2">
        <f>E3/F3*1000000</f>
        <v>0.12028622788174251</v>
      </c>
      <c r="H3">
        <f>SQRT(G3)</f>
        <v>0.34682304981321888</v>
      </c>
      <c r="I3">
        <f>2*H3</f>
        <v>0.69364609962643775</v>
      </c>
      <c r="L3" s="5"/>
      <c r="M3" s="4" t="s">
        <v>35</v>
      </c>
      <c r="N3" s="4" t="s">
        <v>36</v>
      </c>
      <c r="O3" s="5"/>
      <c r="P3" s="5"/>
    </row>
    <row r="4" spans="1:16" x14ac:dyDescent="0.25">
      <c r="A4" s="1" t="s">
        <v>3</v>
      </c>
      <c r="B4">
        <v>196</v>
      </c>
      <c r="C4">
        <v>300</v>
      </c>
      <c r="D4">
        <f>B4*C4</f>
        <v>58800</v>
      </c>
      <c r="E4">
        <f>D4/$D$5*$E$5</f>
        <v>53.256484149855908</v>
      </c>
      <c r="L4" s="5"/>
      <c r="M4" s="5">
        <v>1</v>
      </c>
      <c r="N4" s="5">
        <v>210</v>
      </c>
      <c r="O4" s="5"/>
      <c r="P4" s="5"/>
    </row>
    <row r="5" spans="1:16" x14ac:dyDescent="0.25">
      <c r="A5" s="1" t="s">
        <v>4</v>
      </c>
      <c r="B5" s="1">
        <v>455</v>
      </c>
      <c r="C5" s="1">
        <v>347</v>
      </c>
      <c r="D5">
        <f>B5*C5</f>
        <v>157885</v>
      </c>
      <c r="E5">
        <v>143</v>
      </c>
      <c r="F5" s="2">
        <v>291000000</v>
      </c>
      <c r="G5" s="2">
        <f>E5/F5*1000000</f>
        <v>0.49140893470790376</v>
      </c>
      <c r="H5">
        <f>SQRT(G5)</f>
        <v>0.70100565954056593</v>
      </c>
      <c r="I5">
        <f>2*H5</f>
        <v>1.4020113190811319</v>
      </c>
      <c r="L5" s="5"/>
      <c r="M5" s="5">
        <v>2</v>
      </c>
      <c r="N5" s="5">
        <v>210</v>
      </c>
      <c r="O5" s="5"/>
      <c r="P5" s="5"/>
    </row>
    <row r="6" spans="1:16" x14ac:dyDescent="0.25">
      <c r="L6" s="5"/>
      <c r="M6" s="5">
        <v>3</v>
      </c>
      <c r="N6" s="5">
        <v>220</v>
      </c>
      <c r="O6" s="5"/>
      <c r="P6" s="5"/>
    </row>
    <row r="7" spans="1:16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/>
      <c r="M7" s="5">
        <v>4</v>
      </c>
      <c r="N7" s="5">
        <v>280</v>
      </c>
      <c r="O7" s="5"/>
      <c r="P7" s="5"/>
    </row>
    <row r="8" spans="1:16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0.26452781831153188</v>
      </c>
      <c r="L8" s="5"/>
      <c r="M8" s="5">
        <v>5</v>
      </c>
      <c r="N8" s="5">
        <v>330</v>
      </c>
      <c r="O8" s="5"/>
      <c r="P8" s="5"/>
    </row>
    <row r="9" spans="1:16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  <c r="L9" s="5"/>
      <c r="M9" s="5">
        <v>6</v>
      </c>
      <c r="N9" s="5">
        <v>480</v>
      </c>
      <c r="O9" s="5"/>
    </row>
    <row r="10" spans="1:16" x14ac:dyDescent="0.25">
      <c r="A10" s="1" t="s">
        <v>14</v>
      </c>
      <c r="B10" s="2">
        <f>B8-B9</f>
        <v>89673408</v>
      </c>
      <c r="L10" s="5"/>
      <c r="M10" s="5">
        <v>7</v>
      </c>
      <c r="N10" s="5">
        <v>720</v>
      </c>
      <c r="O10" s="5"/>
    </row>
    <row r="11" spans="1:16" x14ac:dyDescent="0.25">
      <c r="A11" s="1" t="s">
        <v>18</v>
      </c>
      <c r="B11" s="2">
        <f>B10*0.9/2</f>
        <v>40353033.600000001</v>
      </c>
      <c r="M11" s="5">
        <v>8</v>
      </c>
      <c r="N11" s="5">
        <v>1080</v>
      </c>
    </row>
    <row r="12" spans="1:16" x14ac:dyDescent="0.25">
      <c r="D12" s="1"/>
      <c r="E12" s="1" t="s">
        <v>13</v>
      </c>
      <c r="F12" s="1" t="s">
        <v>19</v>
      </c>
      <c r="G12" s="1" t="s">
        <v>20</v>
      </c>
    </row>
    <row r="13" spans="1:16" x14ac:dyDescent="0.25">
      <c r="D13" s="1" t="s">
        <v>31</v>
      </c>
      <c r="E13" s="2">
        <f>B8</f>
        <v>291000000</v>
      </c>
      <c r="F13" s="2">
        <f>E5/E13*1000000</f>
        <v>0.49140893470790376</v>
      </c>
      <c r="G13">
        <f>SQRT(F13)</f>
        <v>0.70100565954056593</v>
      </c>
    </row>
    <row r="15" spans="1:16" x14ac:dyDescent="0.25">
      <c r="A15" s="1" t="s">
        <v>21</v>
      </c>
    </row>
    <row r="16" spans="1:16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34</v>
      </c>
      <c r="J16" s="1" t="s">
        <v>27</v>
      </c>
    </row>
    <row r="17" spans="1:10" x14ac:dyDescent="0.25">
      <c r="A17" s="1" t="s">
        <v>18</v>
      </c>
      <c r="B17">
        <v>109</v>
      </c>
      <c r="C17">
        <v>146</v>
      </c>
      <c r="D17">
        <f>B17*C17</f>
        <v>15914</v>
      </c>
      <c r="E17">
        <f t="shared" ref="E17:E21" si="1">D17/$D$5*$E$5</f>
        <v>14.413668176204199</v>
      </c>
      <c r="F17">
        <f>SUM(E17:E21)</f>
        <v>27.112803622890077</v>
      </c>
      <c r="G17" s="2">
        <f>B11</f>
        <v>40353033.600000001</v>
      </c>
      <c r="H17" s="2">
        <f>F17/G17*1000000</f>
        <v>0.67189009608660688</v>
      </c>
      <c r="I17">
        <f>SQRT(H17)</f>
        <v>0.81968902401252564</v>
      </c>
      <c r="J17">
        <f>2*I17</f>
        <v>1.6393780480250513</v>
      </c>
    </row>
    <row r="18" spans="1:10" x14ac:dyDescent="0.25">
      <c r="B18">
        <v>40</v>
      </c>
      <c r="C18">
        <v>15</v>
      </c>
      <c r="D18">
        <f t="shared" ref="D18:D21" si="2">B18*C18</f>
        <v>600</v>
      </c>
      <c r="E18">
        <f t="shared" si="1"/>
        <v>0.54343351173322352</v>
      </c>
    </row>
    <row r="19" spans="1:10" x14ac:dyDescent="0.25">
      <c r="B19">
        <v>47</v>
      </c>
      <c r="C19">
        <v>140</v>
      </c>
      <c r="D19">
        <f t="shared" si="2"/>
        <v>6580</v>
      </c>
      <c r="E19">
        <f t="shared" si="1"/>
        <v>5.9596541786743513</v>
      </c>
    </row>
    <row r="20" spans="1:10" x14ac:dyDescent="0.25">
      <c r="B20">
        <v>68</v>
      </c>
      <c r="C20">
        <v>92</v>
      </c>
      <c r="D20">
        <f t="shared" si="2"/>
        <v>6256</v>
      </c>
      <c r="E20">
        <f t="shared" si="1"/>
        <v>5.6662000823384107</v>
      </c>
    </row>
    <row r="21" spans="1:10" x14ac:dyDescent="0.25">
      <c r="B21">
        <v>45</v>
      </c>
      <c r="C21">
        <v>13</v>
      </c>
      <c r="D21">
        <f t="shared" si="2"/>
        <v>585</v>
      </c>
      <c r="E21">
        <f t="shared" si="1"/>
        <v>0.52984767393989296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" sqref="A2:I24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5" x14ac:dyDescent="0.25">
      <c r="L1" s="3"/>
    </row>
    <row r="2" spans="1:15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</row>
    <row r="3" spans="1:15" x14ac:dyDescent="0.25">
      <c r="A3" s="1" t="s">
        <v>2</v>
      </c>
      <c r="B3">
        <v>174</v>
      </c>
      <c r="C3">
        <v>81</v>
      </c>
      <c r="D3">
        <f>B3*C3</f>
        <v>14094</v>
      </c>
      <c r="E3">
        <f t="shared" ref="E3" si="0"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</row>
    <row r="4" spans="1:15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 t="shared" ref="G4:G5" si="1">E4/F4*1000000</f>
        <v>0.10720155771496227</v>
      </c>
      <c r="H4">
        <f t="shared" ref="H4:H5" si="2">SQRT(G4)</f>
        <v>0.32741648968089904</v>
      </c>
      <c r="I4">
        <f t="shared" ref="I4:I5" si="3">2*H4</f>
        <v>0.65483297936179807</v>
      </c>
      <c r="L4" s="5">
        <v>2</v>
      </c>
      <c r="M4" s="5">
        <v>112.5</v>
      </c>
      <c r="N4" s="5">
        <v>95</v>
      </c>
      <c r="O4" s="5">
        <v>1.7</v>
      </c>
    </row>
    <row r="5" spans="1:15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 t="shared" si="1"/>
        <v>0.19162995594713658</v>
      </c>
      <c r="H5">
        <f t="shared" si="2"/>
        <v>0.43775558928143521</v>
      </c>
      <c r="I5">
        <f t="shared" si="3"/>
        <v>0.87551117856287042</v>
      </c>
      <c r="L5" s="5">
        <v>3</v>
      </c>
      <c r="M5" s="5">
        <v>112.5</v>
      </c>
      <c r="N5" s="5">
        <v>95</v>
      </c>
      <c r="O5" s="5">
        <v>1.7</v>
      </c>
    </row>
    <row r="6" spans="1:15" x14ac:dyDescent="0.25">
      <c r="L6" s="5">
        <v>4</v>
      </c>
      <c r="M6" s="5">
        <v>168.8</v>
      </c>
      <c r="N6" s="5">
        <v>151</v>
      </c>
      <c r="O6" s="5">
        <v>1.8</v>
      </c>
    </row>
    <row r="7" spans="1:15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</row>
    <row r="8" spans="1:15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</row>
    <row r="9" spans="1:15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</row>
    <row r="10" spans="1:15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</row>
    <row r="11" spans="1:15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</row>
    <row r="12" spans="1:15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5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5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5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sqref="A1:I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N2" sqref="N2"/>
    </sheetView>
  </sheetViews>
  <sheetFormatPr defaultRowHeight="15" x14ac:dyDescent="0.25"/>
  <cols>
    <col min="3" max="3" width="14.140625" customWidth="1"/>
    <col min="11" max="11" width="8.28515625" bestFit="1" customWidth="1"/>
    <col min="12" max="12" width="10.5703125" bestFit="1" customWidth="1"/>
    <col min="13" max="13" width="7.7109375" bestFit="1" customWidth="1"/>
  </cols>
  <sheetData>
    <row r="1" spans="1:14" x14ac:dyDescent="0.25">
      <c r="B1" s="4" t="s">
        <v>0</v>
      </c>
      <c r="C1" s="4" t="s">
        <v>1</v>
      </c>
      <c r="D1" s="4" t="s">
        <v>6</v>
      </c>
      <c r="E1" s="4" t="s">
        <v>5</v>
      </c>
      <c r="F1" s="4" t="s">
        <v>13</v>
      </c>
      <c r="G1" s="4" t="s">
        <v>19</v>
      </c>
      <c r="H1" s="4" t="s">
        <v>34</v>
      </c>
      <c r="I1" s="4" t="s">
        <v>27</v>
      </c>
      <c r="K1" s="1" t="s">
        <v>40</v>
      </c>
      <c r="L1" s="1" t="s">
        <v>41</v>
      </c>
      <c r="M1" s="1" t="s">
        <v>42</v>
      </c>
      <c r="N1" s="1" t="s">
        <v>43</v>
      </c>
    </row>
    <row r="2" spans="1:14" x14ac:dyDescent="0.25">
      <c r="A2" s="1" t="s">
        <v>2</v>
      </c>
      <c r="B2" s="5">
        <v>385</v>
      </c>
      <c r="C2" s="5">
        <v>237</v>
      </c>
      <c r="D2" s="5">
        <f>B2*C2</f>
        <v>91245</v>
      </c>
      <c r="E2" s="5">
        <f>D2*E4/D4</f>
        <v>21.676765097690943</v>
      </c>
      <c r="F2" s="6">
        <f>F4*E2/E4</f>
        <v>83060501.776198953</v>
      </c>
      <c r="G2" s="6">
        <f>E2/F2*1000000</f>
        <v>0.26097560975609752</v>
      </c>
      <c r="H2" s="5">
        <f>SQRT(G2)</f>
        <v>0.51085771967945981</v>
      </c>
      <c r="I2" s="5">
        <f>2*H2</f>
        <v>1.0217154393589196</v>
      </c>
      <c r="K2" s="7">
        <v>35</v>
      </c>
      <c r="L2">
        <v>1066</v>
      </c>
      <c r="M2">
        <v>1.2</v>
      </c>
      <c r="N2">
        <v>3</v>
      </c>
    </row>
    <row r="3" spans="1:14" x14ac:dyDescent="0.25">
      <c r="A3" s="1" t="s">
        <v>3</v>
      </c>
      <c r="B3" s="5"/>
      <c r="C3" s="5"/>
      <c r="D3" s="5"/>
      <c r="E3" s="5"/>
      <c r="F3" s="5"/>
      <c r="G3" s="6"/>
      <c r="H3" s="5"/>
      <c r="I3" s="5"/>
      <c r="K3" s="1"/>
    </row>
    <row r="4" spans="1:14" x14ac:dyDescent="0.25">
      <c r="A4" s="1" t="s">
        <v>4</v>
      </c>
      <c r="B4" s="7">
        <v>800</v>
      </c>
      <c r="C4" s="7">
        <v>563</v>
      </c>
      <c r="D4" s="7">
        <f>B4*C4</f>
        <v>450400</v>
      </c>
      <c r="E4" s="5">
        <v>107</v>
      </c>
      <c r="F4" s="6">
        <v>410000000</v>
      </c>
      <c r="G4" s="6">
        <f>E4/F4*1000000</f>
        <v>0.26097560975609757</v>
      </c>
      <c r="H4" s="5">
        <f>SQRT(G4)</f>
        <v>0.51085771967945981</v>
      </c>
      <c r="I4" s="5">
        <f>2*H4</f>
        <v>1.0217154393589196</v>
      </c>
    </row>
    <row r="7" spans="1:14" x14ac:dyDescent="0.25">
      <c r="A7" s="4" t="s">
        <v>25</v>
      </c>
      <c r="B7" s="4" t="s">
        <v>22</v>
      </c>
      <c r="C7" s="4" t="s">
        <v>37</v>
      </c>
      <c r="D7" s="4" t="s">
        <v>24</v>
      </c>
      <c r="E7" s="1" t="s">
        <v>38</v>
      </c>
      <c r="F7" s="1" t="s">
        <v>39</v>
      </c>
    </row>
    <row r="8" spans="1:14" x14ac:dyDescent="0.25">
      <c r="A8" s="5">
        <v>1</v>
      </c>
      <c r="B8">
        <v>160</v>
      </c>
      <c r="C8" s="5">
        <v>144</v>
      </c>
      <c r="D8" s="5">
        <v>1.8</v>
      </c>
      <c r="E8">
        <f>C8/D8</f>
        <v>80</v>
      </c>
      <c r="F8">
        <f>E8/B8</f>
        <v>0.5</v>
      </c>
    </row>
    <row r="9" spans="1:14" x14ac:dyDescent="0.25">
      <c r="A9" s="5">
        <v>2</v>
      </c>
      <c r="B9">
        <v>160</v>
      </c>
      <c r="C9" s="5">
        <v>144</v>
      </c>
      <c r="D9" s="5">
        <v>1.8</v>
      </c>
      <c r="E9">
        <f t="shared" ref="E9:E16" si="0">C9/D9</f>
        <v>80</v>
      </c>
      <c r="F9">
        <f t="shared" ref="F9:F16" si="1">E9/B9</f>
        <v>0.5</v>
      </c>
    </row>
    <row r="10" spans="1:14" x14ac:dyDescent="0.25">
      <c r="A10" s="5">
        <v>3</v>
      </c>
      <c r="B10">
        <v>160</v>
      </c>
      <c r="C10" s="5">
        <v>144</v>
      </c>
      <c r="D10" s="5">
        <v>1.8</v>
      </c>
      <c r="E10">
        <f t="shared" si="0"/>
        <v>80</v>
      </c>
      <c r="F10">
        <f t="shared" si="1"/>
        <v>0.5</v>
      </c>
    </row>
    <row r="11" spans="1:14" x14ac:dyDescent="0.25">
      <c r="A11" s="5">
        <v>4</v>
      </c>
      <c r="B11">
        <v>250</v>
      </c>
      <c r="C11" s="5">
        <v>216</v>
      </c>
      <c r="D11" s="5">
        <v>1.8</v>
      </c>
      <c r="E11">
        <f t="shared" si="0"/>
        <v>120</v>
      </c>
      <c r="F11">
        <f t="shared" si="1"/>
        <v>0.48</v>
      </c>
    </row>
    <row r="12" spans="1:14" x14ac:dyDescent="0.25">
      <c r="A12" s="5">
        <v>5</v>
      </c>
      <c r="B12">
        <v>280</v>
      </c>
      <c r="C12" s="5">
        <v>252</v>
      </c>
      <c r="D12" s="5">
        <v>1.8</v>
      </c>
      <c r="E12">
        <f t="shared" si="0"/>
        <v>140</v>
      </c>
      <c r="F12">
        <f t="shared" si="1"/>
        <v>0.5</v>
      </c>
    </row>
    <row r="13" spans="1:14" x14ac:dyDescent="0.25">
      <c r="A13" s="5">
        <v>6</v>
      </c>
      <c r="B13">
        <v>360</v>
      </c>
      <c r="C13" s="5">
        <v>324</v>
      </c>
      <c r="D13" s="5">
        <v>1.8</v>
      </c>
      <c r="E13">
        <f t="shared" si="0"/>
        <v>180</v>
      </c>
      <c r="F13">
        <f t="shared" si="1"/>
        <v>0.5</v>
      </c>
    </row>
    <row r="14" spans="1:14" x14ac:dyDescent="0.25">
      <c r="A14" s="5">
        <v>7</v>
      </c>
      <c r="B14">
        <v>560</v>
      </c>
      <c r="C14" s="5">
        <v>504</v>
      </c>
      <c r="D14" s="5">
        <v>1.8</v>
      </c>
      <c r="E14">
        <f t="shared" si="0"/>
        <v>280</v>
      </c>
      <c r="F14">
        <f t="shared" si="1"/>
        <v>0.5</v>
      </c>
    </row>
    <row r="15" spans="1:14" x14ac:dyDescent="0.25">
      <c r="A15" s="5">
        <v>8</v>
      </c>
      <c r="B15">
        <v>810</v>
      </c>
      <c r="C15" s="5">
        <v>720</v>
      </c>
      <c r="D15" s="5">
        <v>1.8</v>
      </c>
      <c r="E15">
        <f t="shared" si="0"/>
        <v>400</v>
      </c>
      <c r="F15">
        <f t="shared" si="1"/>
        <v>0.49382716049382713</v>
      </c>
    </row>
    <row r="16" spans="1:14" x14ac:dyDescent="0.25">
      <c r="A16" s="5">
        <v>9</v>
      </c>
      <c r="B16">
        <v>30500</v>
      </c>
      <c r="C16" s="5">
        <v>7000</v>
      </c>
      <c r="D16" s="5">
        <v>0.4</v>
      </c>
      <c r="E16">
        <f t="shared" si="0"/>
        <v>17500</v>
      </c>
      <c r="F16">
        <f t="shared" si="1"/>
        <v>0.57377049180327866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2" sqref="G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34</v>
      </c>
      <c r="I1" s="1" t="s">
        <v>27</v>
      </c>
    </row>
    <row r="2" spans="1:9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9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 t="shared" ref="G3:G4" si="0">E3/F3*1000000</f>
        <v>0</v>
      </c>
      <c r="H3">
        <f t="shared" ref="H3:H4" si="1">SQRT(G3)</f>
        <v>0</v>
      </c>
      <c r="I3">
        <f t="shared" ref="I3:I4" si="2">2*H3</f>
        <v>0</v>
      </c>
    </row>
    <row r="4" spans="1:9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 t="shared" si="0"/>
        <v>0.21708542713567841</v>
      </c>
      <c r="H4">
        <f t="shared" si="1"/>
        <v>0.46592427188941166</v>
      </c>
      <c r="I4">
        <f t="shared" si="2"/>
        <v>0.93184854377882331</v>
      </c>
    </row>
    <row r="6" spans="1:9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9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9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9" x14ac:dyDescent="0.25">
      <c r="A9" s="1" t="s">
        <v>14</v>
      </c>
      <c r="B9" s="2">
        <f>B7-B8</f>
        <v>1263367040</v>
      </c>
    </row>
    <row r="10" spans="1:9" x14ac:dyDescent="0.25">
      <c r="A10" s="1" t="s">
        <v>18</v>
      </c>
      <c r="B10" s="2"/>
      <c r="E10" s="1"/>
      <c r="F10" s="1"/>
      <c r="G10" s="1"/>
    </row>
    <row r="11" spans="1:9" x14ac:dyDescent="0.25">
      <c r="D11" s="1"/>
      <c r="E11" s="2"/>
      <c r="F11" s="2"/>
    </row>
    <row r="13" spans="1:9" x14ac:dyDescent="0.25">
      <c r="F13" s="4" t="s">
        <v>25</v>
      </c>
      <c r="G13" s="4" t="s">
        <v>29</v>
      </c>
      <c r="H13" s="1" t="s">
        <v>28</v>
      </c>
      <c r="I13" s="1" t="s">
        <v>30</v>
      </c>
    </row>
    <row r="14" spans="1:9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9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9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A2" sqref="A2:I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Merom 65nm Data</vt:lpstr>
      <vt:lpstr>Merom2</vt:lpstr>
      <vt:lpstr>Sandy Bridge EP-4 32nm Data</vt:lpstr>
      <vt:lpstr>22nm - Ivy Bridge EP10</vt:lpstr>
      <vt:lpstr>45nm Penryn</vt:lpstr>
      <vt:lpstr>32nm Sandy Bridge (standard)</vt:lpstr>
      <vt:lpstr>22nm Ivy Bridge (standard)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2014-01-15T20:51:22Z</dcterms:modified>
</cp:coreProperties>
</file>