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Merom 65nm Data" sheetId="1" r:id="rId1"/>
    <sheet name="Merom2" sheetId="2" r:id="rId2"/>
    <sheet name="Sandy Bridge EP-4 32nm Data" sheetId="3" r:id="rId3"/>
    <sheet name="22nm - Ivy Bridge HE-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D5" i="4" l="1"/>
  <c r="D4" i="4"/>
  <c r="E4" i="4" s="1"/>
  <c r="D3" i="4"/>
  <c r="E3" i="4" s="1"/>
  <c r="G13" i="2" l="1"/>
  <c r="F13" i="2"/>
  <c r="E13" i="2"/>
  <c r="H5" i="3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D21" i="2"/>
  <c r="D20" i="2"/>
  <c r="D19" i="2"/>
  <c r="D18" i="2"/>
  <c r="D17" i="2"/>
  <c r="F8" i="2"/>
  <c r="H8" i="2" s="1"/>
  <c r="B8" i="2"/>
  <c r="D5" i="2"/>
  <c r="D4" i="2"/>
  <c r="D3" i="2"/>
  <c r="E3" i="3" l="1"/>
  <c r="J9" i="3"/>
  <c r="B9" i="3"/>
  <c r="B10" i="3" s="1"/>
  <c r="I8" i="3"/>
  <c r="E18" i="2"/>
  <c r="E19" i="2"/>
  <c r="E3" i="2"/>
  <c r="E20" i="2"/>
  <c r="E4" i="2"/>
  <c r="I8" i="2" s="1"/>
  <c r="E17" i="2"/>
  <c r="E21" i="2"/>
  <c r="B10" i="2"/>
  <c r="B11" i="2" s="1"/>
  <c r="J9" i="2"/>
  <c r="B9" i="2"/>
  <c r="I17" i="1"/>
  <c r="H17" i="1"/>
  <c r="G17" i="1"/>
  <c r="F17" i="1"/>
  <c r="E21" i="1"/>
  <c r="E20" i="1"/>
  <c r="E19" i="1"/>
  <c r="E18" i="1"/>
  <c r="E17" i="1"/>
  <c r="D21" i="1"/>
  <c r="D20" i="1"/>
  <c r="D19" i="1"/>
  <c r="D18" i="1"/>
  <c r="D17" i="1"/>
  <c r="G12" i="1"/>
  <c r="F12" i="1"/>
  <c r="E12" i="1"/>
  <c r="B11" i="1"/>
  <c r="J9" i="1"/>
  <c r="I8" i="1"/>
  <c r="B8" i="1"/>
  <c r="B10" i="1" s="1"/>
  <c r="B9" i="1"/>
  <c r="H8" i="1"/>
  <c r="F8" i="1"/>
  <c r="E3" i="1"/>
  <c r="E4" i="1"/>
  <c r="D5" i="1"/>
  <c r="D4" i="1"/>
  <c r="D3" i="1"/>
  <c r="F17" i="2" l="1"/>
  <c r="G17" i="2"/>
  <c r="H3" i="3" l="1"/>
  <c r="H17" i="2"/>
  <c r="I17" i="2" s="1"/>
</calcChain>
</file>

<file path=xl/sharedStrings.xml><?xml version="1.0" encoding="utf-8"?>
<sst xmlns="http://schemas.openxmlformats.org/spreadsheetml/2006/main" count="111" uniqueCount="32">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</sst>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9328"/>
        <c:axId val="58261504"/>
      </c:scatterChart>
      <c:valAx>
        <c:axId val="5825932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61504"/>
        <c:crosses val="autoZero"/>
        <c:crossBetween val="midCat"/>
      </c:valAx>
      <c:valAx>
        <c:axId val="58261504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5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om_wla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4">
          <cell r="C4" t="str">
            <v>Actual</v>
          </cell>
          <cell r="D4" t="str">
            <v>Intsim (Thesis)</v>
          </cell>
          <cell r="E4" t="str">
            <v>My WLA</v>
          </cell>
        </row>
        <row r="5">
          <cell r="B5">
            <v>1</v>
          </cell>
          <cell r="C5">
            <v>210</v>
          </cell>
          <cell r="D5">
            <v>220</v>
          </cell>
          <cell r="E5">
            <v>220</v>
          </cell>
        </row>
        <row r="6">
          <cell r="B6">
            <v>2</v>
          </cell>
          <cell r="C6">
            <v>210</v>
          </cell>
          <cell r="D6">
            <v>220</v>
          </cell>
          <cell r="E6">
            <v>220</v>
          </cell>
        </row>
        <row r="7">
          <cell r="B7">
            <v>3</v>
          </cell>
          <cell r="C7">
            <v>220</v>
          </cell>
          <cell r="D7">
            <v>283</v>
          </cell>
          <cell r="E7">
            <v>245</v>
          </cell>
        </row>
        <row r="8">
          <cell r="B8">
            <v>4</v>
          </cell>
          <cell r="C8">
            <v>280</v>
          </cell>
          <cell r="D8">
            <v>283</v>
          </cell>
          <cell r="E8">
            <v>245</v>
          </cell>
        </row>
        <row r="9">
          <cell r="B9">
            <v>5</v>
          </cell>
          <cell r="C9">
            <v>330</v>
          </cell>
          <cell r="D9">
            <v>283</v>
          </cell>
          <cell r="E9">
            <v>570</v>
          </cell>
        </row>
        <row r="10">
          <cell r="B10">
            <v>6</v>
          </cell>
          <cell r="C10">
            <v>480</v>
          </cell>
          <cell r="D10">
            <v>283</v>
          </cell>
          <cell r="E10">
            <v>570</v>
          </cell>
        </row>
        <row r="11">
          <cell r="B11">
            <v>7</v>
          </cell>
          <cell r="C11">
            <v>720</v>
          </cell>
          <cell r="D11">
            <v>880</v>
          </cell>
        </row>
        <row r="12">
          <cell r="B12">
            <v>8</v>
          </cell>
          <cell r="C12">
            <v>1080</v>
          </cell>
          <cell r="D12">
            <v>880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E17" sqref="E17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5</v>
      </c>
    </row>
    <row r="3" spans="1:10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28.655223284146206</v>
      </c>
    </row>
    <row r="4" spans="1:10" x14ac:dyDescent="0.25">
      <c r="A4" s="1" t="s">
        <v>3</v>
      </c>
      <c r="B4">
        <v>261</v>
      </c>
      <c r="C4">
        <v>393</v>
      </c>
      <c r="D4">
        <f>B4*C4</f>
        <v>102573</v>
      </c>
      <c r="E4">
        <f>D4/$D$5*$E$5</f>
        <v>54.781604687902657</v>
      </c>
    </row>
    <row r="5" spans="1:10" x14ac:dyDescent="0.25">
      <c r="A5" s="1" t="s">
        <v>4</v>
      </c>
      <c r="B5" s="1">
        <v>599</v>
      </c>
      <c r="C5" s="1">
        <v>447</v>
      </c>
      <c r="D5">
        <f>B5*C5</f>
        <v>267753</v>
      </c>
      <c r="E5">
        <v>143</v>
      </c>
    </row>
    <row r="7" spans="1:10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</row>
    <row r="8" spans="1:10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0.27210317397069261</v>
      </c>
    </row>
    <row r="9" spans="1:10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</row>
    <row r="10" spans="1:10" x14ac:dyDescent="0.25">
      <c r="A10" s="1" t="s">
        <v>14</v>
      </c>
      <c r="B10" s="2">
        <f>B8-B9</f>
        <v>89673408</v>
      </c>
    </row>
    <row r="11" spans="1:10" x14ac:dyDescent="0.25">
      <c r="A11" s="1" t="s">
        <v>18</v>
      </c>
      <c r="B11" s="2">
        <f>B10*0.9/2</f>
        <v>40353033.600000001</v>
      </c>
      <c r="E11" s="1" t="s">
        <v>13</v>
      </c>
      <c r="F11" s="1" t="s">
        <v>19</v>
      </c>
      <c r="G11" s="1" t="s">
        <v>20</v>
      </c>
    </row>
    <row r="12" spans="1:10" x14ac:dyDescent="0.25">
      <c r="D12" s="1" t="s">
        <v>18</v>
      </c>
      <c r="E12" s="2">
        <f>B11</f>
        <v>40353033.600000001</v>
      </c>
      <c r="F12" s="2">
        <f>E3/E12*1000000</f>
        <v>0.710113236298205</v>
      </c>
      <c r="G12">
        <f>SQRT(F12)</f>
        <v>0.84268216801959506</v>
      </c>
    </row>
    <row r="15" spans="1:10" x14ac:dyDescent="0.25">
      <c r="A15" t="s">
        <v>21</v>
      </c>
    </row>
    <row r="16" spans="1:10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114</v>
      </c>
      <c r="C17">
        <v>149</v>
      </c>
      <c r="D17">
        <f>B17*C17</f>
        <v>16986</v>
      </c>
      <c r="E17">
        <f t="shared" ref="E17:E21" si="1">D17/$D$5*$E$5</f>
        <v>9.0717863105175294</v>
      </c>
      <c r="F17">
        <f>SUM(E17:E21)</f>
        <v>16.255085844042831</v>
      </c>
      <c r="G17" s="2">
        <f>B11</f>
        <v>40353033.600000001</v>
      </c>
      <c r="H17" s="2">
        <f>F17/G17*1000000</f>
        <v>0.40282190442412813</v>
      </c>
      <c r="I17">
        <f>SQRT(H17)</f>
        <v>0.63468252254503443</v>
      </c>
    </row>
    <row r="18" spans="1:9" x14ac:dyDescent="0.25">
      <c r="B18">
        <v>36</v>
      </c>
      <c r="C18">
        <v>13</v>
      </c>
      <c r="D18">
        <f t="shared" ref="D18:D21" si="2">B18*C18</f>
        <v>468</v>
      </c>
      <c r="E18">
        <f t="shared" si="1"/>
        <v>0.24994677930779485</v>
      </c>
    </row>
    <row r="19" spans="1:9" x14ac:dyDescent="0.25">
      <c r="B19">
        <v>46</v>
      </c>
      <c r="C19">
        <v>137</v>
      </c>
      <c r="D19">
        <f t="shared" si="2"/>
        <v>6302</v>
      </c>
      <c r="E19">
        <f t="shared" si="1"/>
        <v>3.3657363316190669</v>
      </c>
    </row>
    <row r="20" spans="1:9" x14ac:dyDescent="0.25">
      <c r="B20">
        <v>69</v>
      </c>
      <c r="C20">
        <v>89</v>
      </c>
      <c r="D20">
        <f t="shared" si="2"/>
        <v>6141</v>
      </c>
      <c r="E20">
        <f t="shared" si="1"/>
        <v>3.2797503669426673</v>
      </c>
    </row>
    <row r="21" spans="1:9" x14ac:dyDescent="0.25">
      <c r="B21">
        <v>49</v>
      </c>
      <c r="C21">
        <v>11</v>
      </c>
      <c r="D21">
        <f t="shared" si="2"/>
        <v>539</v>
      </c>
      <c r="E21">
        <f t="shared" si="1"/>
        <v>0.28786605565577233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opLeftCell="C1" workbookViewId="0">
      <selection activeCell="K19" sqref="K19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6" x14ac:dyDescent="0.25">
      <c r="B2" s="1" t="s">
        <v>0</v>
      </c>
      <c r="C2" s="1" t="s">
        <v>1</v>
      </c>
      <c r="D2" s="1" t="s">
        <v>6</v>
      </c>
      <c r="E2" s="1" t="s">
        <v>5</v>
      </c>
      <c r="L2" s="4"/>
      <c r="M2" s="4"/>
      <c r="N2" s="4"/>
      <c r="O2" s="4"/>
      <c r="P2" s="1"/>
    </row>
    <row r="3" spans="1:16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48.595636064223967</v>
      </c>
      <c r="L3" s="5"/>
      <c r="M3" s="5"/>
      <c r="N3" s="5"/>
      <c r="O3" s="5"/>
      <c r="P3" s="5"/>
    </row>
    <row r="4" spans="1:16" x14ac:dyDescent="0.25">
      <c r="A4" s="1" t="s">
        <v>3</v>
      </c>
      <c r="B4">
        <v>196</v>
      </c>
      <c r="C4">
        <v>300</v>
      </c>
      <c r="D4">
        <f>B4*C4</f>
        <v>58800</v>
      </c>
      <c r="E4">
        <f>D4/$D$5*$E$5</f>
        <v>53.256484149855908</v>
      </c>
      <c r="L4" s="5"/>
      <c r="M4" s="5"/>
      <c r="N4" s="5"/>
      <c r="O4" s="5"/>
      <c r="P4" s="5"/>
    </row>
    <row r="5" spans="1:16" x14ac:dyDescent="0.25">
      <c r="A5" s="1" t="s">
        <v>4</v>
      </c>
      <c r="B5" s="1">
        <v>455</v>
      </c>
      <c r="C5" s="1">
        <v>347</v>
      </c>
      <c r="D5">
        <f>B5*C5</f>
        <v>157885</v>
      </c>
      <c r="E5">
        <v>143</v>
      </c>
      <c r="L5" s="5"/>
      <c r="M5" s="5"/>
      <c r="N5" s="5"/>
      <c r="O5" s="5"/>
      <c r="P5" s="5"/>
    </row>
    <row r="6" spans="1:16" x14ac:dyDescent="0.25">
      <c r="L6" s="5"/>
      <c r="M6" s="5"/>
      <c r="N6" s="5"/>
      <c r="O6" s="5"/>
      <c r="P6" s="5"/>
    </row>
    <row r="7" spans="1:16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/>
      <c r="M7" s="5"/>
      <c r="N7" s="5"/>
      <c r="O7" s="5"/>
      <c r="P7" s="5"/>
    </row>
    <row r="8" spans="1:16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0.26452781831153188</v>
      </c>
      <c r="L8" s="5"/>
      <c r="M8" s="5"/>
      <c r="N8" s="5"/>
      <c r="O8" s="5"/>
      <c r="P8" s="5"/>
    </row>
    <row r="9" spans="1:16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  <c r="L9" s="5"/>
      <c r="M9" s="5"/>
      <c r="N9" s="5"/>
      <c r="O9" s="5"/>
    </row>
    <row r="10" spans="1:16" x14ac:dyDescent="0.25">
      <c r="A10" s="1" t="s">
        <v>14</v>
      </c>
      <c r="B10" s="2">
        <f>B8-B9</f>
        <v>89673408</v>
      </c>
      <c r="L10" s="5"/>
      <c r="M10" s="5"/>
      <c r="N10" s="5"/>
      <c r="O10" s="5"/>
    </row>
    <row r="11" spans="1:16" x14ac:dyDescent="0.25">
      <c r="A11" s="1" t="s">
        <v>18</v>
      </c>
      <c r="B11" s="2">
        <f>B10*0.9/2</f>
        <v>40353033.600000001</v>
      </c>
    </row>
    <row r="12" spans="1:16" x14ac:dyDescent="0.25">
      <c r="D12" s="1"/>
      <c r="E12" s="1" t="s">
        <v>13</v>
      </c>
      <c r="F12" s="1" t="s">
        <v>19</v>
      </c>
      <c r="G12" s="1" t="s">
        <v>20</v>
      </c>
    </row>
    <row r="13" spans="1:16" x14ac:dyDescent="0.25">
      <c r="D13" s="1" t="s">
        <v>31</v>
      </c>
      <c r="E13" s="2">
        <f>B8</f>
        <v>291000000</v>
      </c>
      <c r="F13" s="2">
        <f>E5/E13*1000000</f>
        <v>0.49140893470790376</v>
      </c>
      <c r="G13">
        <f>SQRT(F13)</f>
        <v>0.70100565954056593</v>
      </c>
    </row>
    <row r="15" spans="1:16" x14ac:dyDescent="0.25">
      <c r="A15" s="1" t="s">
        <v>21</v>
      </c>
    </row>
    <row r="16" spans="1:16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109</v>
      </c>
      <c r="C17">
        <v>146</v>
      </c>
      <c r="D17">
        <f>B17*C17</f>
        <v>15914</v>
      </c>
      <c r="E17">
        <f t="shared" ref="E17:E21" si="1">D17/$D$5*$E$5</f>
        <v>14.413668176204199</v>
      </c>
      <c r="F17">
        <f>SUM(E17:E21)</f>
        <v>27.112803622890077</v>
      </c>
      <c r="G17" s="2">
        <f>B11</f>
        <v>40353033.600000001</v>
      </c>
      <c r="H17" s="2">
        <f>F17/G17*1000000</f>
        <v>0.67189009608660688</v>
      </c>
      <c r="I17">
        <f>SQRT(H17)</f>
        <v>0.81968902401252564</v>
      </c>
    </row>
    <row r="18" spans="1:9" x14ac:dyDescent="0.25">
      <c r="B18">
        <v>40</v>
      </c>
      <c r="C18">
        <v>15</v>
      </c>
      <c r="D18">
        <f t="shared" ref="D18:D21" si="2">B18*C18</f>
        <v>600</v>
      </c>
      <c r="E18">
        <f t="shared" si="1"/>
        <v>0.54343351173322352</v>
      </c>
    </row>
    <row r="19" spans="1:9" x14ac:dyDescent="0.25">
      <c r="B19">
        <v>47</v>
      </c>
      <c r="C19">
        <v>140</v>
      </c>
      <c r="D19">
        <f t="shared" si="2"/>
        <v>6580</v>
      </c>
      <c r="E19">
        <f t="shared" si="1"/>
        <v>5.9596541786743513</v>
      </c>
    </row>
    <row r="20" spans="1:9" x14ac:dyDescent="0.25">
      <c r="B20">
        <v>68</v>
      </c>
      <c r="C20">
        <v>92</v>
      </c>
      <c r="D20">
        <f t="shared" si="2"/>
        <v>6256</v>
      </c>
      <c r="E20">
        <f t="shared" si="1"/>
        <v>5.6662000823384107</v>
      </c>
    </row>
    <row r="21" spans="1:9" x14ac:dyDescent="0.25">
      <c r="B21">
        <v>45</v>
      </c>
      <c r="C21">
        <v>13</v>
      </c>
      <c r="D21">
        <f t="shared" si="2"/>
        <v>585</v>
      </c>
      <c r="E21">
        <f t="shared" si="1"/>
        <v>0.52984767393989296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:H5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 t="shared" ref="E3" si="0"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 t="shared" ref="G4:G5" si="1">E4/F4*1000000</f>
        <v>0.10720155771496227</v>
      </c>
      <c r="H4">
        <f t="shared" ref="H4:H5" si="2">SQRT(G4)</f>
        <v>0.32741648968089904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 t="shared" si="1"/>
        <v>0.19162995594713658</v>
      </c>
      <c r="H5">
        <f t="shared" si="2"/>
        <v>0.43775558928143521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tabSelected="1" workbookViewId="0">
      <selection activeCell="E5" sqref="E5"/>
    </sheetView>
  </sheetViews>
  <sheetFormatPr defaultRowHeight="15" x14ac:dyDescent="0.25"/>
  <sheetData>
    <row r="2" spans="1:8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27</v>
      </c>
    </row>
    <row r="3" spans="1:8" x14ac:dyDescent="0.25">
      <c r="A3" s="1" t="s">
        <v>2</v>
      </c>
      <c r="B3">
        <v>174</v>
      </c>
      <c r="C3">
        <v>81</v>
      </c>
      <c r="D3">
        <f>B3*C3</f>
        <v>14094</v>
      </c>
      <c r="E3">
        <f t="shared" ref="E3" si="0">D3/$D$5*$E$5</f>
        <v>7.5400776699029128</v>
      </c>
      <c r="F3" s="2"/>
      <c r="G3" s="2"/>
    </row>
    <row r="4" spans="1:8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39.642383662537668</v>
      </c>
      <c r="G4" s="2"/>
    </row>
    <row r="5" spans="1:8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159.80000000000001</v>
      </c>
      <c r="F5" s="2"/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Merom 65nm Data</vt:lpstr>
      <vt:lpstr>Merom2</vt:lpstr>
      <vt:lpstr>Sandy Bridge EP-4 32nm Data</vt:lpstr>
      <vt:lpstr>22nm - Ivy Bridge HE-4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2013-12-09T15:42:47Z</dcterms:modified>
</cp:coreProperties>
</file>