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3" i="1" l="1"/>
  <c r="F13" i="1" s="1"/>
  <c r="G13" i="1" s="1"/>
  <c r="I17" i="1" l="1"/>
  <c r="H17" i="1"/>
  <c r="G17" i="1"/>
  <c r="F17" i="1"/>
  <c r="E21" i="1"/>
  <c r="E20" i="1"/>
  <c r="E19" i="1"/>
  <c r="E18" i="1"/>
  <c r="E17" i="1"/>
  <c r="D21" i="1"/>
  <c r="D20" i="1"/>
  <c r="D19" i="1"/>
  <c r="D18" i="1"/>
  <c r="D17" i="1"/>
  <c r="G12" i="1"/>
  <c r="F12" i="1"/>
  <c r="E12" i="1"/>
  <c r="B11" i="1"/>
  <c r="J9" i="1"/>
  <c r="I8" i="1"/>
  <c r="B8" i="1"/>
  <c r="B10" i="1" s="1"/>
  <c r="B9" i="1"/>
  <c r="H8" i="1"/>
  <c r="F8" i="1"/>
  <c r="E3" i="1"/>
  <c r="E4" i="1"/>
  <c r="D5" i="1"/>
  <c r="D4" i="1"/>
  <c r="D3" i="1"/>
</calcChain>
</file>

<file path=xl/sharedStrings.xml><?xml version="1.0" encoding="utf-8"?>
<sst xmlns="http://schemas.openxmlformats.org/spreadsheetml/2006/main" count="40" uniqueCount="28">
  <si>
    <t>w (px)</t>
  </si>
  <si>
    <t>h (px)</t>
  </si>
  <si>
    <t>core</t>
  </si>
  <si>
    <t>sram</t>
  </si>
  <si>
    <t>die</t>
  </si>
  <si>
    <t>A (mm^2)</t>
  </si>
  <si>
    <t>A (px^2)</t>
  </si>
  <si>
    <t>Transistors</t>
  </si>
  <si>
    <t>Total</t>
  </si>
  <si>
    <t>SRAM</t>
  </si>
  <si>
    <t>MB</t>
  </si>
  <si>
    <t>bits</t>
  </si>
  <si>
    <t>T/bit</t>
  </si>
  <si>
    <t>T</t>
  </si>
  <si>
    <t>Remainder</t>
  </si>
  <si>
    <t>A/b (um^2)</t>
  </si>
  <si>
    <t>Act SRAM</t>
  </si>
  <si>
    <t>Atot (mm^2)</t>
  </si>
  <si>
    <t>Core</t>
  </si>
  <si>
    <t>A/T (um^2)</t>
  </si>
  <si>
    <t>GP</t>
  </si>
  <si>
    <t>Accurate area</t>
  </si>
  <si>
    <t>Actual</t>
  </si>
  <si>
    <t>Metal</t>
  </si>
  <si>
    <t>Intsim (Thesis)</t>
  </si>
  <si>
    <t>Intsim 2.5</t>
  </si>
  <si>
    <t>My WLA</t>
  </si>
  <si>
    <t>Chip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</si>
</sst>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5.1400554097404488E-2"/>
          <c:w val="0.861524934383202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Actual</c:v>
                </c:pt>
              </c:strCache>
            </c:strRef>
          </c:tx>
          <c:xVal>
            <c:numRef>
              <c:f>Sheet2!$B$5:$B$12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Sheet2!$C$5:$C$12</c:f>
              <c:numCache>
                <c:formatCode>General</c:formatCode>
                <c:ptCount val="8"/>
                <c:pt idx="0">
                  <c:v>210</c:v>
                </c:pt>
                <c:pt idx="1">
                  <c:v>210</c:v>
                </c:pt>
                <c:pt idx="2">
                  <c:v>220</c:v>
                </c:pt>
                <c:pt idx="3">
                  <c:v>280</c:v>
                </c:pt>
                <c:pt idx="4">
                  <c:v>330</c:v>
                </c:pt>
                <c:pt idx="5">
                  <c:v>480</c:v>
                </c:pt>
                <c:pt idx="6">
                  <c:v>720</c:v>
                </c:pt>
                <c:pt idx="7">
                  <c:v>1080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Intsim (Thesis)</c:v>
                </c:pt>
              </c:strCache>
            </c:strRef>
          </c:tx>
          <c:xVal>
            <c:numRef>
              <c:f>Sheet2!$B$5:$B$12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Sheet2!$D$5:$D$12</c:f>
              <c:numCache>
                <c:formatCode>General</c:formatCode>
                <c:ptCount val="8"/>
                <c:pt idx="0">
                  <c:v>220</c:v>
                </c:pt>
                <c:pt idx="1">
                  <c:v>220</c:v>
                </c:pt>
                <c:pt idx="2">
                  <c:v>283</c:v>
                </c:pt>
                <c:pt idx="3">
                  <c:v>283</c:v>
                </c:pt>
                <c:pt idx="4">
                  <c:v>283</c:v>
                </c:pt>
                <c:pt idx="5">
                  <c:v>283</c:v>
                </c:pt>
                <c:pt idx="6">
                  <c:v>880</c:v>
                </c:pt>
                <c:pt idx="7">
                  <c:v>880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Sheet2!$E$4</c:f>
              <c:strCache>
                <c:ptCount val="1"/>
                <c:pt idx="0">
                  <c:v>My WLA</c:v>
                </c:pt>
              </c:strCache>
            </c:strRef>
          </c:tx>
          <c:xVal>
            <c:numRef>
              <c:f>Sheet2!$B$5:$B$12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Sheet2!$E$5:$E$12</c:f>
              <c:numCache>
                <c:formatCode>General</c:formatCode>
                <c:ptCount val="8"/>
                <c:pt idx="0">
                  <c:v>220</c:v>
                </c:pt>
                <c:pt idx="1">
                  <c:v>220</c:v>
                </c:pt>
                <c:pt idx="2">
                  <c:v>245</c:v>
                </c:pt>
                <c:pt idx="3">
                  <c:v>245</c:v>
                </c:pt>
                <c:pt idx="4">
                  <c:v>570</c:v>
                </c:pt>
                <c:pt idx="5">
                  <c:v>570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23968"/>
        <c:axId val="145122432"/>
      </c:scatterChart>
      <c:valAx>
        <c:axId val="145123968"/>
        <c:scaling>
          <c:orientation val="minMax"/>
          <c:max val="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45122432"/>
        <c:crosses val="autoZero"/>
        <c:crossBetween val="midCat"/>
      </c:valAx>
      <c:valAx>
        <c:axId val="14512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12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507210659700398"/>
          <c:y val="0.68569362079110385"/>
          <c:w val="0.18541520338126749"/>
          <c:h val="0.1821956008647533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13</xdr:row>
      <xdr:rowOff>66674</xdr:rowOff>
    </xdr:from>
    <xdr:to>
      <xdr:col>10</xdr:col>
      <xdr:colOff>600074</xdr:colOff>
      <xdr:row>33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F13" sqref="F13"/>
    </sheetView>
  </sheetViews>
  <sheetFormatPr defaultRowHeight="15" x14ac:dyDescent="0.25"/>
  <cols>
    <col min="2" max="2" width="10" bestFit="1" customWidth="1"/>
    <col min="8" max="8" width="10" bestFit="1" customWidth="1"/>
    <col min="9" max="9" width="12" bestFit="1" customWidth="1"/>
  </cols>
  <sheetData>
    <row r="2" spans="1:10" x14ac:dyDescent="0.25">
      <c r="B2" s="1" t="s">
        <v>0</v>
      </c>
      <c r="C2" s="1" t="s">
        <v>1</v>
      </c>
      <c r="D2" s="1" t="s">
        <v>6</v>
      </c>
      <c r="E2" s="1" t="s">
        <v>5</v>
      </c>
    </row>
    <row r="3" spans="1:10" x14ac:dyDescent="0.25">
      <c r="A3" s="1" t="s">
        <v>2</v>
      </c>
      <c r="B3">
        <v>278</v>
      </c>
      <c r="C3">
        <v>193</v>
      </c>
      <c r="D3">
        <f>B3*C3</f>
        <v>53654</v>
      </c>
      <c r="E3">
        <f t="shared" ref="E3" si="0">D3/$D$5*$E$5</f>
        <v>28.655223284146206</v>
      </c>
    </row>
    <row r="4" spans="1:10" x14ac:dyDescent="0.25">
      <c r="A4" s="1" t="s">
        <v>3</v>
      </c>
      <c r="B4">
        <v>261</v>
      </c>
      <c r="C4">
        <v>393</v>
      </c>
      <c r="D4">
        <f>B4*C4</f>
        <v>102573</v>
      </c>
      <c r="E4">
        <f>D4/$D$5*$E$5</f>
        <v>54.781604687902657</v>
      </c>
    </row>
    <row r="5" spans="1:10" x14ac:dyDescent="0.25">
      <c r="A5" s="1" t="s">
        <v>4</v>
      </c>
      <c r="B5" s="1">
        <v>599</v>
      </c>
      <c r="C5" s="1">
        <v>447</v>
      </c>
      <c r="D5">
        <f>B5*C5</f>
        <v>267753</v>
      </c>
      <c r="E5">
        <v>143</v>
      </c>
    </row>
    <row r="7" spans="1:10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</row>
    <row r="8" spans="1:10" x14ac:dyDescent="0.25">
      <c r="A8" s="1" t="s">
        <v>8</v>
      </c>
      <c r="B8" s="2">
        <f>291000000</f>
        <v>291000000</v>
      </c>
      <c r="D8" s="1" t="s">
        <v>9</v>
      </c>
      <c r="E8">
        <v>4</v>
      </c>
      <c r="F8">
        <f>E8*POWER(2,20)*8</f>
        <v>33554432</v>
      </c>
      <c r="G8">
        <v>6</v>
      </c>
      <c r="H8">
        <f>G8*F8</f>
        <v>201326592</v>
      </c>
      <c r="I8">
        <f>E4/H8*1000000</f>
        <v>0.27210317397069261</v>
      </c>
    </row>
    <row r="9" spans="1:10" x14ac:dyDescent="0.25">
      <c r="A9" s="1" t="s">
        <v>9</v>
      </c>
      <c r="B9">
        <f>H8</f>
        <v>201326592</v>
      </c>
      <c r="D9" s="1" t="s">
        <v>16</v>
      </c>
      <c r="I9">
        <v>0.56999999999999995</v>
      </c>
      <c r="J9">
        <f>I9*H8/1000000</f>
        <v>114.75615744</v>
      </c>
    </row>
    <row r="10" spans="1:10" x14ac:dyDescent="0.25">
      <c r="A10" s="1" t="s">
        <v>14</v>
      </c>
      <c r="B10" s="2">
        <f>B8-B9</f>
        <v>89673408</v>
      </c>
    </row>
    <row r="11" spans="1:10" x14ac:dyDescent="0.25">
      <c r="A11" s="1" t="s">
        <v>18</v>
      </c>
      <c r="B11" s="2">
        <f>B10*0.9/2</f>
        <v>40353033.600000001</v>
      </c>
      <c r="E11" s="1" t="s">
        <v>13</v>
      </c>
      <c r="F11" s="1" t="s">
        <v>19</v>
      </c>
      <c r="G11" s="1" t="s">
        <v>20</v>
      </c>
    </row>
    <row r="12" spans="1:10" x14ac:dyDescent="0.25">
      <c r="D12" s="1" t="s">
        <v>18</v>
      </c>
      <c r="E12" s="2">
        <f>B11</f>
        <v>40353033.600000001</v>
      </c>
      <c r="F12" s="2">
        <f>E3/E12*1000000</f>
        <v>0.710113236298205</v>
      </c>
      <c r="G12">
        <f>SQRT(F12)</f>
        <v>0.84268216801959506</v>
      </c>
    </row>
    <row r="13" spans="1:10" x14ac:dyDescent="0.25">
      <c r="D13" s="1" t="s">
        <v>27</v>
      </c>
      <c r="E13" s="2">
        <f>B8</f>
        <v>291000000</v>
      </c>
      <c r="F13" s="2">
        <f>E5/E13*1000000</f>
        <v>0.49140893470790376</v>
      </c>
      <c r="G13">
        <f>SQRT(F13)</f>
        <v>0.70100565954056593</v>
      </c>
    </row>
    <row r="15" spans="1:10" x14ac:dyDescent="0.25">
      <c r="A15" t="s">
        <v>21</v>
      </c>
    </row>
    <row r="16" spans="1:10" x14ac:dyDescent="0.25">
      <c r="B16" s="1" t="s">
        <v>0</v>
      </c>
      <c r="C16" s="1" t="s">
        <v>1</v>
      </c>
      <c r="D16" s="1" t="s">
        <v>6</v>
      </c>
      <c r="E16" s="1" t="s">
        <v>5</v>
      </c>
      <c r="F16" s="1" t="s">
        <v>17</v>
      </c>
      <c r="G16" s="1" t="s">
        <v>13</v>
      </c>
      <c r="H16" s="1" t="s">
        <v>19</v>
      </c>
      <c r="I16" s="1" t="s">
        <v>20</v>
      </c>
    </row>
    <row r="17" spans="1:9" x14ac:dyDescent="0.25">
      <c r="A17" s="1" t="s">
        <v>18</v>
      </c>
      <c r="B17">
        <v>114</v>
      </c>
      <c r="C17">
        <v>149</v>
      </c>
      <c r="D17">
        <f>B17*C17</f>
        <v>16986</v>
      </c>
      <c r="E17">
        <f t="shared" ref="E17:E21" si="1">D17/$D$5*$E$5</f>
        <v>9.0717863105175294</v>
      </c>
      <c r="F17">
        <f>SUM(E17:E21)</f>
        <v>16.255085844042831</v>
      </c>
      <c r="G17" s="2">
        <f>B11</f>
        <v>40353033.600000001</v>
      </c>
      <c r="H17" s="2">
        <f>F17/G17*1000000</f>
        <v>0.40282190442412813</v>
      </c>
      <c r="I17">
        <f>SQRT(H17)</f>
        <v>0.63468252254503443</v>
      </c>
    </row>
    <row r="18" spans="1:9" x14ac:dyDescent="0.25">
      <c r="B18">
        <v>36</v>
      </c>
      <c r="C18">
        <v>13</v>
      </c>
      <c r="D18">
        <f t="shared" ref="D18:D21" si="2">B18*C18</f>
        <v>468</v>
      </c>
      <c r="E18">
        <f t="shared" si="1"/>
        <v>0.24994677930779485</v>
      </c>
    </row>
    <row r="19" spans="1:9" x14ac:dyDescent="0.25">
      <c r="B19">
        <v>46</v>
      </c>
      <c r="C19">
        <v>137</v>
      </c>
      <c r="D19">
        <f t="shared" si="2"/>
        <v>6302</v>
      </c>
      <c r="E19">
        <f t="shared" si="1"/>
        <v>3.3657363316190669</v>
      </c>
    </row>
    <row r="20" spans="1:9" x14ac:dyDescent="0.25">
      <c r="B20">
        <v>69</v>
      </c>
      <c r="C20">
        <v>89</v>
      </c>
      <c r="D20">
        <f t="shared" si="2"/>
        <v>6141</v>
      </c>
      <c r="E20">
        <f t="shared" si="1"/>
        <v>3.2797503669426673</v>
      </c>
    </row>
    <row r="21" spans="1:9" x14ac:dyDescent="0.25">
      <c r="B21">
        <v>49</v>
      </c>
      <c r="C21">
        <v>11</v>
      </c>
      <c r="D21">
        <f t="shared" si="2"/>
        <v>539</v>
      </c>
      <c r="E21">
        <f t="shared" si="1"/>
        <v>0.28786605565577233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3"/>
  <sheetViews>
    <sheetView tabSelected="1" workbookViewId="0">
      <selection activeCell="M13" sqref="M13"/>
    </sheetView>
  </sheetViews>
  <sheetFormatPr defaultRowHeight="15" x14ac:dyDescent="0.25"/>
  <sheetData>
    <row r="4" spans="2:6" x14ac:dyDescent="0.25">
      <c r="B4" s="3" t="s">
        <v>23</v>
      </c>
      <c r="C4" s="3" t="s">
        <v>22</v>
      </c>
      <c r="D4" s="3" t="s">
        <v>24</v>
      </c>
      <c r="E4" s="3" t="s">
        <v>26</v>
      </c>
      <c r="F4" s="1" t="s">
        <v>25</v>
      </c>
    </row>
    <row r="5" spans="2:6" x14ac:dyDescent="0.25">
      <c r="B5" s="4">
        <v>1</v>
      </c>
      <c r="C5" s="4">
        <v>210</v>
      </c>
      <c r="D5" s="4">
        <v>220</v>
      </c>
      <c r="E5" s="4">
        <v>220</v>
      </c>
      <c r="F5" s="4">
        <v>200</v>
      </c>
    </row>
    <row r="6" spans="2:6" x14ac:dyDescent="0.25">
      <c r="B6" s="4">
        <v>2</v>
      </c>
      <c r="C6" s="4">
        <v>210</v>
      </c>
      <c r="D6" s="4">
        <v>220</v>
      </c>
      <c r="E6" s="4">
        <v>220</v>
      </c>
      <c r="F6" s="4">
        <v>200</v>
      </c>
    </row>
    <row r="7" spans="2:6" x14ac:dyDescent="0.25">
      <c r="B7" s="4">
        <v>3</v>
      </c>
      <c r="C7" s="4">
        <v>220</v>
      </c>
      <c r="D7" s="4">
        <v>283</v>
      </c>
      <c r="E7" s="4">
        <v>245</v>
      </c>
      <c r="F7" s="4">
        <v>220</v>
      </c>
    </row>
    <row r="8" spans="2:6" x14ac:dyDescent="0.25">
      <c r="B8" s="4">
        <v>4</v>
      </c>
      <c r="C8" s="4">
        <v>280</v>
      </c>
      <c r="D8" s="4">
        <v>283</v>
      </c>
      <c r="E8" s="4">
        <v>245</v>
      </c>
      <c r="F8" s="4">
        <v>220</v>
      </c>
    </row>
    <row r="9" spans="2:6" x14ac:dyDescent="0.25">
      <c r="B9" s="4">
        <v>5</v>
      </c>
      <c r="C9" s="4">
        <v>330</v>
      </c>
      <c r="D9" s="4">
        <v>283</v>
      </c>
      <c r="E9" s="4">
        <v>570</v>
      </c>
      <c r="F9" s="4">
        <v>443</v>
      </c>
    </row>
    <row r="10" spans="2:6" x14ac:dyDescent="0.25">
      <c r="B10" s="4">
        <v>6</v>
      </c>
      <c r="C10" s="4">
        <v>480</v>
      </c>
      <c r="D10" s="4">
        <v>283</v>
      </c>
      <c r="E10" s="4">
        <v>570</v>
      </c>
      <c r="F10" s="4">
        <v>443</v>
      </c>
    </row>
    <row r="11" spans="2:6" x14ac:dyDescent="0.25">
      <c r="B11" s="4">
        <v>7</v>
      </c>
      <c r="C11" s="4">
        <v>720</v>
      </c>
      <c r="D11" s="4">
        <v>880</v>
      </c>
      <c r="E11" s="4"/>
    </row>
    <row r="12" spans="2:6" x14ac:dyDescent="0.25">
      <c r="B12" s="4">
        <v>8</v>
      </c>
      <c r="C12" s="4">
        <v>1080</v>
      </c>
      <c r="D12" s="4">
        <v>880</v>
      </c>
      <c r="E12" s="4"/>
    </row>
    <row r="13" spans="2:6" x14ac:dyDescent="0.25">
      <c r="B13" s="4"/>
      <c r="C13" s="4"/>
      <c r="D13" s="4"/>
      <c r="E13" s="4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wsw</dc:creator>
  <cp:lastModifiedBy>wsw</cp:lastModifiedBy>
  <cp:lastPrinted>2013-11-22T15:45:24Z</cp:lastPrinted>
  <dcterms:created xsi:type="dcterms:W3CDTF">2013-11-22T15:26:19Z</dcterms:created>
  <dcterms:modified xsi:type="dcterms:W3CDTF">2013-12-05T04:13:20Z</dcterms:modified>
</cp:coreProperties>
</file>