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潘金花\肺炎与航班流动\模型\文章里的模型\德国模型\"/>
    </mc:Choice>
  </mc:AlternateContent>
  <xr:revisionPtr revIDLastSave="0" documentId="13_ncr:1_{91110671-52C5-4A4E-A578-8BFDEB5FE1B0}" xr6:coauthVersionLast="45" xr6:coauthVersionMax="45" xr10:uidLastSave="{00000000-0000-0000-0000-000000000000}"/>
  <bookViews>
    <workbookView xWindow="-110" yWindow="-110" windowWidth="21820" windowHeight="14020" tabRatio="590" xr2:uid="{00000000-000D-0000-FFFF-FFFF00000000}"/>
  </bookViews>
  <sheets>
    <sheet name="伊朗拟合结果" sheetId="6" r:id="rId1"/>
    <sheet name="意大利拟合结果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6" i="6" l="1"/>
  <c r="K27" i="6"/>
  <c r="K28" i="6"/>
  <c r="K29" i="6"/>
  <c r="K30" i="6"/>
  <c r="K31" i="6"/>
  <c r="K32" i="6"/>
  <c r="K33" i="6"/>
  <c r="K34" i="6"/>
  <c r="K35" i="6"/>
  <c r="K36" i="6"/>
  <c r="J26" i="6"/>
  <c r="J27" i="6"/>
  <c r="J28" i="6"/>
  <c r="J29" i="6"/>
  <c r="J30" i="6"/>
  <c r="J31" i="6"/>
  <c r="J32" i="6"/>
  <c r="J33" i="6"/>
  <c r="J34" i="6"/>
  <c r="J35" i="6"/>
  <c r="J36" i="6"/>
  <c r="J25" i="6" l="1"/>
  <c r="K25" i="6" s="1"/>
  <c r="J23" i="6"/>
  <c r="K23" i="6" s="1"/>
  <c r="J24" i="6"/>
  <c r="K24" i="6" s="1"/>
  <c r="J2" i="6" l="1"/>
  <c r="K2" i="6" s="1"/>
  <c r="M101" i="1" l="1"/>
  <c r="J101" i="1"/>
  <c r="K101" i="1" s="1"/>
  <c r="M100" i="1"/>
  <c r="K100" i="1"/>
  <c r="J100" i="1"/>
  <c r="M99" i="1"/>
  <c r="K99" i="1"/>
  <c r="J99" i="1"/>
  <c r="M98" i="1"/>
  <c r="J98" i="1"/>
  <c r="K98" i="1" s="1"/>
  <c r="M97" i="1"/>
  <c r="J97" i="1"/>
  <c r="K97" i="1" s="1"/>
  <c r="M96" i="1"/>
  <c r="J96" i="1"/>
  <c r="K96" i="1" s="1"/>
  <c r="M95" i="1"/>
  <c r="K95" i="1"/>
  <c r="J95" i="1"/>
  <c r="M94" i="1"/>
  <c r="J94" i="1"/>
  <c r="K94" i="1" s="1"/>
  <c r="M93" i="1"/>
  <c r="K93" i="1"/>
  <c r="J93" i="1"/>
  <c r="M92" i="1"/>
  <c r="J92" i="1"/>
  <c r="K92" i="1" s="1"/>
  <c r="M91" i="1"/>
  <c r="K91" i="1"/>
  <c r="J91" i="1"/>
  <c r="M90" i="1"/>
  <c r="J90" i="1"/>
  <c r="K90" i="1" s="1"/>
  <c r="M89" i="1"/>
  <c r="K89" i="1"/>
  <c r="J89" i="1"/>
  <c r="M88" i="1"/>
  <c r="J88" i="1"/>
  <c r="K88" i="1" s="1"/>
  <c r="M87" i="1"/>
  <c r="K87" i="1"/>
  <c r="J87" i="1"/>
  <c r="M86" i="1"/>
  <c r="J86" i="1"/>
  <c r="K86" i="1" s="1"/>
  <c r="M85" i="1"/>
  <c r="K85" i="1"/>
  <c r="J85" i="1"/>
  <c r="M84" i="1"/>
  <c r="J84" i="1"/>
  <c r="K84" i="1" s="1"/>
  <c r="M83" i="1"/>
  <c r="K83" i="1"/>
  <c r="J83" i="1"/>
  <c r="M82" i="1"/>
  <c r="J82" i="1"/>
  <c r="K82" i="1" s="1"/>
  <c r="M81" i="1"/>
  <c r="K81" i="1"/>
  <c r="J81" i="1"/>
  <c r="M80" i="1"/>
  <c r="J80" i="1"/>
  <c r="K80" i="1" s="1"/>
  <c r="M79" i="1"/>
  <c r="K79" i="1"/>
  <c r="J79" i="1"/>
  <c r="M78" i="1"/>
  <c r="J78" i="1"/>
  <c r="K78" i="1" s="1"/>
  <c r="M77" i="1"/>
  <c r="J77" i="1"/>
  <c r="K77" i="1" s="1"/>
  <c r="M76" i="1"/>
  <c r="J76" i="1"/>
  <c r="K76" i="1" s="1"/>
  <c r="M75" i="1"/>
  <c r="K75" i="1"/>
  <c r="J75" i="1"/>
  <c r="M74" i="1"/>
  <c r="J74" i="1"/>
  <c r="K74" i="1" s="1"/>
  <c r="M73" i="1"/>
  <c r="J73" i="1"/>
  <c r="K73" i="1" s="1"/>
  <c r="M72" i="1"/>
  <c r="J72" i="1"/>
  <c r="K72" i="1" s="1"/>
  <c r="M71" i="1"/>
  <c r="K71" i="1"/>
  <c r="J71" i="1"/>
  <c r="M70" i="1"/>
  <c r="J70" i="1"/>
  <c r="K70" i="1" s="1"/>
  <c r="M69" i="1"/>
  <c r="J69" i="1"/>
  <c r="K69" i="1" s="1"/>
  <c r="M68" i="1"/>
  <c r="J68" i="1"/>
  <c r="K68" i="1" s="1"/>
  <c r="M67" i="1"/>
  <c r="K67" i="1"/>
  <c r="J67" i="1"/>
  <c r="M66" i="1"/>
  <c r="J66" i="1"/>
  <c r="K66" i="1" s="1"/>
  <c r="M65" i="1"/>
  <c r="J65" i="1"/>
  <c r="K65" i="1" s="1"/>
  <c r="M64" i="1"/>
  <c r="J64" i="1"/>
  <c r="K64" i="1" s="1"/>
  <c r="M63" i="1"/>
  <c r="K63" i="1"/>
  <c r="J63" i="1"/>
  <c r="M62" i="1"/>
  <c r="J62" i="1"/>
  <c r="K62" i="1" s="1"/>
  <c r="M61" i="1"/>
  <c r="J61" i="1"/>
  <c r="K61" i="1" s="1"/>
  <c r="M60" i="1"/>
  <c r="J60" i="1"/>
  <c r="K60" i="1" s="1"/>
  <c r="M59" i="1"/>
  <c r="K59" i="1"/>
  <c r="J59" i="1"/>
  <c r="M58" i="1"/>
  <c r="J58" i="1"/>
  <c r="K58" i="1" s="1"/>
  <c r="M57" i="1"/>
  <c r="J57" i="1"/>
  <c r="K57" i="1" s="1"/>
  <c r="M56" i="1"/>
  <c r="J56" i="1"/>
  <c r="K56" i="1" s="1"/>
  <c r="M55" i="1"/>
  <c r="K55" i="1"/>
  <c r="J55" i="1"/>
  <c r="M54" i="1"/>
  <c r="J54" i="1"/>
  <c r="K54" i="1" s="1"/>
  <c r="M53" i="1"/>
  <c r="J53" i="1"/>
  <c r="K53" i="1" s="1"/>
  <c r="M52" i="1"/>
  <c r="J52" i="1"/>
  <c r="K52" i="1" s="1"/>
  <c r="M51" i="1"/>
  <c r="K51" i="1"/>
  <c r="J51" i="1"/>
  <c r="M50" i="1"/>
  <c r="J50" i="1"/>
  <c r="K50" i="1" s="1"/>
  <c r="M49" i="1"/>
  <c r="J49" i="1"/>
  <c r="K49" i="1" s="1"/>
  <c r="M48" i="1"/>
  <c r="J48" i="1"/>
  <c r="K48" i="1" s="1"/>
  <c r="M47" i="1"/>
  <c r="K47" i="1"/>
  <c r="J47" i="1"/>
  <c r="M46" i="1"/>
  <c r="J46" i="1"/>
  <c r="K46" i="1" s="1"/>
  <c r="M45" i="1"/>
  <c r="J45" i="1"/>
  <c r="K45" i="1" s="1"/>
  <c r="M44" i="1"/>
  <c r="J44" i="1"/>
  <c r="K44" i="1" s="1"/>
  <c r="M43" i="1"/>
  <c r="K43" i="1"/>
  <c r="J43" i="1"/>
  <c r="M42" i="1"/>
  <c r="J42" i="1"/>
  <c r="K42" i="1" s="1"/>
  <c r="M41" i="1"/>
  <c r="J41" i="1"/>
  <c r="K41" i="1" s="1"/>
  <c r="M40" i="1"/>
  <c r="J40" i="1"/>
  <c r="K40" i="1" s="1"/>
  <c r="M39" i="1"/>
  <c r="K39" i="1"/>
  <c r="J39" i="1"/>
  <c r="M38" i="1"/>
  <c r="J38" i="1"/>
  <c r="K38" i="1" s="1"/>
  <c r="M37" i="1"/>
  <c r="J37" i="1"/>
  <c r="K37" i="1" s="1"/>
  <c r="M36" i="1"/>
  <c r="J36" i="1"/>
  <c r="K36" i="1" s="1"/>
  <c r="M35" i="1"/>
  <c r="K35" i="1"/>
  <c r="J35" i="1"/>
  <c r="M34" i="1"/>
  <c r="J34" i="1"/>
  <c r="K34" i="1" s="1"/>
  <c r="M33" i="1"/>
  <c r="J33" i="1"/>
  <c r="K33" i="1" s="1"/>
  <c r="M32" i="1"/>
  <c r="J32" i="1"/>
  <c r="K32" i="1" s="1"/>
  <c r="M31" i="1"/>
  <c r="K31" i="1"/>
  <c r="J31" i="1"/>
  <c r="M30" i="1"/>
  <c r="J30" i="1"/>
  <c r="K30" i="1" s="1"/>
  <c r="M29" i="1"/>
  <c r="K29" i="1"/>
  <c r="J29" i="1"/>
  <c r="M28" i="1"/>
  <c r="J28" i="1"/>
  <c r="K28" i="1" s="1"/>
  <c r="M27" i="1"/>
  <c r="K27" i="1"/>
  <c r="J27" i="1"/>
  <c r="M26" i="1"/>
  <c r="J26" i="1"/>
  <c r="K26" i="1" s="1"/>
  <c r="M25" i="1"/>
  <c r="K25" i="1"/>
  <c r="J25" i="1"/>
  <c r="M24" i="1"/>
  <c r="J24" i="1"/>
  <c r="K24" i="1" s="1"/>
  <c r="M23" i="1"/>
  <c r="K23" i="1"/>
  <c r="J23" i="1"/>
  <c r="S22" i="1"/>
  <c r="M22" i="1"/>
  <c r="K22" i="1"/>
  <c r="J22" i="1"/>
  <c r="S21" i="1"/>
  <c r="M21" i="1"/>
  <c r="K21" i="1"/>
  <c r="J21" i="1"/>
  <c r="S20" i="1"/>
  <c r="M20" i="1"/>
  <c r="N20" i="1" s="1"/>
  <c r="J20" i="1"/>
  <c r="K20" i="1" s="1"/>
  <c r="S19" i="1"/>
  <c r="M19" i="1"/>
  <c r="J19" i="1"/>
  <c r="K19" i="1" s="1"/>
  <c r="S18" i="1"/>
  <c r="M18" i="1"/>
  <c r="J18" i="1"/>
  <c r="K18" i="1" s="1"/>
  <c r="S17" i="1"/>
  <c r="M17" i="1"/>
  <c r="J17" i="1"/>
  <c r="K17" i="1" s="1"/>
  <c r="S16" i="1"/>
  <c r="M16" i="1"/>
  <c r="J16" i="1"/>
  <c r="K16" i="1" s="1"/>
  <c r="S15" i="1"/>
  <c r="M15" i="1"/>
  <c r="J15" i="1"/>
  <c r="K15" i="1" s="1"/>
  <c r="S14" i="1"/>
  <c r="M14" i="1"/>
  <c r="J14" i="1"/>
  <c r="K14" i="1" s="1"/>
  <c r="S13" i="1"/>
  <c r="M13" i="1"/>
  <c r="J13" i="1"/>
  <c r="K13" i="1" s="1"/>
  <c r="S12" i="1"/>
  <c r="M12" i="1"/>
  <c r="J12" i="1"/>
  <c r="K12" i="1" s="1"/>
  <c r="S11" i="1"/>
  <c r="M11" i="1"/>
  <c r="J11" i="1"/>
  <c r="K11" i="1" s="1"/>
  <c r="S10" i="1"/>
  <c r="M10" i="1"/>
  <c r="J10" i="1"/>
  <c r="K10" i="1" s="1"/>
  <c r="S9" i="1"/>
  <c r="M9" i="1"/>
  <c r="J9" i="1"/>
  <c r="K9" i="1" s="1"/>
  <c r="S8" i="1"/>
  <c r="M8" i="1"/>
  <c r="J8" i="1"/>
  <c r="K8" i="1" s="1"/>
  <c r="S7" i="1"/>
  <c r="M7" i="1"/>
  <c r="J7" i="1"/>
  <c r="K7" i="1" s="1"/>
  <c r="S6" i="1"/>
  <c r="M6" i="1"/>
  <c r="J6" i="1"/>
  <c r="K6" i="1" s="1"/>
  <c r="S5" i="1"/>
  <c r="M5" i="1"/>
  <c r="J5" i="1"/>
  <c r="K5" i="1" s="1"/>
  <c r="S4" i="1"/>
  <c r="M4" i="1"/>
  <c r="J4" i="1"/>
  <c r="K4" i="1" s="1"/>
  <c r="S3" i="1"/>
  <c r="M3" i="1"/>
  <c r="J3" i="1"/>
  <c r="K3" i="1" s="1"/>
  <c r="S2" i="1"/>
  <c r="M2" i="1"/>
  <c r="J2" i="1"/>
  <c r="K2" i="1" s="1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S22" i="6"/>
  <c r="M22" i="6"/>
  <c r="J22" i="6"/>
  <c r="K22" i="6" s="1"/>
  <c r="S21" i="6"/>
  <c r="M21" i="6"/>
  <c r="J21" i="6"/>
  <c r="K21" i="6" s="1"/>
  <c r="S20" i="6"/>
  <c r="M20" i="6"/>
  <c r="N20" i="6" s="1"/>
  <c r="J20" i="6"/>
  <c r="K20" i="6" s="1"/>
  <c r="S19" i="6"/>
  <c r="M19" i="6"/>
  <c r="J19" i="6"/>
  <c r="K19" i="6" s="1"/>
  <c r="S18" i="6"/>
  <c r="M18" i="6"/>
  <c r="J18" i="6"/>
  <c r="K18" i="6" s="1"/>
  <c r="S17" i="6"/>
  <c r="M17" i="6"/>
  <c r="J17" i="6"/>
  <c r="K17" i="6" s="1"/>
  <c r="S16" i="6"/>
  <c r="M16" i="6"/>
  <c r="J16" i="6"/>
  <c r="K16" i="6" s="1"/>
  <c r="S15" i="6"/>
  <c r="M15" i="6"/>
  <c r="J15" i="6"/>
  <c r="K15" i="6" s="1"/>
  <c r="S14" i="6"/>
  <c r="M14" i="6"/>
  <c r="J14" i="6"/>
  <c r="K14" i="6" s="1"/>
  <c r="S13" i="6"/>
  <c r="M13" i="6"/>
  <c r="J13" i="6"/>
  <c r="K13" i="6" s="1"/>
  <c r="S12" i="6"/>
  <c r="M12" i="6"/>
  <c r="J12" i="6"/>
  <c r="K12" i="6" s="1"/>
  <c r="S11" i="6"/>
  <c r="M11" i="6"/>
  <c r="J11" i="6"/>
  <c r="K11" i="6" s="1"/>
  <c r="S10" i="6"/>
  <c r="M10" i="6"/>
  <c r="J10" i="6"/>
  <c r="K10" i="6" s="1"/>
  <c r="S9" i="6"/>
  <c r="M9" i="6"/>
  <c r="J9" i="6"/>
  <c r="K9" i="6" s="1"/>
  <c r="S8" i="6"/>
  <c r="M8" i="6"/>
  <c r="J8" i="6"/>
  <c r="K8" i="6" s="1"/>
  <c r="S7" i="6"/>
  <c r="M7" i="6"/>
  <c r="J7" i="6"/>
  <c r="K7" i="6" s="1"/>
  <c r="S6" i="6"/>
  <c r="M6" i="6"/>
  <c r="J6" i="6"/>
  <c r="K6" i="6" s="1"/>
  <c r="S5" i="6"/>
  <c r="M5" i="6"/>
  <c r="J5" i="6"/>
  <c r="K5" i="6" s="1"/>
  <c r="S4" i="6"/>
  <c r="M4" i="6"/>
  <c r="J4" i="6"/>
  <c r="K4" i="6" s="1"/>
  <c r="S3" i="6"/>
  <c r="M3" i="6"/>
  <c r="J3" i="6"/>
  <c r="K3" i="6" s="1"/>
  <c r="S2" i="6"/>
  <c r="M2" i="6"/>
</calcChain>
</file>

<file path=xl/sharedStrings.xml><?xml version="1.0" encoding="utf-8"?>
<sst xmlns="http://schemas.openxmlformats.org/spreadsheetml/2006/main" count="28" uniqueCount="14">
  <si>
    <t>T</t>
  </si>
  <si>
    <t>I</t>
  </si>
  <si>
    <t>U</t>
  </si>
  <si>
    <t>T1</t>
  </si>
  <si>
    <t>S</t>
  </si>
  <si>
    <t>E</t>
  </si>
  <si>
    <t>R</t>
  </si>
  <si>
    <t>N</t>
  </si>
  <si>
    <t>p</t>
  </si>
  <si>
    <t>均值p</t>
  </si>
  <si>
    <t>所有感染</t>
  </si>
  <si>
    <t>U的比例</t>
  </si>
  <si>
    <t>拟合值</t>
  </si>
  <si>
    <t>真实值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</si>
</sst>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000000_ "/>
    <numFmt numFmtId="177" formatCode="0_ "/>
    <numFmt numFmtId="178" formatCode="[$-409]d\-mmm;@"/>
  </numFmts>
  <fonts count="3" x14ac:knownFonts="1">
    <font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1" fillId="0" borderId="0" xfId="0" applyNumberFormat="1" applyFont="1" applyFill="1" applyAlignment="1"/>
    <xf numFmtId="0" fontId="1" fillId="0" borderId="0" xfId="0" applyFont="1" applyFill="1" applyAlignment="1"/>
    <xf numFmtId="178" fontId="0" fillId="0" borderId="0" xfId="0" applyNumberFormat="1" applyFill="1" applyAlignment="1">
      <alignment vertical="center"/>
    </xf>
    <xf numFmtId="177" fontId="0" fillId="2" borderId="0" xfId="0" applyNumberFormat="1" applyFill="1">
      <alignment vertical="center"/>
    </xf>
    <xf numFmtId="177" fontId="0" fillId="0" borderId="0" xfId="0" applyNumberFormat="1" applyFill="1">
      <alignment vertical="center"/>
    </xf>
    <xf numFmtId="177" fontId="0" fillId="4" borderId="0" xfId="0" applyNumberForma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 applyFill="1" applyAlignmen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1" fillId="2" borderId="0" xfId="0" applyFont="1" applyFill="1" applyAlignment="1"/>
    <xf numFmtId="14" fontId="0" fillId="2" borderId="0" xfId="0" applyNumberFormat="1" applyFill="1" applyAlignment="1">
      <alignment vertical="center"/>
    </xf>
    <xf numFmtId="176" fontId="0" fillId="4" borderId="0" xfId="0" applyNumberFormat="1" applyFill="1">
      <alignment vertical="center"/>
    </xf>
    <xf numFmtId="14" fontId="0" fillId="4" borderId="0" xfId="0" applyNumberFormat="1" applyFill="1" applyAlignment="1">
      <alignment vertical="center"/>
    </xf>
    <xf numFmtId="0" fontId="1" fillId="4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FB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r>
              <a:rPr lang="en-US" altLang="zh-CN" sz="1600">
                <a:latin typeface="Times New Roman" panose="02020603050405020304" pitchFamily="18" charset="0"/>
                <a:cs typeface="Times New Roman" panose="02020603050405020304" pitchFamily="18" charset="0"/>
              </a:rPr>
              <a:t>Iran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470115410949"/>
          <c:y val="0.118251410153102"/>
          <c:w val="0.83466157300770305"/>
          <c:h val="0.65896278191288504"/>
        </c:manualLayout>
      </c:layout>
      <c:lineChart>
        <c:grouping val="standard"/>
        <c:varyColors val="0"/>
        <c:ser>
          <c:idx val="22"/>
          <c:order val="0"/>
          <c:tx>
            <c:strRef>
              <c:f>伊朗拟合结果!$Q$1</c:f>
              <c:strCache>
                <c:ptCount val="1"/>
                <c:pt idx="0">
                  <c:v>拟合值</c:v>
                </c:pt>
              </c:strCache>
            </c:strRef>
          </c:tx>
          <c:spPr>
            <a:ln w="28575" cap="rnd" cmpd="sng" algn="ctr">
              <a:solidFill>
                <a:srgbClr val="6CBFD7">
                  <a:alpha val="100000"/>
                </a:srgbClr>
              </a:solidFill>
              <a:prstDash val="solid"/>
              <a:round/>
            </a:ln>
          </c:spPr>
          <c:marker>
            <c:symbol val="none"/>
          </c:marker>
          <c:cat>
            <c:numRef>
              <c:f>伊朗拟合结果!$P$2:$P$14</c:f>
              <c:numCache>
                <c:formatCode>m/d/yyyy</c:formatCode>
                <c:ptCount val="13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43883</c:v>
                </c:pt>
                <c:pt idx="4">
                  <c:v>43884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  <c:pt idx="10">
                  <c:v>43890</c:v>
                </c:pt>
                <c:pt idx="11">
                  <c:v>43891</c:v>
                </c:pt>
                <c:pt idx="12">
                  <c:v>43892</c:v>
                </c:pt>
              </c:numCache>
            </c:numRef>
          </c:cat>
          <c:val>
            <c:numRef>
              <c:f>伊朗拟合结果!$Q$2:$Q$14</c:f>
              <c:numCache>
                <c:formatCode>0_ </c:formatCode>
                <c:ptCount val="13"/>
                <c:pt idx="0">
                  <c:v>2</c:v>
                </c:pt>
                <c:pt idx="1">
                  <c:v>1.86425410588467</c:v>
                </c:pt>
                <c:pt idx="2">
                  <c:v>5.2531741853224503</c:v>
                </c:pt>
                <c:pt idx="3">
                  <c:v>11.0948142106138</c:v>
                </c:pt>
                <c:pt idx="4">
                  <c:v>20.368398501839799</c:v>
                </c:pt>
                <c:pt idx="5">
                  <c:v>34.4038034719986</c:v>
                </c:pt>
                <c:pt idx="6">
                  <c:v>54.963012862284003</c:v>
                </c:pt>
                <c:pt idx="7">
                  <c:v>84.329051200231504</c:v>
                </c:pt>
                <c:pt idx="8">
                  <c:v>125.410020183166</c:v>
                </c:pt>
                <c:pt idx="9">
                  <c:v>181.837382782525</c:v>
                </c:pt>
                <c:pt idx="10">
                  <c:v>258.05896334556701</c:v>
                </c:pt>
                <c:pt idx="11">
                  <c:v>359.42334586018302</c:v>
                </c:pt>
                <c:pt idx="12">
                  <c:v>492.24143049125797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1-4F2C-BA87-F8A8C7990A8E}"/>
            </c:ext>
          </c:extLst>
        </c:ser>
        <c:ser>
          <c:idx val="0"/>
          <c:order val="1"/>
          <c:tx>
            <c:strRef>
              <c:f>伊朗拟合结果!$R$1</c:f>
              <c:strCache>
                <c:ptCount val="1"/>
                <c:pt idx="0">
                  <c:v>真实值</c:v>
                </c:pt>
              </c:strCache>
            </c:strRef>
          </c:tx>
          <c:spPr>
            <a:ln w="28575" cap="rnd" cmpd="sng" algn="ctr">
              <a:solidFill>
                <a:srgbClr val="C46B4F">
                  <a:alpha val="82745"/>
                </a:srgbClr>
              </a:solidFill>
              <a:prstDash val="solid"/>
              <a:round/>
            </a:ln>
          </c:spPr>
          <c:marker>
            <c:symbol val="none"/>
          </c:marker>
          <c:cat>
            <c:numRef>
              <c:f>伊朗拟合结果!$P$2:$P$14</c:f>
              <c:numCache>
                <c:formatCode>m/d/yyyy</c:formatCode>
                <c:ptCount val="13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43883</c:v>
                </c:pt>
                <c:pt idx="4">
                  <c:v>43884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  <c:pt idx="10">
                  <c:v>43890</c:v>
                </c:pt>
                <c:pt idx="11">
                  <c:v>43891</c:v>
                </c:pt>
                <c:pt idx="12">
                  <c:v>43892</c:v>
                </c:pt>
              </c:numCache>
            </c:numRef>
          </c:cat>
          <c:val>
            <c:numRef>
              <c:f>伊朗拟合结果!$R$2:$R$14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4.5</c:v>
                </c:pt>
                <c:pt idx="3">
                  <c:v>7.75</c:v>
                </c:pt>
                <c:pt idx="4">
                  <c:v>11.5</c:v>
                </c:pt>
                <c:pt idx="5">
                  <c:v>19.25</c:v>
                </c:pt>
                <c:pt idx="6">
                  <c:v>28.25</c:v>
                </c:pt>
                <c:pt idx="7">
                  <c:v>50.5</c:v>
                </c:pt>
                <c:pt idx="8">
                  <c:v>81.75</c:v>
                </c:pt>
                <c:pt idx="9">
                  <c:v>124.5</c:v>
                </c:pt>
                <c:pt idx="10">
                  <c:v>209.25</c:v>
                </c:pt>
                <c:pt idx="11">
                  <c:v>385</c:v>
                </c:pt>
                <c:pt idx="12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1-4F2C-BA87-F8A8C7990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"/>
        <c:axId val="2222"/>
      </c:line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0_ 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legend>
      <c:legendPos val="t"/>
      <c:layout>
        <c:manualLayout>
          <c:xMode val="edge"/>
          <c:yMode val="edge"/>
          <c:x val="0.15171487748681101"/>
          <c:y val="0.13127015081773499"/>
          <c:w val="0.16850634010547699"/>
          <c:h val="0.14531355749189301"/>
        </c:manualLayout>
      </c:layout>
      <c:overlay val="0"/>
      <c:spPr>
        <a:noFill/>
        <a:ln>
          <a:noFill/>
          <a:round/>
        </a:ln>
      </c:spPr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rgbClr val="595959"/>
              </a:solidFill>
              <a:latin typeface="Times New Roman" panose="02020603050405020304" pitchFamily="18" charset="0"/>
              <a:ea typeface="宋体" panose="02010600030101010101" pitchFamily="7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D</a:t>
            </a:r>
          </a:p>
        </c:rich>
      </c:tx>
      <c:layout>
        <c:manualLayout>
          <c:xMode val="edge"/>
          <c:yMode val="edge"/>
          <c:x val="0.54089398922781595"/>
          <c:y val="2.5078428772858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0575935002183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意大利拟合结果!$D$1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D2124">
                <a:alpha val="74901"/>
              </a:srgbClr>
            </a:solidFill>
            <a:ln>
              <a:noFill/>
              <a:round/>
            </a:ln>
          </c:spPr>
          <c:invertIfNegative val="0"/>
          <c:cat>
            <c:numRef>
              <c:f>意大利拟合结果!$B$2:$B$101</c:f>
              <c:numCache>
                <c:formatCode>[$-409]d\-mmm;@</c:formatCode>
                <c:ptCount val="1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</c:numCache>
            </c:numRef>
          </c:cat>
          <c:val>
            <c:numRef>
              <c:f>意大利拟合结果!$D$2:$D$101</c:f>
              <c:numCache>
                <c:formatCode>0_ </c:formatCode>
                <c:ptCount val="100"/>
                <c:pt idx="0">
                  <c:v>90</c:v>
                </c:pt>
                <c:pt idx="1">
                  <c:v>222.89124843534501</c:v>
                </c:pt>
                <c:pt idx="2">
                  <c:v>396.90555378194898</c:v>
                </c:pt>
                <c:pt idx="3">
                  <c:v>624.30833104926705</c:v>
                </c:pt>
                <c:pt idx="4">
                  <c:v>918.61779469806299</c:v>
                </c:pt>
                <c:pt idx="5">
                  <c:v>1293.92917771628</c:v>
                </c:pt>
                <c:pt idx="6">
                  <c:v>1763.90596408279</c:v>
                </c:pt>
                <c:pt idx="7">
                  <c:v>2340.6438178936501</c:v>
                </c:pt>
                <c:pt idx="8">
                  <c:v>3033.64318222469</c:v>
                </c:pt>
                <c:pt idx="9">
                  <c:v>3848.5644028214201</c:v>
                </c:pt>
                <c:pt idx="10">
                  <c:v>4785.6786880138297</c:v>
                </c:pt>
                <c:pt idx="11">
                  <c:v>5838.2036662945902</c:v>
                </c:pt>
                <c:pt idx="12">
                  <c:v>6991.7103378966704</c:v>
                </c:pt>
                <c:pt idx="13">
                  <c:v>8225.8069077771706</c:v>
                </c:pt>
                <c:pt idx="14">
                  <c:v>9513.1915754353304</c:v>
                </c:pt>
                <c:pt idx="15">
                  <c:v>10819.0608832735</c:v>
                </c:pt>
                <c:pt idx="16">
                  <c:v>12102.3401402335</c:v>
                </c:pt>
                <c:pt idx="17">
                  <c:v>13320.038266562</c:v>
                </c:pt>
                <c:pt idx="18">
                  <c:v>14430.081483911499</c:v>
                </c:pt>
                <c:pt idx="19">
                  <c:v>15402.2252785212</c:v>
                </c:pt>
                <c:pt idx="20">
                  <c:v>16218.8649885341</c:v>
                </c:pt>
                <c:pt idx="21">
                  <c:v>16889.3044976825</c:v>
                </c:pt>
                <c:pt idx="22">
                  <c:v>17484.120548077</c:v>
                </c:pt>
                <c:pt idx="23">
                  <c:v>18023.947805774002</c:v>
                </c:pt>
                <c:pt idx="24">
                  <c:v>18522.576983682098</c:v>
                </c:pt>
                <c:pt idx="25">
                  <c:v>18994.213756500299</c:v>
                </c:pt>
                <c:pt idx="26">
                  <c:v>19448.308840084501</c:v>
                </c:pt>
                <c:pt idx="27">
                  <c:v>19888.0534374528</c:v>
                </c:pt>
                <c:pt idx="28">
                  <c:v>20317.1963243393</c:v>
                </c:pt>
                <c:pt idx="29">
                  <c:v>20740.0749034174</c:v>
                </c:pt>
                <c:pt idx="30">
                  <c:v>21161.600417768001</c:v>
                </c:pt>
                <c:pt idx="31">
                  <c:v>21584.936378274899</c:v>
                </c:pt>
                <c:pt idx="32">
                  <c:v>22010.150986387602</c:v>
                </c:pt>
                <c:pt idx="33">
                  <c:v>22437.6610319303</c:v>
                </c:pt>
                <c:pt idx="34">
                  <c:v>22868.351870899001</c:v>
                </c:pt>
                <c:pt idx="35">
                  <c:v>23303.577425461801</c:v>
                </c:pt>
                <c:pt idx="36">
                  <c:v>23745.1601839584</c:v>
                </c:pt>
                <c:pt idx="37">
                  <c:v>24194.756559228001</c:v>
                </c:pt>
                <c:pt idx="38">
                  <c:v>24651.835389962602</c:v>
                </c:pt>
                <c:pt idx="39">
                  <c:v>25116.0948192414</c:v>
                </c:pt>
                <c:pt idx="40">
                  <c:v>25587.481659944799</c:v>
                </c:pt>
                <c:pt idx="41">
                  <c:v>26066.147621044402</c:v>
                </c:pt>
                <c:pt idx="42">
                  <c:v>26552.449307603401</c:v>
                </c:pt>
                <c:pt idx="43">
                  <c:v>27046.948220775899</c:v>
                </c:pt>
                <c:pt idx="44">
                  <c:v>27550.4107578076</c:v>
                </c:pt>
                <c:pt idx="45">
                  <c:v>28063.6623492814</c:v>
                </c:pt>
                <c:pt idx="46">
                  <c:v>28586.270314114001</c:v>
                </c:pt>
                <c:pt idx="47">
                  <c:v>29118.050281202301</c:v>
                </c:pt>
                <c:pt idx="48">
                  <c:v>29659.049418212398</c:v>
                </c:pt>
                <c:pt idx="49">
                  <c:v>30209.361399219499</c:v>
                </c:pt>
                <c:pt idx="50">
                  <c:v>30769.126404707898</c:v>
                </c:pt>
                <c:pt idx="51">
                  <c:v>31338.531121570999</c:v>
                </c:pt>
                <c:pt idx="52">
                  <c:v>31917.808743111102</c:v>
                </c:pt>
                <c:pt idx="53">
                  <c:v>32507.238969039699</c:v>
                </c:pt>
                <c:pt idx="54">
                  <c:v>33107.148005477196</c:v>
                </c:pt>
                <c:pt idx="55">
                  <c:v>33717.821598375798</c:v>
                </c:pt>
                <c:pt idx="56">
                  <c:v>34339.120880537499</c:v>
                </c:pt>
                <c:pt idx="57">
                  <c:v>34971.173904157702</c:v>
                </c:pt>
                <c:pt idx="58">
                  <c:v>35614.162886234903</c:v>
                </c:pt>
                <c:pt idx="59">
                  <c:v>36268.2655110751</c:v>
                </c:pt>
                <c:pt idx="60">
                  <c:v>36933.654930291203</c:v>
                </c:pt>
                <c:pt idx="61">
                  <c:v>37610.499762803702</c:v>
                </c:pt>
                <c:pt idx="62">
                  <c:v>38298.964094840099</c:v>
                </c:pt>
                <c:pt idx="63">
                  <c:v>38999.207479935198</c:v>
                </c:pt>
                <c:pt idx="64">
                  <c:v>39711.3849389311</c:v>
                </c:pt>
                <c:pt idx="65">
                  <c:v>40435.627735702801</c:v>
                </c:pt>
                <c:pt idx="66">
                  <c:v>41172.072492849402</c:v>
                </c:pt>
                <c:pt idx="67">
                  <c:v>41920.976273450899</c:v>
                </c:pt>
                <c:pt idx="68">
                  <c:v>42682.580351135803</c:v>
                </c:pt>
                <c:pt idx="69">
                  <c:v>43457.1003996078</c:v>
                </c:pt>
                <c:pt idx="70">
                  <c:v>44244.726492645597</c:v>
                </c:pt>
                <c:pt idx="71">
                  <c:v>45045.623104102997</c:v>
                </c:pt>
                <c:pt idx="72">
                  <c:v>45859.929107908698</c:v>
                </c:pt>
                <c:pt idx="73">
                  <c:v>46687.7577780664</c:v>
                </c:pt>
                <c:pt idx="74">
                  <c:v>47529.196788654997</c:v>
                </c:pt>
                <c:pt idx="75">
                  <c:v>48384.329853682801</c:v>
                </c:pt>
                <c:pt idx="76">
                  <c:v>49253.411234037201</c:v>
                </c:pt>
                <c:pt idx="77">
                  <c:v>50136.763807727599</c:v>
                </c:pt>
                <c:pt idx="78">
                  <c:v>51034.669586321303</c:v>
                </c:pt>
                <c:pt idx="79">
                  <c:v>51947.368649791897</c:v>
                </c:pt>
                <c:pt idx="80">
                  <c:v>52875.059146519001</c:v>
                </c:pt>
                <c:pt idx="81">
                  <c:v>53817.897293288202</c:v>
                </c:pt>
                <c:pt idx="82">
                  <c:v>54775.997375291699</c:v>
                </c:pt>
                <c:pt idx="83">
                  <c:v>55749.431746127499</c:v>
                </c:pt>
                <c:pt idx="84">
                  <c:v>56738.230827799802</c:v>
                </c:pt>
                <c:pt idx="85">
                  <c:v>57742.447772849802</c:v>
                </c:pt>
                <c:pt idx="86">
                  <c:v>58762.420709095903</c:v>
                </c:pt>
                <c:pt idx="87">
                  <c:v>59798.528246216898</c:v>
                </c:pt>
                <c:pt idx="88">
                  <c:v>60851.087586526002</c:v>
                </c:pt>
                <c:pt idx="89">
                  <c:v>61920.354821853703</c:v>
                </c:pt>
                <c:pt idx="90">
                  <c:v>63006.524933547502</c:v>
                </c:pt>
                <c:pt idx="91">
                  <c:v>64109.731792471699</c:v>
                </c:pt>
                <c:pt idx="92">
                  <c:v>65230.048159008002</c:v>
                </c:pt>
                <c:pt idx="93">
                  <c:v>66367.4856830551</c:v>
                </c:pt>
                <c:pt idx="94">
                  <c:v>67521.994904028499</c:v>
                </c:pt>
                <c:pt idx="95">
                  <c:v>68693.788801713003</c:v>
                </c:pt>
                <c:pt idx="96">
                  <c:v>69883.352735644497</c:v>
                </c:pt>
                <c:pt idx="97">
                  <c:v>71090.868395447804</c:v>
                </c:pt>
                <c:pt idx="98">
                  <c:v>72316.4971865322</c:v>
                </c:pt>
                <c:pt idx="99">
                  <c:v>73560.381645207905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0-4B83-9139-01ED78614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135259204253802"/>
              <c:y val="0.90792045635743102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0_ 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C</a:t>
            </a:r>
          </a:p>
        </c:rich>
      </c:tx>
      <c:layout>
        <c:manualLayout>
          <c:xMode val="edge"/>
          <c:yMode val="edge"/>
          <c:x val="0.50091061288482497"/>
          <c:y val="2.5510204081632699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3379269023367"/>
          <c:y val="0.199404761904762"/>
          <c:w val="0.82916716596764495"/>
          <c:h val="0.56194727891156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意大利拟合结果!$F$1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5FAAC1">
                <a:alpha val="100000"/>
              </a:srgbClr>
            </a:solidFill>
            <a:ln>
              <a:noFill/>
              <a:round/>
            </a:ln>
          </c:spPr>
          <c:invertIfNegative val="0"/>
          <c:cat>
            <c:numRef>
              <c:f>意大利拟合结果!$B$2:$B$101</c:f>
              <c:numCache>
                <c:formatCode>[$-409]d\-mmm;@</c:formatCode>
                <c:ptCount val="1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</c:numCache>
            </c:numRef>
          </c:cat>
          <c:val>
            <c:numRef>
              <c:f>意大利拟合结果!$F$2:$F$101</c:f>
              <c:numCache>
                <c:formatCode>General</c:formatCode>
                <c:ptCount val="100"/>
                <c:pt idx="0">
                  <c:v>2</c:v>
                </c:pt>
                <c:pt idx="1">
                  <c:v>9.9092140649974993</c:v>
                </c:pt>
                <c:pt idx="2">
                  <c:v>27.263754962377</c:v>
                </c:pt>
                <c:pt idx="3">
                  <c:v>58.558279012916699</c:v>
                </c:pt>
                <c:pt idx="4">
                  <c:v>109.874362130354</c:v>
                </c:pt>
                <c:pt idx="5">
                  <c:v>189.16644900476601</c:v>
                </c:pt>
                <c:pt idx="6">
                  <c:v>306.592403524372</c:v>
                </c:pt>
                <c:pt idx="7">
                  <c:v>474.452055313588</c:v>
                </c:pt>
                <c:pt idx="8">
                  <c:v>707.51007515531398</c:v>
                </c:pt>
                <c:pt idx="9">
                  <c:v>1022.54716761898</c:v>
                </c:pt>
                <c:pt idx="10">
                  <c:v>1437.6102653891601</c:v>
                </c:pt>
                <c:pt idx="11">
                  <c:v>1972.01066533528</c:v>
                </c:pt>
                <c:pt idx="12">
                  <c:v>2645.5662080529601</c:v>
                </c:pt>
                <c:pt idx="13">
                  <c:v>3474.9992694727098</c:v>
                </c:pt>
                <c:pt idx="14">
                  <c:v>4473.8759542294101</c:v>
                </c:pt>
                <c:pt idx="15">
                  <c:v>5652.9128341618798</c:v>
                </c:pt>
                <c:pt idx="16">
                  <c:v>7020.5584981858801</c:v>
                </c:pt>
                <c:pt idx="17">
                  <c:v>8576.7323121447207</c:v>
                </c:pt>
                <c:pt idx="18">
                  <c:v>10304.127336632901</c:v>
                </c:pt>
                <c:pt idx="19">
                  <c:v>12178.109424493399</c:v>
                </c:pt>
                <c:pt idx="20">
                  <c:v>14167.4819650968</c:v>
                </c:pt>
                <c:pt idx="21">
                  <c:v>16221.141016176</c:v>
                </c:pt>
                <c:pt idx="22">
                  <c:v>18253.630009306999</c:v>
                </c:pt>
                <c:pt idx="23">
                  <c:v>20251.8261880514</c:v>
                </c:pt>
                <c:pt idx="24">
                  <c:v>22209.8045351033</c:v>
                </c:pt>
                <c:pt idx="25">
                  <c:v>24120.718699433499</c:v>
                </c:pt>
                <c:pt idx="26">
                  <c:v>25982.034402326801</c:v>
                </c:pt>
                <c:pt idx="27">
                  <c:v>27796.974417782501</c:v>
                </c:pt>
                <c:pt idx="28">
                  <c:v>29567.8033778793</c:v>
                </c:pt>
                <c:pt idx="29">
                  <c:v>31295.8505120031</c:v>
                </c:pt>
                <c:pt idx="30">
                  <c:v>32981.525635035003</c:v>
                </c:pt>
                <c:pt idx="31">
                  <c:v>34626.6845943812</c:v>
                </c:pt>
                <c:pt idx="32">
                  <c:v>36235.831570424103</c:v>
                </c:pt>
                <c:pt idx="33">
                  <c:v>37812.829884361097</c:v>
                </c:pt>
                <c:pt idx="34">
                  <c:v>39360.8655009125</c:v>
                </c:pt>
                <c:pt idx="35">
                  <c:v>40882.447028320697</c:v>
                </c:pt>
                <c:pt idx="36">
                  <c:v>42379.405718350703</c:v>
                </c:pt>
                <c:pt idx="37">
                  <c:v>43853.561182402897</c:v>
                </c:pt>
                <c:pt idx="38">
                  <c:v>45308.629891014301</c:v>
                </c:pt>
                <c:pt idx="39">
                  <c:v>46747.756601843801</c:v>
                </c:pt>
                <c:pt idx="40">
                  <c:v>48173.728747547299</c:v>
                </c:pt>
                <c:pt idx="41">
                  <c:v>49589.027737201803</c:v>
                </c:pt>
                <c:pt idx="42">
                  <c:v>50995.828956304402</c:v>
                </c:pt>
                <c:pt idx="43">
                  <c:v>52396.001766773101</c:v>
                </c:pt>
                <c:pt idx="44">
                  <c:v>53791.109506946501</c:v>
                </c:pt>
                <c:pt idx="45">
                  <c:v>55182.558396882203</c:v>
                </c:pt>
                <c:pt idx="46">
                  <c:v>56572.828780837503</c:v>
                </c:pt>
                <c:pt idx="47">
                  <c:v>57963.8788992595</c:v>
                </c:pt>
                <c:pt idx="48">
                  <c:v>59357.3722799272</c:v>
                </c:pt>
                <c:pt idx="49">
                  <c:v>60754.885964729699</c:v>
                </c:pt>
                <c:pt idx="50">
                  <c:v>62157.910509665897</c:v>
                </c:pt>
                <c:pt idx="51">
                  <c:v>63567.849984844797</c:v>
                </c:pt>
                <c:pt idx="52">
                  <c:v>64986.021974485397</c:v>
                </c:pt>
                <c:pt idx="53">
                  <c:v>66413.657576916303</c:v>
                </c:pt>
                <c:pt idx="54">
                  <c:v>67851.901404576507</c:v>
                </c:pt>
                <c:pt idx="55">
                  <c:v>69301.878915034104</c:v>
                </c:pt>
                <c:pt idx="56">
                  <c:v>70764.935930915395</c:v>
                </c:pt>
                <c:pt idx="57">
                  <c:v>72242.0947938756</c:v>
                </c:pt>
                <c:pt idx="58">
                  <c:v>73734.313589936501</c:v>
                </c:pt>
                <c:pt idx="59">
                  <c:v>75242.537600351498</c:v>
                </c:pt>
                <c:pt idx="60">
                  <c:v>76767.699301605506</c:v>
                </c:pt>
                <c:pt idx="61">
                  <c:v>78310.718365415203</c:v>
                </c:pt>
                <c:pt idx="62">
                  <c:v>79872.501658728594</c:v>
                </c:pt>
                <c:pt idx="63">
                  <c:v>81453.9432437254</c:v>
                </c:pt>
                <c:pt idx="64">
                  <c:v>83055.924377817006</c:v>
                </c:pt>
                <c:pt idx="65">
                  <c:v>84679.318357239405</c:v>
                </c:pt>
                <c:pt idx="66">
                  <c:v>86324.894938053694</c:v>
                </c:pt>
                <c:pt idx="67">
                  <c:v>87993.288684340398</c:v>
                </c:pt>
                <c:pt idx="68">
                  <c:v>89685.145447528106</c:v>
                </c:pt>
                <c:pt idx="69">
                  <c:v>91401.129599034306</c:v>
                </c:pt>
                <c:pt idx="70">
                  <c:v>93141.924030264403</c:v>
                </c:pt>
                <c:pt idx="71">
                  <c:v>94908.230152612698</c:v>
                </c:pt>
                <c:pt idx="72">
                  <c:v>96700.767897461395</c:v>
                </c:pt>
                <c:pt idx="73">
                  <c:v>98520.275716181393</c:v>
                </c:pt>
                <c:pt idx="74">
                  <c:v>100367.510580132</c:v>
                </c:pt>
                <c:pt idx="75">
                  <c:v>102243.21567539001</c:v>
                </c:pt>
                <c:pt idx="76">
                  <c:v>104147.91843649501</c:v>
                </c:pt>
                <c:pt idx="77">
                  <c:v>106082.07840755999</c:v>
                </c:pt>
                <c:pt idx="78">
                  <c:v>108046.19331012201</c:v>
                </c:pt>
                <c:pt idx="79">
                  <c:v>110040.799211822</c:v>
                </c:pt>
                <c:pt idx="80">
                  <c:v>112066.470526401</c:v>
                </c:pt>
                <c:pt idx="81">
                  <c:v>114123.820013705</c:v>
                </c:pt>
                <c:pt idx="82">
                  <c:v>116213.49877968</c:v>
                </c:pt>
                <c:pt idx="83">
                  <c:v>118336.19627637501</c:v>
                </c:pt>
                <c:pt idx="84">
                  <c:v>120492.640301943</c:v>
                </c:pt>
                <c:pt idx="85">
                  <c:v>122683.523810367</c:v>
                </c:pt>
                <c:pt idx="86">
                  <c:v>124909.23597988</c:v>
                </c:pt>
                <c:pt idx="87">
                  <c:v>127170.13062041299</c:v>
                </c:pt>
                <c:pt idx="88">
                  <c:v>129466.618968264</c:v>
                </c:pt>
                <c:pt idx="89">
                  <c:v>131799.16910984501</c:v>
                </c:pt>
                <c:pt idx="90">
                  <c:v>134168.30598168401</c:v>
                </c:pt>
                <c:pt idx="91">
                  <c:v>136574.61137042701</c:v>
                </c:pt>
                <c:pt idx="92">
                  <c:v>139018.72391283201</c:v>
                </c:pt>
                <c:pt idx="93">
                  <c:v>141501.33909577501</c:v>
                </c:pt>
                <c:pt idx="94">
                  <c:v>144023.20925624701</c:v>
                </c:pt>
                <c:pt idx="95">
                  <c:v>146584.81573147501</c:v>
                </c:pt>
                <c:pt idx="96">
                  <c:v>149186.35966950699</c:v>
                </c:pt>
                <c:pt idx="97">
                  <c:v>151828.34408888099</c:v>
                </c:pt>
                <c:pt idx="98">
                  <c:v>154511.28568332701</c:v>
                </c:pt>
                <c:pt idx="99">
                  <c:v>157235.713386082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6-47B6-A1CF-C7FB0FF6A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[$-409]d\-mmm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意大利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402872137184"/>
          <c:y val="0.12747499452147101"/>
          <c:w val="0.864642508504465"/>
          <c:h val="0.65014060244376604"/>
        </c:manualLayout>
      </c:layout>
      <c:lineChart>
        <c:grouping val="standard"/>
        <c:varyColors val="0"/>
        <c:ser>
          <c:idx val="0"/>
          <c:order val="0"/>
          <c:tx>
            <c:strRef>
              <c:f>意大利拟合结果!$Q$1</c:f>
              <c:strCache>
                <c:ptCount val="1"/>
                <c:pt idx="0">
                  <c:v>拟合值</c:v>
                </c:pt>
              </c:strCache>
            </c:strRef>
          </c:tx>
          <c:spPr>
            <a:ln w="22225" cap="rnd">
              <a:solidFill>
                <a:srgbClr val="5FBAD3"/>
              </a:solidFill>
              <a:round/>
            </a:ln>
            <a:effectLst/>
          </c:spPr>
          <c:marker>
            <c:symbol val="none"/>
          </c:marker>
          <c:cat>
            <c:numRef>
              <c:f>意大利拟合结果!$P$2:$P$12</c:f>
              <c:numCache>
                <c:formatCode>m/d/yyyy</c:formatCode>
                <c:ptCount val="1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</c:numCache>
            </c:numRef>
          </c:cat>
          <c:val>
            <c:numRef>
              <c:f>意大利拟合结果!$Q$2:$Q$12</c:f>
              <c:numCache>
                <c:formatCode>0_ </c:formatCode>
                <c:ptCount val="11"/>
                <c:pt idx="0">
                  <c:v>2</c:v>
                </c:pt>
                <c:pt idx="1">
                  <c:v>8.2891884886905398</c:v>
                </c:pt>
                <c:pt idx="2">
                  <c:v>18.613318089222901</c:v>
                </c:pt>
                <c:pt idx="3">
                  <c:v>34.261144173446603</c:v>
                </c:pt>
                <c:pt idx="4">
                  <c:v>57.186338072511901</c:v>
                </c:pt>
                <c:pt idx="5">
                  <c:v>89.781512138209905</c:v>
                </c:pt>
                <c:pt idx="6">
                  <c:v>134.83582004557101</c:v>
                </c:pt>
                <c:pt idx="7">
                  <c:v>195.42295888004301</c:v>
                </c:pt>
                <c:pt idx="8">
                  <c:v>274.790254143347</c:v>
                </c:pt>
                <c:pt idx="9">
                  <c:v>376.12723527603498</c:v>
                </c:pt>
                <c:pt idx="10">
                  <c:v>502.27952441146198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C-4852-BE9E-9B07D81E1567}"/>
            </c:ext>
          </c:extLst>
        </c:ser>
        <c:ser>
          <c:idx val="1"/>
          <c:order val="1"/>
          <c:tx>
            <c:strRef>
              <c:f>意大利拟合结果!$R$1</c:f>
              <c:strCache>
                <c:ptCount val="1"/>
                <c:pt idx="0">
                  <c:v>真实值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意大利拟合结果!$P$2:$P$12</c:f>
              <c:numCache>
                <c:formatCode>m/d/yyyy</c:formatCode>
                <c:ptCount val="1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</c:numCache>
            </c:numRef>
          </c:cat>
          <c:val>
            <c:numRef>
              <c:f>意大利拟合结果!$R$2:$R$12</c:f>
              <c:numCache>
                <c:formatCode>General</c:formatCode>
                <c:ptCount val="11"/>
                <c:pt idx="0">
                  <c:v>6</c:v>
                </c:pt>
                <c:pt idx="1">
                  <c:v>67</c:v>
                </c:pt>
                <c:pt idx="2">
                  <c:v>56.5</c:v>
                </c:pt>
                <c:pt idx="3">
                  <c:v>78.25</c:v>
                </c:pt>
                <c:pt idx="4">
                  <c:v>81</c:v>
                </c:pt>
                <c:pt idx="5">
                  <c:v>131.5</c:v>
                </c:pt>
                <c:pt idx="6">
                  <c:v>164.75</c:v>
                </c:pt>
                <c:pt idx="7">
                  <c:v>201.5</c:v>
                </c:pt>
                <c:pt idx="8">
                  <c:v>322.25</c:v>
                </c:pt>
                <c:pt idx="9">
                  <c:v>561</c:v>
                </c:pt>
                <c:pt idx="10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C-4852-BE9E-9B07D81E1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62456"/>
        <c:axId val="526260216"/>
      </c:lineChart>
      <c:dateAx>
        <c:axId val="526262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260216"/>
        <c:crosses val="autoZero"/>
        <c:auto val="1"/>
        <c:lblOffset val="100"/>
        <c:baseTimeUnit val="days"/>
      </c:dateAx>
      <c:valAx>
        <c:axId val="526260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病例数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26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994126772267E-2"/>
          <c:y val="0.11276363286655"/>
          <c:w val="0.182384884719996"/>
          <c:h val="0.11304268312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A</a:t>
            </a:r>
          </a:p>
        </c:rich>
      </c:tx>
      <c:layout>
        <c:manualLayout>
          <c:xMode val="edge"/>
          <c:yMode val="edge"/>
          <c:x val="0.507066292929927"/>
          <c:y val="3.1550776928303499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伊朗拟合结果!$E$1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rgbClr val="1F4E79">
                <a:alpha val="100000"/>
              </a:srgbClr>
            </a:solidFill>
            <a:ln>
              <a:noFill/>
              <a:round/>
            </a:ln>
          </c:spPr>
          <c:invertIfNegative val="0"/>
          <c:cat>
            <c:numRef>
              <c:f>伊朗拟合结果!$B$2:$B$101</c:f>
              <c:numCache>
                <c:formatCode>[$-409]d\-mmm;@</c:formatCode>
                <c:ptCount val="10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</c:numCache>
            </c:numRef>
          </c:cat>
          <c:val>
            <c:numRef>
              <c:f>伊朗拟合结果!$E$2:$E$101</c:f>
              <c:numCache>
                <c:formatCode>0_ </c:formatCode>
                <c:ptCount val="100"/>
                <c:pt idx="0">
                  <c:v>30</c:v>
                </c:pt>
                <c:pt idx="1">
                  <c:v>84.251574328465495</c:v>
                </c:pt>
                <c:pt idx="2">
                  <c:v>140.12922760675301</c:v>
                </c:pt>
                <c:pt idx="3">
                  <c:v>204.31726011407699</c:v>
                </c:pt>
                <c:pt idx="4">
                  <c:v>283.854884511335</c:v>
                </c:pt>
                <c:pt idx="5">
                  <c:v>387.14926751068299</c:v>
                </c:pt>
                <c:pt idx="6">
                  <c:v>523.14913361090896</c:v>
                </c:pt>
                <c:pt idx="7">
                  <c:v>698.97186302441696</c:v>
                </c:pt>
                <c:pt idx="8">
                  <c:v>921.66614961388905</c:v>
                </c:pt>
                <c:pt idx="9">
                  <c:v>1198.50707395258</c:v>
                </c:pt>
                <c:pt idx="10">
                  <c:v>1535.40044491303</c:v>
                </c:pt>
                <c:pt idx="11">
                  <c:v>1937.83790505365</c:v>
                </c:pt>
                <c:pt idx="12">
                  <c:v>2409.9343249497501</c:v>
                </c:pt>
                <c:pt idx="13">
                  <c:v>2951.7922719708599</c:v>
                </c:pt>
                <c:pt idx="14">
                  <c:v>3560.8657219572201</c:v>
                </c:pt>
                <c:pt idx="15">
                  <c:v>4233.0726354252001</c:v>
                </c:pt>
                <c:pt idx="16">
                  <c:v>4959.0422537733102</c:v>
                </c:pt>
                <c:pt idx="17">
                  <c:v>5724.5061326735404</c:v>
                </c:pt>
                <c:pt idx="18">
                  <c:v>6514.27207117541</c:v>
                </c:pt>
                <c:pt idx="19">
                  <c:v>7309.9576494339299</c:v>
                </c:pt>
                <c:pt idx="20">
                  <c:v>8088.49997351813</c:v>
                </c:pt>
                <c:pt idx="21">
                  <c:v>8837.2263353736307</c:v>
                </c:pt>
                <c:pt idx="22">
                  <c:v>9570.6309903485599</c:v>
                </c:pt>
                <c:pt idx="23">
                  <c:v>10299.8717888419</c:v>
                </c:pt>
                <c:pt idx="24">
                  <c:v>11035.029859677899</c:v>
                </c:pt>
                <c:pt idx="25">
                  <c:v>11785.147027241001</c:v>
                </c:pt>
                <c:pt idx="26">
                  <c:v>12555.670465589899</c:v>
                </c:pt>
                <c:pt idx="27">
                  <c:v>13351.467155446</c:v>
                </c:pt>
                <c:pt idx="28">
                  <c:v>14175.9320295699</c:v>
                </c:pt>
                <c:pt idx="29">
                  <c:v>15032.6213675748</c:v>
                </c:pt>
                <c:pt idx="30">
                  <c:v>15925.0952034701</c:v>
                </c:pt>
                <c:pt idx="31">
                  <c:v>16856.804204113101</c:v>
                </c:pt>
                <c:pt idx="32">
                  <c:v>17831.118172769799</c:v>
                </c:pt>
                <c:pt idx="33">
                  <c:v>18851.445855833601</c:v>
                </c:pt>
                <c:pt idx="34">
                  <c:v>19921.223160034398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AA6-A2EC-EB419A9CC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0_ 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B</a:t>
            </a:r>
          </a:p>
        </c:rich>
      </c:tx>
      <c:layout>
        <c:manualLayout>
          <c:xMode val="edge"/>
          <c:yMode val="edge"/>
          <c:x val="0.54710002617605302"/>
          <c:y val="2.0104695027536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D0104">
                <a:alpha val="100000"/>
              </a:srgbClr>
            </a:solidFill>
            <a:ln>
              <a:noFill/>
              <a:round/>
            </a:ln>
          </c:spPr>
          <c:invertIfNegative val="0"/>
          <c:cat>
            <c:numRef>
              <c:f>伊朗拟合结果!$B$2:$B$101</c:f>
              <c:numCache>
                <c:formatCode>[$-409]d\-mmm;@</c:formatCode>
                <c:ptCount val="10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44D-4436-A6A4-6A84EFA4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3751219771858"/>
              <c:y val="0.92443538331063901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D</a:t>
            </a:r>
          </a:p>
        </c:rich>
      </c:tx>
      <c:layout>
        <c:manualLayout>
          <c:xMode val="edge"/>
          <c:yMode val="edge"/>
          <c:x val="0.54089398922781595"/>
          <c:y val="2.5078428772858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0575935002183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伊朗拟合结果!$D$1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D2124">
                <a:alpha val="74901"/>
              </a:srgbClr>
            </a:solidFill>
            <a:ln>
              <a:noFill/>
              <a:round/>
            </a:ln>
          </c:spPr>
          <c:invertIfNegative val="0"/>
          <c:cat>
            <c:numRef>
              <c:f>伊朗拟合结果!$B$2:$B$101</c:f>
              <c:numCache>
                <c:formatCode>[$-409]d\-mmm;@</c:formatCode>
                <c:ptCount val="10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</c:numCache>
            </c:numRef>
          </c:cat>
          <c:val>
            <c:numRef>
              <c:f>伊朗拟合结果!$D$2:$D$101</c:f>
              <c:numCache>
                <c:formatCode>0_ </c:formatCode>
                <c:ptCount val="100"/>
                <c:pt idx="0">
                  <c:v>70</c:v>
                </c:pt>
                <c:pt idx="1">
                  <c:v>209.958415425878</c:v>
                </c:pt>
                <c:pt idx="2">
                  <c:v>365.860392905119</c:v>
                </c:pt>
                <c:pt idx="3">
                  <c:v>553.97001302625097</c:v>
                </c:pt>
                <c:pt idx="4">
                  <c:v>792.95204160880996</c:v>
                </c:pt>
                <c:pt idx="5">
                  <c:v>1106.4904673169401</c:v>
                </c:pt>
                <c:pt idx="6">
                  <c:v>1518.2526060892301</c:v>
                </c:pt>
                <c:pt idx="7">
                  <c:v>2047.8412662277999</c:v>
                </c:pt>
                <c:pt idx="8">
                  <c:v>2715.9634912830702</c:v>
                </c:pt>
                <c:pt idx="9">
                  <c:v>3543.49919562892</c:v>
                </c:pt>
                <c:pt idx="10">
                  <c:v>4548.0538224965403</c:v>
                </c:pt>
                <c:pt idx="11">
                  <c:v>5744.8147953401904</c:v>
                </c:pt>
                <c:pt idx="12">
                  <c:v>7143.8809848875699</c:v>
                </c:pt>
                <c:pt idx="13">
                  <c:v>8745.0791962039002</c:v>
                </c:pt>
                <c:pt idx="14">
                  <c:v>10539.6945002377</c:v>
                </c:pt>
                <c:pt idx="15">
                  <c:v>12511.647668956701</c:v>
                </c:pt>
                <c:pt idx="16">
                  <c:v>14630.896341566</c:v>
                </c:pt>
                <c:pt idx="17">
                  <c:v>16854.154088423798</c:v>
                </c:pt>
                <c:pt idx="18">
                  <c:v>19132.180116547599</c:v>
                </c:pt>
                <c:pt idx="19">
                  <c:v>21407.0598486946</c:v>
                </c:pt>
                <c:pt idx="20">
                  <c:v>23610.0696316742</c:v>
                </c:pt>
                <c:pt idx="21">
                  <c:v>25696.2103010069</c:v>
                </c:pt>
                <c:pt idx="22">
                  <c:v>27684.553265815699</c:v>
                </c:pt>
                <c:pt idx="23">
                  <c:v>29592.5049905833</c:v>
                </c:pt>
                <c:pt idx="24">
                  <c:v>31438.650477619802</c:v>
                </c:pt>
                <c:pt idx="25">
                  <c:v>33247.939544690897</c:v>
                </c:pt>
                <c:pt idx="26">
                  <c:v>35074.896102603299</c:v>
                </c:pt>
                <c:pt idx="27">
                  <c:v>36996.962935080301</c:v>
                </c:pt>
                <c:pt idx="28">
                  <c:v>39024.390162208503</c:v>
                </c:pt>
                <c:pt idx="29">
                  <c:v>41161.537410591904</c:v>
                </c:pt>
                <c:pt idx="30">
                  <c:v>43414.685509757299</c:v>
                </c:pt>
                <c:pt idx="31">
                  <c:v>45790.310831005001</c:v>
                </c:pt>
                <c:pt idx="32">
                  <c:v>48295.120629215497</c:v>
                </c:pt>
                <c:pt idx="33">
                  <c:v>50936.173457644501</c:v>
                </c:pt>
                <c:pt idx="34">
                  <c:v>53720.8665323069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E-4499-98DD-334E0B76D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135259204253802"/>
              <c:y val="0.90792045635743102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0_ 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C</a:t>
            </a:r>
          </a:p>
        </c:rich>
      </c:tx>
      <c:layout>
        <c:manualLayout>
          <c:xMode val="edge"/>
          <c:yMode val="edge"/>
          <c:x val="0.50091061288482497"/>
          <c:y val="2.5510204081632699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3379269023367"/>
          <c:y val="0.199404761904762"/>
          <c:w val="0.82916716596764495"/>
          <c:h val="0.56194727891156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伊朗拟合结果!$F$1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5FAAC1">
                <a:alpha val="100000"/>
              </a:srgbClr>
            </a:solidFill>
            <a:ln>
              <a:noFill/>
              <a:round/>
            </a:ln>
          </c:spPr>
          <c:invertIfNegative val="0"/>
          <c:cat>
            <c:numRef>
              <c:f>伊朗拟合结果!$B$2:$B$101</c:f>
              <c:numCache>
                <c:formatCode>[$-409]d\-mmm;@</c:formatCode>
                <c:ptCount val="10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</c:numCache>
            </c:numRef>
          </c:cat>
          <c:val>
            <c:numRef>
              <c:f>伊朗拟合结果!$F$2:$F$101</c:f>
              <c:numCache>
                <c:formatCode>General</c:formatCode>
                <c:ptCount val="100"/>
                <c:pt idx="0">
                  <c:v>10</c:v>
                </c:pt>
                <c:pt idx="1">
                  <c:v>14.5119682851722</c:v>
                </c:pt>
                <c:pt idx="2">
                  <c:v>24.159717714912301</c:v>
                </c:pt>
                <c:pt idx="3">
                  <c:v>39.480356945840697</c:v>
                </c:pt>
                <c:pt idx="4">
                  <c:v>61.620977798390399</c:v>
                </c:pt>
                <c:pt idx="5">
                  <c:v>92.299937278904494</c:v>
                </c:pt>
                <c:pt idx="6">
                  <c:v>137.093458713194</c:v>
                </c:pt>
                <c:pt idx="7">
                  <c:v>203.66200486073299</c:v>
                </c:pt>
                <c:pt idx="8">
                  <c:v>300.04961818671302</c:v>
                </c:pt>
                <c:pt idx="9">
                  <c:v>436.01303802397803</c:v>
                </c:pt>
                <c:pt idx="10">
                  <c:v>623.69778065076503</c:v>
                </c:pt>
                <c:pt idx="11">
                  <c:v>876.95047919798503</c:v>
                </c:pt>
                <c:pt idx="12">
                  <c:v>1211.08997757622</c:v>
                </c:pt>
                <c:pt idx="13">
                  <c:v>1643.7352635356201</c:v>
                </c:pt>
                <c:pt idx="14">
                  <c:v>2193.3616834459999</c:v>
                </c:pt>
                <c:pt idx="15">
                  <c:v>2877.1939087147598</c:v>
                </c:pt>
                <c:pt idx="16">
                  <c:v>3712.24319371405</c:v>
                </c:pt>
                <c:pt idx="17">
                  <c:v>4714.5541132401704</c:v>
                </c:pt>
                <c:pt idx="18">
                  <c:v>5894.7003273747196</c:v>
                </c:pt>
                <c:pt idx="19">
                  <c:v>7258.6547719059599</c:v>
                </c:pt>
                <c:pt idx="20">
                  <c:v>8809.0439675282505</c:v>
                </c:pt>
                <c:pt idx="21">
                  <c:v>10541.3705905483</c:v>
                </c:pt>
                <c:pt idx="22">
                  <c:v>12442.053657992299</c:v>
                </c:pt>
                <c:pt idx="23">
                  <c:v>14508.1842082578</c:v>
                </c:pt>
                <c:pt idx="24">
                  <c:v>16738.275951229301</c:v>
                </c:pt>
                <c:pt idx="25">
                  <c:v>19118.210245114999</c:v>
                </c:pt>
                <c:pt idx="26">
                  <c:v>21603.446857540199</c:v>
                </c:pt>
                <c:pt idx="27">
                  <c:v>24128.917867099299</c:v>
                </c:pt>
                <c:pt idx="28">
                  <c:v>26698.760478398901</c:v>
                </c:pt>
                <c:pt idx="29">
                  <c:v>29323.3521632253</c:v>
                </c:pt>
                <c:pt idx="30">
                  <c:v>32011.482318293602</c:v>
                </c:pt>
                <c:pt idx="31">
                  <c:v>34772.049931256399</c:v>
                </c:pt>
                <c:pt idx="32">
                  <c:v>37614.071384890303</c:v>
                </c:pt>
                <c:pt idx="33">
                  <c:v>40546.717320793199</c:v>
                </c:pt>
                <c:pt idx="34">
                  <c:v>43579.327399965499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A-45B1-A613-5FBE507B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[$-409]d\-mmm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伊朗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52952466188101"/>
          <c:y val="0.13023431115997999"/>
          <c:w val="0.856060469717003"/>
          <c:h val="0.63233973990720305"/>
        </c:manualLayout>
      </c:layout>
      <c:lineChart>
        <c:grouping val="standard"/>
        <c:varyColors val="0"/>
        <c:ser>
          <c:idx val="0"/>
          <c:order val="0"/>
          <c:tx>
            <c:strRef>
              <c:f>伊朗拟合结果!$Q$1</c:f>
              <c:strCache>
                <c:ptCount val="1"/>
                <c:pt idx="0">
                  <c:v>拟合值</c:v>
                </c:pt>
              </c:strCache>
            </c:strRef>
          </c:tx>
          <c:spPr>
            <a:ln w="22225" cap="rnd">
              <a:solidFill>
                <a:srgbClr val="5FBAD3"/>
              </a:solidFill>
              <a:round/>
            </a:ln>
            <a:effectLst/>
          </c:spPr>
          <c:marker>
            <c:symbol val="none"/>
          </c:marker>
          <c:cat>
            <c:numRef>
              <c:f>伊朗拟合结果!$P$2:$P$14</c:f>
              <c:numCache>
                <c:formatCode>m/d/yyyy</c:formatCode>
                <c:ptCount val="13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43883</c:v>
                </c:pt>
                <c:pt idx="4">
                  <c:v>43884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  <c:pt idx="10">
                  <c:v>43890</c:v>
                </c:pt>
                <c:pt idx="11">
                  <c:v>43891</c:v>
                </c:pt>
                <c:pt idx="12">
                  <c:v>43892</c:v>
                </c:pt>
              </c:numCache>
            </c:numRef>
          </c:cat>
          <c:val>
            <c:numRef>
              <c:f>伊朗拟合结果!$Q$2:$Q$14</c:f>
              <c:numCache>
                <c:formatCode>0_ </c:formatCode>
                <c:ptCount val="13"/>
                <c:pt idx="0">
                  <c:v>2</c:v>
                </c:pt>
                <c:pt idx="1">
                  <c:v>1.86425410588467</c:v>
                </c:pt>
                <c:pt idx="2">
                  <c:v>5.2531741853224503</c:v>
                </c:pt>
                <c:pt idx="3">
                  <c:v>11.0948142106138</c:v>
                </c:pt>
                <c:pt idx="4">
                  <c:v>20.368398501839799</c:v>
                </c:pt>
                <c:pt idx="5">
                  <c:v>34.4038034719986</c:v>
                </c:pt>
                <c:pt idx="6">
                  <c:v>54.963012862284003</c:v>
                </c:pt>
                <c:pt idx="7">
                  <c:v>84.329051200231504</c:v>
                </c:pt>
                <c:pt idx="8">
                  <c:v>125.410020183166</c:v>
                </c:pt>
                <c:pt idx="9">
                  <c:v>181.837382782525</c:v>
                </c:pt>
                <c:pt idx="10">
                  <c:v>258.05896334556701</c:v>
                </c:pt>
                <c:pt idx="11">
                  <c:v>359.42334586018302</c:v>
                </c:pt>
                <c:pt idx="12">
                  <c:v>492.24143049125797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F-4B35-BFCD-68F5AEE030C8}"/>
            </c:ext>
          </c:extLst>
        </c:ser>
        <c:ser>
          <c:idx val="1"/>
          <c:order val="1"/>
          <c:tx>
            <c:strRef>
              <c:f>伊朗拟合结果!$R$1</c:f>
              <c:strCache>
                <c:ptCount val="1"/>
                <c:pt idx="0">
                  <c:v>真实值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伊朗拟合结果!$P$2:$P$14</c:f>
              <c:numCache>
                <c:formatCode>m/d/yyyy</c:formatCode>
                <c:ptCount val="13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43883</c:v>
                </c:pt>
                <c:pt idx="4">
                  <c:v>43884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  <c:pt idx="10">
                  <c:v>43890</c:v>
                </c:pt>
                <c:pt idx="11">
                  <c:v>43891</c:v>
                </c:pt>
                <c:pt idx="12">
                  <c:v>43892</c:v>
                </c:pt>
              </c:numCache>
            </c:numRef>
          </c:cat>
          <c:val>
            <c:numRef>
              <c:f>伊朗拟合结果!$R$2:$R$14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4.5</c:v>
                </c:pt>
                <c:pt idx="3">
                  <c:v>7.75</c:v>
                </c:pt>
                <c:pt idx="4">
                  <c:v>11.5</c:v>
                </c:pt>
                <c:pt idx="5">
                  <c:v>19.25</c:v>
                </c:pt>
                <c:pt idx="6">
                  <c:v>28.25</c:v>
                </c:pt>
                <c:pt idx="7">
                  <c:v>50.5</c:v>
                </c:pt>
                <c:pt idx="8">
                  <c:v>81.75</c:v>
                </c:pt>
                <c:pt idx="9">
                  <c:v>124.5</c:v>
                </c:pt>
                <c:pt idx="10">
                  <c:v>209.25</c:v>
                </c:pt>
                <c:pt idx="11">
                  <c:v>385</c:v>
                </c:pt>
                <c:pt idx="12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F-4B35-BFCD-68F5AEE03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197560"/>
        <c:axId val="625195320"/>
      </c:lineChart>
      <c:dateAx>
        <c:axId val="62519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195320"/>
        <c:crosses val="autoZero"/>
        <c:auto val="1"/>
        <c:lblOffset val="100"/>
        <c:baseTimeUnit val="days"/>
      </c:dateAx>
      <c:valAx>
        <c:axId val="625195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病例数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1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900547311815397E-2"/>
          <c:y val="0.13106059060457501"/>
          <c:w val="0.17397676733595299"/>
          <c:h val="0.139354524886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r>
              <a:rPr lang="en-US" altLang="zh-CN" sz="1600">
                <a:latin typeface="Times New Roman" panose="02020603050405020304" pitchFamily="18" charset="0"/>
                <a:cs typeface="Times New Roman" panose="02020603050405020304" pitchFamily="18" charset="0"/>
              </a:rPr>
              <a:t>Italy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lineChart>
        <c:grouping val="standard"/>
        <c:varyColors val="0"/>
        <c:ser>
          <c:idx val="22"/>
          <c:order val="0"/>
          <c:tx>
            <c:strRef>
              <c:f>意大利拟合结果!$Q$1</c:f>
              <c:strCache>
                <c:ptCount val="1"/>
                <c:pt idx="0">
                  <c:v>拟合值</c:v>
                </c:pt>
              </c:strCache>
            </c:strRef>
          </c:tx>
          <c:spPr>
            <a:ln w="28575" cap="rnd" cmpd="sng" algn="ctr">
              <a:solidFill>
                <a:srgbClr val="5FBAD3"/>
              </a:solidFill>
              <a:prstDash val="solid"/>
              <a:round/>
            </a:ln>
          </c:spPr>
          <c:marker>
            <c:symbol val="none"/>
          </c:marker>
          <c:cat>
            <c:numRef>
              <c:f>意大利拟合结果!$P$2:$P$14</c:f>
              <c:numCache>
                <c:formatCode>m/d/yyyy</c:formatCode>
                <c:ptCount val="1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</c:numCache>
            </c:numRef>
          </c:cat>
          <c:val>
            <c:numRef>
              <c:f>意大利拟合结果!$Q$2:$Q$12</c:f>
              <c:numCache>
                <c:formatCode>0_ </c:formatCode>
                <c:ptCount val="11"/>
                <c:pt idx="0">
                  <c:v>2</c:v>
                </c:pt>
                <c:pt idx="1">
                  <c:v>8.2891884886905398</c:v>
                </c:pt>
                <c:pt idx="2">
                  <c:v>18.613318089222901</c:v>
                </c:pt>
                <c:pt idx="3">
                  <c:v>34.261144173446603</c:v>
                </c:pt>
                <c:pt idx="4">
                  <c:v>57.186338072511901</c:v>
                </c:pt>
                <c:pt idx="5">
                  <c:v>89.781512138209905</c:v>
                </c:pt>
                <c:pt idx="6">
                  <c:v>134.83582004557101</c:v>
                </c:pt>
                <c:pt idx="7">
                  <c:v>195.42295888004301</c:v>
                </c:pt>
                <c:pt idx="8">
                  <c:v>274.790254143347</c:v>
                </c:pt>
                <c:pt idx="9">
                  <c:v>376.12723527603498</c:v>
                </c:pt>
                <c:pt idx="10">
                  <c:v>502.27952441146198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C-4DEF-AAA7-A7343ACAB1A0}"/>
            </c:ext>
          </c:extLst>
        </c:ser>
        <c:ser>
          <c:idx val="0"/>
          <c:order val="1"/>
          <c:tx>
            <c:strRef>
              <c:f>意大利拟合结果!$R$1</c:f>
              <c:strCache>
                <c:ptCount val="1"/>
                <c:pt idx="0">
                  <c:v>真实值</c:v>
                </c:pt>
              </c:strCache>
            </c:strRef>
          </c:tx>
          <c:spPr>
            <a:ln w="28575" cap="rnd" cmpd="sng" algn="ctr">
              <a:solidFill>
                <a:schemeClr val="accent2">
                  <a:lumMod val="75000"/>
                  <a:alpha val="83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意大利拟合结果!$P$2:$P$14</c:f>
              <c:numCache>
                <c:formatCode>m/d/yyyy</c:formatCode>
                <c:ptCount val="1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</c:numCache>
            </c:numRef>
          </c:cat>
          <c:val>
            <c:numRef>
              <c:f>意大利拟合结果!$R$2:$R$14</c:f>
              <c:numCache>
                <c:formatCode>General</c:formatCode>
                <c:ptCount val="13"/>
                <c:pt idx="0">
                  <c:v>6</c:v>
                </c:pt>
                <c:pt idx="1">
                  <c:v>67</c:v>
                </c:pt>
                <c:pt idx="2">
                  <c:v>56.5</c:v>
                </c:pt>
                <c:pt idx="3">
                  <c:v>78.25</c:v>
                </c:pt>
                <c:pt idx="4">
                  <c:v>81</c:v>
                </c:pt>
                <c:pt idx="5">
                  <c:v>131.5</c:v>
                </c:pt>
                <c:pt idx="6">
                  <c:v>164.75</c:v>
                </c:pt>
                <c:pt idx="7">
                  <c:v>201.5</c:v>
                </c:pt>
                <c:pt idx="8">
                  <c:v>322.25</c:v>
                </c:pt>
                <c:pt idx="9">
                  <c:v>561</c:v>
                </c:pt>
                <c:pt idx="10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C-4DEF-AAA7-A7343ACA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"/>
        <c:axId val="2222"/>
      </c:line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0_ 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legend>
      <c:legendPos val="t"/>
      <c:layout>
        <c:manualLayout>
          <c:xMode val="edge"/>
          <c:yMode val="edge"/>
          <c:x val="0.13698268351774801"/>
          <c:y val="0.121987426292142"/>
          <c:w val="0.156150553217595"/>
          <c:h val="0.145727032980427"/>
        </c:manualLayout>
      </c:layout>
      <c:overlay val="0"/>
      <c:spPr>
        <a:noFill/>
        <a:ln>
          <a:noFill/>
          <a:round/>
        </a:ln>
      </c:spPr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rgbClr val="595959"/>
              </a:solidFill>
              <a:latin typeface="Times New Roman" panose="02020603050405020304" pitchFamily="18" charset="0"/>
              <a:ea typeface="宋体" panose="02010600030101010101" pitchFamily="7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A</a:t>
            </a:r>
          </a:p>
        </c:rich>
      </c:tx>
      <c:layout>
        <c:manualLayout>
          <c:xMode val="edge"/>
          <c:yMode val="edge"/>
          <c:x val="0.507066292929927"/>
          <c:y val="3.1550776928303499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意大利拟合结果!$E$1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rgbClr val="1F4E79">
                <a:alpha val="100000"/>
              </a:srgbClr>
            </a:solidFill>
            <a:ln>
              <a:noFill/>
              <a:round/>
            </a:ln>
          </c:spPr>
          <c:invertIfNegative val="0"/>
          <c:cat>
            <c:numRef>
              <c:f>意大利拟合结果!$B$2:$B$101</c:f>
              <c:numCache>
                <c:formatCode>[$-409]d\-mmm;@</c:formatCode>
                <c:ptCount val="1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</c:numCache>
            </c:numRef>
          </c:cat>
          <c:val>
            <c:numRef>
              <c:f>意大利拟合结果!$E$2:$E$101</c:f>
              <c:numCache>
                <c:formatCode>0_ </c:formatCode>
                <c:ptCount val="100"/>
                <c:pt idx="0">
                  <c:v>60</c:v>
                </c:pt>
                <c:pt idx="1">
                  <c:v>75.569565466891902</c:v>
                </c:pt>
                <c:pt idx="2">
                  <c:v>97.809595194520995</c:v>
                </c:pt>
                <c:pt idx="3">
                  <c:v>128.80864953553601</c:v>
                </c:pt>
                <c:pt idx="4">
                  <c:v>170.92514009688301</c:v>
                </c:pt>
                <c:pt idx="5">
                  <c:v>226.71568386723601</c:v>
                </c:pt>
                <c:pt idx="6">
                  <c:v>298.80153682443699</c:v>
                </c:pt>
                <c:pt idx="7">
                  <c:v>389.73132659132398</c:v>
                </c:pt>
                <c:pt idx="8">
                  <c:v>501.82585964968501</c:v>
                </c:pt>
                <c:pt idx="9">
                  <c:v>637.00432820164701</c:v>
                </c:pt>
                <c:pt idx="10">
                  <c:v>796.52531743619795</c:v>
                </c:pt>
                <c:pt idx="11">
                  <c:v>980.65091246782094</c:v>
                </c:pt>
                <c:pt idx="12">
                  <c:v>1188.52433506895</c:v>
                </c:pt>
                <c:pt idx="13">
                  <c:v>1418.40185422378</c:v>
                </c:pt>
                <c:pt idx="14">
                  <c:v>1667.26678716895</c:v>
                </c:pt>
                <c:pt idx="15">
                  <c:v>1930.6844616988501</c:v>
                </c:pt>
                <c:pt idx="16">
                  <c:v>2203.1185305171198</c:v>
                </c:pt>
                <c:pt idx="17">
                  <c:v>2478.41491333162</c:v>
                </c:pt>
                <c:pt idx="18">
                  <c:v>2748.9087285737801</c:v>
                </c:pt>
                <c:pt idx="19">
                  <c:v>3007.93304614726</c:v>
                </c:pt>
                <c:pt idx="20">
                  <c:v>3250.0343376887499</c:v>
                </c:pt>
                <c:pt idx="21">
                  <c:v>3471.28161722817</c:v>
                </c:pt>
                <c:pt idx="22">
                  <c:v>3672.37033640355</c:v>
                </c:pt>
                <c:pt idx="23">
                  <c:v>3856.4022888504701</c:v>
                </c:pt>
                <c:pt idx="24">
                  <c:v>4026.3791729690302</c:v>
                </c:pt>
                <c:pt idx="25">
                  <c:v>4185.1734692054397</c:v>
                </c:pt>
                <c:pt idx="26">
                  <c:v>4335.0006288556297</c:v>
                </c:pt>
                <c:pt idx="27">
                  <c:v>4477.2122652743101</c:v>
                </c:pt>
                <c:pt idx="28">
                  <c:v>4613.10365520901</c:v>
                </c:pt>
                <c:pt idx="29">
                  <c:v>4743.9505048220699</c:v>
                </c:pt>
                <c:pt idx="30">
                  <c:v>4871.0078479444501</c:v>
                </c:pt>
                <c:pt idx="31">
                  <c:v>4995.2674340091398</c:v>
                </c:pt>
                <c:pt idx="32">
                  <c:v>5117.2317870024299</c:v>
                </c:pt>
                <c:pt idx="33">
                  <c:v>5237.3753747006303</c:v>
                </c:pt>
                <c:pt idx="34">
                  <c:v>5356.1978854153504</c:v>
                </c:pt>
                <c:pt idx="35">
                  <c:v>5474.2242279935999</c:v>
                </c:pt>
                <c:pt idx="36">
                  <c:v>5592.0045318177299</c:v>
                </c:pt>
                <c:pt idx="37">
                  <c:v>5710.0465326161802</c:v>
                </c:pt>
                <c:pt idx="38">
                  <c:v>5828.5256483781804</c:v>
                </c:pt>
                <c:pt idx="39">
                  <c:v>5947.5616783279802</c:v>
                </c:pt>
                <c:pt idx="40">
                  <c:v>6067.3009062916599</c:v>
                </c:pt>
                <c:pt idx="41">
                  <c:v>6187.9132918898504</c:v>
                </c:pt>
                <c:pt idx="42">
                  <c:v>6309.5924705376701</c:v>
                </c:pt>
                <c:pt idx="43">
                  <c:v>6432.5557534447798</c:v>
                </c:pt>
                <c:pt idx="44">
                  <c:v>6557.0441276153397</c:v>
                </c:pt>
                <c:pt idx="45">
                  <c:v>6683.30088103869</c:v>
                </c:pt>
                <c:pt idx="46">
                  <c:v>6811.3540325024796</c:v>
                </c:pt>
                <c:pt idx="47">
                  <c:v>6941.2226337785396</c:v>
                </c:pt>
                <c:pt idx="48">
                  <c:v>7072.9580950452</c:v>
                </c:pt>
                <c:pt idx="49">
                  <c:v>7206.6211594720098</c:v>
                </c:pt>
                <c:pt idx="50">
                  <c:v>7342.2819032196703</c:v>
                </c:pt>
                <c:pt idx="51">
                  <c:v>7480.0197354400698</c:v>
                </c:pt>
                <c:pt idx="52">
                  <c:v>7619.9233982763099</c:v>
                </c:pt>
                <c:pt idx="53">
                  <c:v>7762.09096686265</c:v>
                </c:pt>
                <c:pt idx="54">
                  <c:v>7906.6298493245104</c:v>
                </c:pt>
                <c:pt idx="55">
                  <c:v>8053.6368719571501</c:v>
                </c:pt>
                <c:pt idx="56">
                  <c:v>8203.1002395473297</c:v>
                </c:pt>
                <c:pt idx="57">
                  <c:v>8355.0548933388</c:v>
                </c:pt>
                <c:pt idx="58">
                  <c:v>8509.5489508888295</c:v>
                </c:pt>
                <c:pt idx="59">
                  <c:v>8666.63125737068</c:v>
                </c:pt>
                <c:pt idx="60">
                  <c:v>8826.35138557356</c:v>
                </c:pt>
                <c:pt idx="61">
                  <c:v>8988.7596359026502</c:v>
                </c:pt>
                <c:pt idx="62">
                  <c:v>9153.9070363791107</c:v>
                </c:pt>
                <c:pt idx="63">
                  <c:v>9321.8453426400592</c:v>
                </c:pt>
                <c:pt idx="64">
                  <c:v>9492.6270379385805</c:v>
                </c:pt>
                <c:pt idx="65">
                  <c:v>9666.2994228609605</c:v>
                </c:pt>
                <c:pt idx="66">
                  <c:v>9842.8951665311597</c:v>
                </c:pt>
                <c:pt idx="67">
                  <c:v>10022.465979479801</c:v>
                </c:pt>
                <c:pt idx="68">
                  <c:v>10205.0632961592</c:v>
                </c:pt>
                <c:pt idx="69">
                  <c:v>10390.7362290732</c:v>
                </c:pt>
                <c:pt idx="70">
                  <c:v>10579.5315687775</c:v>
                </c:pt>
                <c:pt idx="71">
                  <c:v>10771.4937838797</c:v>
                </c:pt>
                <c:pt idx="72">
                  <c:v>10966.6650210389</c:v>
                </c:pt>
                <c:pt idx="73">
                  <c:v>11165.0851049662</c:v>
                </c:pt>
                <c:pt idx="74">
                  <c:v>11366.791538424301</c:v>
                </c:pt>
                <c:pt idx="75">
                  <c:v>11571.820250131001</c:v>
                </c:pt>
                <c:pt idx="76">
                  <c:v>11780.2215416408</c:v>
                </c:pt>
                <c:pt idx="77">
                  <c:v>11992.055415283899</c:v>
                </c:pt>
                <c:pt idx="78">
                  <c:v>12207.377822201101</c:v>
                </c:pt>
                <c:pt idx="79">
                  <c:v>12426.2403807749</c:v>
                </c:pt>
                <c:pt idx="80">
                  <c:v>12648.6903766296</c:v>
                </c:pt>
                <c:pt idx="81">
                  <c:v>12874.7707626312</c:v>
                </c:pt>
                <c:pt idx="82">
                  <c:v>13104.520158887301</c:v>
                </c:pt>
                <c:pt idx="83">
                  <c:v>13337.9728527472</c:v>
                </c:pt>
                <c:pt idx="84">
                  <c:v>13575.1587988019</c:v>
                </c:pt>
                <c:pt idx="85">
                  <c:v>13816.109501478801</c:v>
                </c:pt>
                <c:pt idx="86">
                  <c:v>14060.8855794678</c:v>
                </c:pt>
                <c:pt idx="87">
                  <c:v>14309.553376768299</c:v>
                </c:pt>
                <c:pt idx="88">
                  <c:v>14562.1726802785</c:v>
                </c:pt>
                <c:pt idx="89">
                  <c:v>14818.796714751499</c:v>
                </c:pt>
                <c:pt idx="90">
                  <c:v>15079.472142794701</c:v>
                </c:pt>
                <c:pt idx="91">
                  <c:v>15344.2390648704</c:v>
                </c:pt>
                <c:pt idx="92">
                  <c:v>15613.131019295301</c:v>
                </c:pt>
                <c:pt idx="93">
                  <c:v>15886.1749822408</c:v>
                </c:pt>
                <c:pt idx="94">
                  <c:v>16163.3913677329</c:v>
                </c:pt>
                <c:pt idx="95">
                  <c:v>16444.827444301602</c:v>
                </c:pt>
                <c:pt idx="96">
                  <c:v>16730.558911189401</c:v>
                </c:pt>
                <c:pt idx="97">
                  <c:v>17020.630074507699</c:v>
                </c:pt>
                <c:pt idx="98">
                  <c:v>17315.082739442299</c:v>
                </c:pt>
                <c:pt idx="99">
                  <c:v>17613.956355681199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204-A514-9E9D167ED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0_ 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B</a:t>
            </a:r>
          </a:p>
        </c:rich>
      </c:tx>
      <c:layout>
        <c:manualLayout>
          <c:xMode val="edge"/>
          <c:yMode val="edge"/>
          <c:x val="0.54710002617605302"/>
          <c:y val="2.0104695027536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D0104">
                <a:alpha val="100000"/>
              </a:srgbClr>
            </a:solidFill>
            <a:ln>
              <a:noFill/>
              <a:round/>
            </a:ln>
          </c:spPr>
          <c:invertIfNegative val="0"/>
          <c:cat>
            <c:numRef>
              <c:f>意大利拟合结果!$B$2:$B$101</c:f>
              <c:numCache>
                <c:formatCode>[$-409]d\-mmm;@</c:formatCode>
                <c:ptCount val="1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FAF-45DC-8A10-6059D6617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3751219771858"/>
              <c:y val="0.92443538331063901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74295</xdr:colOff>
      <xdr:row>34</xdr:row>
      <xdr:rowOff>73025</xdr:rowOff>
    </xdr:from>
    <xdr:to>
      <xdr:col>26</xdr:col>
      <xdr:colOff>221606</xdr:colOff>
      <xdr:row>55</xdr:row>
      <xdr:rowOff>130882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197485</xdr:colOff>
      <xdr:row>20</xdr:row>
      <xdr:rowOff>190500</xdr:rowOff>
    </xdr:from>
    <xdr:to>
      <xdr:col>44</xdr:col>
      <xdr:colOff>447675</xdr:colOff>
      <xdr:row>49</xdr:row>
      <xdr:rowOff>95250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22652673" y="4000500"/>
          <a:ext cx="11426190" cy="5429250"/>
          <a:chOff x="22417405" y="3796665"/>
          <a:chExt cx="11375390" cy="5153025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22417405" y="3796665"/>
          <a:ext cx="5676265" cy="25660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/>
        </xdr:nvGraphicFramePr>
        <xdr:xfrm>
          <a:off x="28105100" y="3806825"/>
          <a:ext cx="5687695" cy="25660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aphicFramePr/>
        </xdr:nvGraphicFramePr>
        <xdr:xfrm>
          <a:off x="28115895" y="6383020"/>
          <a:ext cx="5676900" cy="25666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/>
        </xdr:nvGraphicFramePr>
        <xdr:xfrm>
          <a:off x="22417405" y="6362700"/>
          <a:ext cx="5687695" cy="2555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20</xdr:col>
      <xdr:colOff>611505</xdr:colOff>
      <xdr:row>11</xdr:row>
      <xdr:rowOff>120015</xdr:rowOff>
    </xdr:from>
    <xdr:to>
      <xdr:col>29</xdr:col>
      <xdr:colOff>67118</xdr:colOff>
      <xdr:row>31</xdr:row>
      <xdr:rowOff>19675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417739</xdr:colOff>
      <xdr:row>1</xdr:row>
      <xdr:rowOff>32858</xdr:rowOff>
    </xdr:from>
    <xdr:to>
      <xdr:col>9</xdr:col>
      <xdr:colOff>1169205</xdr:colOff>
      <xdr:row>25</xdr:row>
      <xdr:rowOff>171350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197485</xdr:colOff>
      <xdr:row>20</xdr:row>
      <xdr:rowOff>190500</xdr:rowOff>
    </xdr:from>
    <xdr:to>
      <xdr:col>44</xdr:col>
      <xdr:colOff>447675</xdr:colOff>
      <xdr:row>49</xdr:row>
      <xdr:rowOff>95250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22583755" y="4020659"/>
          <a:ext cx="11377809" cy="5458480"/>
          <a:chOff x="22417405" y="3796665"/>
          <a:chExt cx="11375390" cy="5153025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/>
        </xdr:nvGraphicFramePr>
        <xdr:xfrm>
          <a:off x="22417405" y="3796665"/>
          <a:ext cx="5676265" cy="25660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aphicFramePr/>
        </xdr:nvGraphicFramePr>
        <xdr:xfrm>
          <a:off x="28105100" y="3806825"/>
          <a:ext cx="5687695" cy="25660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aphicFramePr/>
        </xdr:nvGraphicFramePr>
        <xdr:xfrm>
          <a:off x="28115895" y="6383020"/>
          <a:ext cx="5676900" cy="25666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aphicFramePr/>
        </xdr:nvGraphicFramePr>
        <xdr:xfrm>
          <a:off x="22417405" y="6362700"/>
          <a:ext cx="5687695" cy="2555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9</xdr:col>
      <xdr:colOff>1130903</xdr:colOff>
      <xdr:row>18</xdr:row>
      <xdr:rowOff>185662</xdr:rowOff>
    </xdr:from>
    <xdr:to>
      <xdr:col>16</xdr:col>
      <xdr:colOff>342697</xdr:colOff>
      <xdr:row>38</xdr:row>
      <xdr:rowOff>161269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143"/>
  <sheetViews>
    <sheetView tabSelected="1" zoomScale="80" zoomScaleNormal="80" workbookViewId="0">
      <selection activeCell="K25" sqref="K25:K36"/>
    </sheetView>
  </sheetViews>
  <sheetFormatPr defaultColWidth="9.1640625" defaultRowHeight="15" x14ac:dyDescent="0.25"/>
  <cols>
    <col min="3" max="3" width="12.75" style="3" customWidth="1"/>
    <col min="4" max="5" width="9.1640625" style="3" customWidth="1"/>
    <col min="6" max="6" width="12.75" style="4" customWidth="1"/>
    <col min="7" max="7" width="13.9140625" customWidth="1"/>
    <col min="10" max="10" width="16.1640625" customWidth="1"/>
    <col min="11" max="11" width="22.9140625" style="5" customWidth="1"/>
    <col min="12" max="12" width="12.75" customWidth="1"/>
    <col min="16" max="16" width="11.08203125" style="6" customWidth="1"/>
    <col min="17" max="17" width="9.1640625" style="7" customWidth="1"/>
    <col min="18" max="18" width="9.1640625" style="8" customWidth="1"/>
  </cols>
  <sheetData>
    <row r="1" spans="2:19" x14ac:dyDescent="0.25"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5" t="s">
        <v>8</v>
      </c>
      <c r="L1" s="3" t="s">
        <v>9</v>
      </c>
      <c r="M1" s="3" t="s">
        <v>10</v>
      </c>
      <c r="N1" s="3" t="s">
        <v>11</v>
      </c>
      <c r="Q1" s="7" t="s">
        <v>12</v>
      </c>
      <c r="R1" s="8" t="s">
        <v>13</v>
      </c>
    </row>
    <row r="2" spans="2:19" x14ac:dyDescent="0.25">
      <c r="B2" s="9">
        <v>43887</v>
      </c>
      <c r="C2" s="3">
        <v>10</v>
      </c>
      <c r="D2" s="3">
        <v>70</v>
      </c>
      <c r="E2" s="3">
        <v>30</v>
      </c>
      <c r="F2" s="4">
        <v>10</v>
      </c>
      <c r="G2">
        <v>82927900</v>
      </c>
      <c r="H2">
        <v>1400</v>
      </c>
      <c r="I2">
        <v>0</v>
      </c>
      <c r="J2" s="3">
        <f>C2+D2+E2+G2+H2+I2</f>
        <v>82929410</v>
      </c>
      <c r="K2" s="5">
        <f>H2/J2</f>
        <v>1.6881827568772045E-5</v>
      </c>
      <c r="M2" s="3">
        <f t="shared" ref="M2:M33" si="0">H2+C2+D2+E2</f>
        <v>1510</v>
      </c>
      <c r="P2" s="14">
        <v>43880</v>
      </c>
      <c r="Q2" s="3">
        <v>2</v>
      </c>
      <c r="R2" s="8">
        <v>2</v>
      </c>
      <c r="S2">
        <f t="shared" ref="S2:S22" si="1">R2/0.4</f>
        <v>5</v>
      </c>
    </row>
    <row r="3" spans="2:19" x14ac:dyDescent="0.25">
      <c r="B3" s="9">
        <v>43888</v>
      </c>
      <c r="C3" s="3">
        <v>5.3573831846328499</v>
      </c>
      <c r="D3" s="3">
        <v>209.958415425878</v>
      </c>
      <c r="E3" s="3">
        <v>84.251574328465495</v>
      </c>
      <c r="F3" s="4">
        <v>14.5119682851722</v>
      </c>
      <c r="G3">
        <v>82925835.4739438</v>
      </c>
      <c r="H3">
        <v>1539.6160809297401</v>
      </c>
      <c r="I3">
        <v>9.0268331438745992</v>
      </c>
      <c r="J3" s="3">
        <f t="shared" ref="J3:J22" si="2">C3+D3+E3+G3+H3+I3</f>
        <v>82927683.684230804</v>
      </c>
      <c r="K3" s="5">
        <f t="shared" ref="K3:K22" si="3">H3/J3</f>
        <v>1.8565767335215072E-5</v>
      </c>
      <c r="M3" s="3">
        <f t="shared" si="0"/>
        <v>1839.1834538687165</v>
      </c>
      <c r="P3" s="14">
        <v>43881</v>
      </c>
      <c r="Q3" s="3">
        <v>1.86425410588467</v>
      </c>
      <c r="R3" s="8">
        <v>3</v>
      </c>
      <c r="S3">
        <f t="shared" si="1"/>
        <v>7.5</v>
      </c>
    </row>
    <row r="4" spans="2:19" x14ac:dyDescent="0.25">
      <c r="B4" s="9">
        <v>43889</v>
      </c>
      <c r="C4" s="3">
        <v>10.9973093035546</v>
      </c>
      <c r="D4" s="3">
        <v>365.860392905119</v>
      </c>
      <c r="E4" s="3">
        <v>140.12922760675301</v>
      </c>
      <c r="F4" s="4">
        <v>24.159717714912301</v>
      </c>
      <c r="G4">
        <v>82923577.171353102</v>
      </c>
      <c r="H4">
        <v>1841.6319525343299</v>
      </c>
      <c r="I4">
        <v>26.344755474297301</v>
      </c>
      <c r="J4" s="3">
        <f t="shared" si="2"/>
        <v>82925962.134990931</v>
      </c>
      <c r="K4" s="5">
        <f t="shared" si="3"/>
        <v>2.2208146943612563E-5</v>
      </c>
      <c r="M4" s="3">
        <f t="shared" si="0"/>
        <v>2358.6188823497564</v>
      </c>
      <c r="P4" s="14">
        <v>43882</v>
      </c>
      <c r="Q4" s="3">
        <v>5.2531741853224503</v>
      </c>
      <c r="R4" s="8">
        <v>4.5</v>
      </c>
      <c r="S4">
        <f t="shared" si="1"/>
        <v>11.25</v>
      </c>
    </row>
    <row r="5" spans="2:19" x14ac:dyDescent="0.25">
      <c r="B5" s="9">
        <v>43890</v>
      </c>
      <c r="C5" s="3">
        <v>17.557502422685001</v>
      </c>
      <c r="D5" s="3">
        <v>553.97001302625097</v>
      </c>
      <c r="E5" s="3">
        <v>204.31726011407699</v>
      </c>
      <c r="F5" s="4">
        <v>39.480356945840697</v>
      </c>
      <c r="G5">
        <v>82921077.818271294</v>
      </c>
      <c r="H5">
        <v>2328.6838711303799</v>
      </c>
      <c r="I5">
        <v>53.043935119651003</v>
      </c>
      <c r="J5" s="3">
        <f t="shared" si="2"/>
        <v>82924235.390853107</v>
      </c>
      <c r="K5" s="5">
        <f t="shared" si="3"/>
        <v>2.8082066239796088E-5</v>
      </c>
      <c r="M5" s="3">
        <f t="shared" si="0"/>
        <v>3104.5286466933926</v>
      </c>
      <c r="P5" s="14">
        <v>43883</v>
      </c>
      <c r="Q5" s="3">
        <v>11.0948142106138</v>
      </c>
      <c r="R5" s="8">
        <v>7.75</v>
      </c>
      <c r="S5">
        <f t="shared" si="1"/>
        <v>19.375</v>
      </c>
    </row>
    <row r="6" spans="2:19" x14ac:dyDescent="0.25">
      <c r="B6" s="9">
        <v>43891</v>
      </c>
      <c r="C6" s="3">
        <v>25.705640079335002</v>
      </c>
      <c r="D6" s="3">
        <v>792.95204160880996</v>
      </c>
      <c r="E6" s="3">
        <v>283.854884511335</v>
      </c>
      <c r="F6" s="4">
        <v>61.620977798390399</v>
      </c>
      <c r="G6">
        <v>82918266.5682244</v>
      </c>
      <c r="H6">
        <v>3042.5329302034502</v>
      </c>
      <c r="I6">
        <v>91.251626308362106</v>
      </c>
      <c r="J6" s="3">
        <f t="shared" si="2"/>
        <v>82922502.865347117</v>
      </c>
      <c r="K6" s="5">
        <f t="shared" si="3"/>
        <v>3.6691281920711404E-5</v>
      </c>
      <c r="M6" s="3">
        <f t="shared" si="0"/>
        <v>4145.0454964029295</v>
      </c>
      <c r="P6" s="14">
        <v>43884</v>
      </c>
      <c r="Q6" s="3">
        <v>20.368398501839799</v>
      </c>
      <c r="R6" s="8">
        <v>11.5</v>
      </c>
      <c r="S6">
        <f t="shared" si="1"/>
        <v>28.75</v>
      </c>
    </row>
    <row r="7" spans="2:19" x14ac:dyDescent="0.25">
      <c r="B7" s="9">
        <v>43892</v>
      </c>
      <c r="C7" s="3">
        <v>36.116915759381897</v>
      </c>
      <c r="D7" s="3">
        <v>1106.4904673169401</v>
      </c>
      <c r="E7" s="3">
        <v>387.14926751068299</v>
      </c>
      <c r="F7" s="4">
        <v>92.299937278904494</v>
      </c>
      <c r="G7">
        <v>82915037.715343595</v>
      </c>
      <c r="H7">
        <v>4052.74880808952</v>
      </c>
      <c r="I7">
        <v>144.29506628066201</v>
      </c>
      <c r="J7" s="3">
        <f t="shared" si="2"/>
        <v>82920764.515868545</v>
      </c>
      <c r="K7" s="5">
        <f t="shared" si="3"/>
        <v>4.8874957096107642E-5</v>
      </c>
      <c r="M7" s="3">
        <f t="shared" si="0"/>
        <v>5582.5054586765245</v>
      </c>
      <c r="P7" s="14">
        <v>43885</v>
      </c>
      <c r="Q7" s="3">
        <v>34.4038034719986</v>
      </c>
      <c r="R7" s="8">
        <v>19.25</v>
      </c>
      <c r="S7">
        <f t="shared" si="1"/>
        <v>48.125</v>
      </c>
    </row>
    <row r="8" spans="2:19" x14ac:dyDescent="0.25">
      <c r="B8" s="9">
        <v>43893</v>
      </c>
      <c r="C8" s="3">
        <v>52.8785538178061</v>
      </c>
      <c r="D8" s="3">
        <v>1518.2526060892301</v>
      </c>
      <c r="E8" s="3">
        <v>523.14913361090896</v>
      </c>
      <c r="F8" s="4">
        <v>137.093458713194</v>
      </c>
      <c r="G8">
        <v>82911338.864926606</v>
      </c>
      <c r="H8">
        <v>5355.5401423092198</v>
      </c>
      <c r="I8">
        <v>216.96021960842</v>
      </c>
      <c r="J8" s="3">
        <f t="shared" si="2"/>
        <v>82919005.64558205</v>
      </c>
      <c r="K8" s="5">
        <f t="shared" si="3"/>
        <v>6.4587606913669789E-5</v>
      </c>
      <c r="M8" s="3">
        <f t="shared" si="0"/>
        <v>7449.820435827166</v>
      </c>
      <c r="P8" s="14">
        <v>43886</v>
      </c>
      <c r="Q8" s="3">
        <v>54.963012862284003</v>
      </c>
      <c r="R8" s="8">
        <v>28.25</v>
      </c>
      <c r="S8">
        <f t="shared" si="1"/>
        <v>70.625</v>
      </c>
    </row>
    <row r="9" spans="2:19" x14ac:dyDescent="0.25">
      <c r="B9" s="9">
        <v>43894</v>
      </c>
      <c r="C9" s="3">
        <v>78.586401936784995</v>
      </c>
      <c r="D9" s="3">
        <v>2047.8412662277999</v>
      </c>
      <c r="E9" s="3">
        <v>698.97186302441696</v>
      </c>
      <c r="F9" s="4">
        <v>203.66200486073299</v>
      </c>
      <c r="G9">
        <v>82907132.402323395</v>
      </c>
      <c r="H9">
        <v>6952.1722484582997</v>
      </c>
      <c r="I9">
        <v>315.77163671653898</v>
      </c>
      <c r="J9" s="3">
        <f t="shared" si="2"/>
        <v>82917225.745739743</v>
      </c>
      <c r="K9" s="5">
        <f t="shared" si="3"/>
        <v>8.3844728112065424E-5</v>
      </c>
      <c r="M9" s="3">
        <f t="shared" si="0"/>
        <v>9777.5717796473018</v>
      </c>
      <c r="P9" s="14">
        <v>43887</v>
      </c>
      <c r="Q9" s="3">
        <v>84.329051200231504</v>
      </c>
      <c r="R9" s="8">
        <v>50.5</v>
      </c>
      <c r="S9">
        <f t="shared" si="1"/>
        <v>126.25</v>
      </c>
    </row>
    <row r="10" spans="2:19" x14ac:dyDescent="0.25">
      <c r="B10" s="9">
        <v>43895</v>
      </c>
      <c r="C10" s="3">
        <v>114.17017724471199</v>
      </c>
      <c r="D10" s="3">
        <v>2715.9634912830702</v>
      </c>
      <c r="E10" s="3">
        <v>921.66614961388905</v>
      </c>
      <c r="F10" s="4">
        <v>300.04961818671302</v>
      </c>
      <c r="G10">
        <v>82902350.812806204</v>
      </c>
      <c r="H10">
        <v>8873.6557678648405</v>
      </c>
      <c r="I10">
        <v>448.76203255685999</v>
      </c>
      <c r="J10" s="3">
        <f t="shared" si="2"/>
        <v>82915425.030424759</v>
      </c>
      <c r="K10" s="5">
        <f t="shared" si="3"/>
        <v>1.0702056661482186E-4</v>
      </c>
      <c r="M10" s="3">
        <f t="shared" si="0"/>
        <v>12625.455586006512</v>
      </c>
      <c r="P10" s="14">
        <v>43888</v>
      </c>
      <c r="Q10" s="3">
        <v>125.410020183166</v>
      </c>
      <c r="R10" s="8">
        <v>81.75</v>
      </c>
      <c r="S10">
        <f t="shared" si="1"/>
        <v>204.375</v>
      </c>
    </row>
    <row r="11" spans="2:19" x14ac:dyDescent="0.25">
      <c r="B11" s="9">
        <v>43896</v>
      </c>
      <c r="C11" s="3">
        <v>161.98263484090199</v>
      </c>
      <c r="D11" s="3">
        <v>3543.49919562892</v>
      </c>
      <c r="E11" s="3">
        <v>1198.50707395258</v>
      </c>
      <c r="F11" s="4">
        <v>436.01303802397803</v>
      </c>
      <c r="G11">
        <v>82896932.745646194</v>
      </c>
      <c r="H11">
        <v>11132.8214287258</v>
      </c>
      <c r="I11">
        <v>625.48109213796795</v>
      </c>
      <c r="J11" s="3">
        <f t="shared" si="2"/>
        <v>82913595.037071481</v>
      </c>
      <c r="K11" s="5">
        <f t="shared" si="3"/>
        <v>1.3427015706830956E-4</v>
      </c>
      <c r="M11" s="3">
        <f t="shared" si="0"/>
        <v>16036.810333148202</v>
      </c>
      <c r="P11" s="14">
        <v>43889</v>
      </c>
      <c r="Q11" s="3">
        <v>181.837382782525</v>
      </c>
      <c r="R11" s="8">
        <v>124.5</v>
      </c>
      <c r="S11">
        <f t="shared" si="1"/>
        <v>311.25</v>
      </c>
    </row>
    <row r="12" spans="2:19" s="1" customFormat="1" x14ac:dyDescent="0.25">
      <c r="B12" s="9">
        <v>43897</v>
      </c>
      <c r="C12" s="10">
        <v>225.17953969624801</v>
      </c>
      <c r="D12" s="10">
        <v>4548.0538224965403</v>
      </c>
      <c r="E12" s="10">
        <v>1535.40044491303</v>
      </c>
      <c r="F12" s="1">
        <v>623.69778065076503</v>
      </c>
      <c r="G12" s="1">
        <v>82890827.407099798</v>
      </c>
      <c r="H12" s="1">
        <v>13732.697775519</v>
      </c>
      <c r="I12" s="1">
        <v>857.59149732309197</v>
      </c>
      <c r="J12" s="10">
        <f t="shared" si="2"/>
        <v>82911726.330179736</v>
      </c>
      <c r="K12" s="15">
        <f t="shared" si="3"/>
        <v>1.6563034426314097E-4</v>
      </c>
      <c r="M12" s="10">
        <f t="shared" si="0"/>
        <v>20041.331582624818</v>
      </c>
      <c r="P12" s="18">
        <v>43890</v>
      </c>
      <c r="Q12" s="10">
        <v>258.05896334556701</v>
      </c>
      <c r="R12" s="17">
        <v>209.25</v>
      </c>
      <c r="S12" s="1">
        <f t="shared" si="1"/>
        <v>523.125</v>
      </c>
    </row>
    <row r="13" spans="2:19" x14ac:dyDescent="0.25">
      <c r="B13" s="9">
        <v>43898</v>
      </c>
      <c r="C13" s="3">
        <v>306.39376847689101</v>
      </c>
      <c r="D13" s="3">
        <v>5744.8147953401904</v>
      </c>
      <c r="E13" s="3">
        <v>1937.83790505365</v>
      </c>
      <c r="F13" s="4">
        <v>876.95047919798503</v>
      </c>
      <c r="G13">
        <v>82884004.997082606</v>
      </c>
      <c r="H13">
        <v>16654.965612911299</v>
      </c>
      <c r="I13">
        <v>1158.20808022247</v>
      </c>
      <c r="J13" s="3">
        <f t="shared" si="2"/>
        <v>82909807.21724461</v>
      </c>
      <c r="K13" s="5">
        <f t="shared" si="3"/>
        <v>2.0088052513825158E-4</v>
      </c>
      <c r="M13" s="3">
        <f t="shared" si="0"/>
        <v>24644.012081782028</v>
      </c>
      <c r="P13" s="14">
        <v>43891</v>
      </c>
      <c r="Q13" s="3">
        <v>359.42334586018302</v>
      </c>
      <c r="R13" s="8">
        <v>385</v>
      </c>
      <c r="S13">
        <f t="shared" si="1"/>
        <v>962.5</v>
      </c>
    </row>
    <row r="14" spans="2:19" s="13" customFormat="1" x14ac:dyDescent="0.25">
      <c r="B14" s="9">
        <v>43899</v>
      </c>
      <c r="C14" s="12">
        <v>408.18844721131501</v>
      </c>
      <c r="D14" s="12">
        <v>7143.8809848875699</v>
      </c>
      <c r="E14" s="12">
        <v>2409.9343249497501</v>
      </c>
      <c r="F14" s="13">
        <v>1211.08997757622</v>
      </c>
      <c r="G14" s="13">
        <v>82876462.812784806</v>
      </c>
      <c r="H14" s="13">
        <v>19857.789679407098</v>
      </c>
      <c r="I14" s="13">
        <v>1541.8389977331899</v>
      </c>
      <c r="J14" s="12">
        <f t="shared" si="2"/>
        <v>82907824.445218995</v>
      </c>
      <c r="K14" s="19">
        <f t="shared" si="3"/>
        <v>2.3951647280924675E-4</v>
      </c>
      <c r="M14" s="12">
        <f t="shared" si="0"/>
        <v>29819.793436455733</v>
      </c>
      <c r="P14" s="20">
        <v>43892</v>
      </c>
      <c r="Q14" s="12">
        <v>492.24143049125797</v>
      </c>
      <c r="R14" s="21">
        <v>523</v>
      </c>
      <c r="S14" s="13">
        <f t="shared" si="1"/>
        <v>1307.5</v>
      </c>
    </row>
    <row r="15" spans="2:19" x14ac:dyDescent="0.25">
      <c r="B15" s="9">
        <v>43900</v>
      </c>
      <c r="C15" s="3">
        <v>533.97301911381396</v>
      </c>
      <c r="D15" s="3">
        <v>8745.0791962039002</v>
      </c>
      <c r="E15" s="3">
        <v>2951.7922719708599</v>
      </c>
      <c r="F15" s="4">
        <v>1643.7352635356201</v>
      </c>
      <c r="G15">
        <v>82868223.121134296</v>
      </c>
      <c r="H15">
        <v>23284.111328871499</v>
      </c>
      <c r="I15">
        <v>2025.1901033409099</v>
      </c>
      <c r="J15" s="3">
        <f t="shared" si="2"/>
        <v>82905763.267053798</v>
      </c>
      <c r="K15" s="5">
        <f t="shared" si="3"/>
        <v>2.8085033429906859E-4</v>
      </c>
      <c r="M15" s="3">
        <f t="shared" si="0"/>
        <v>35514.955816160073</v>
      </c>
      <c r="P15" s="14">
        <v>43893</v>
      </c>
      <c r="Q15" s="3"/>
      <c r="S15">
        <f t="shared" si="1"/>
        <v>0</v>
      </c>
    </row>
    <row r="16" spans="2:19" x14ac:dyDescent="0.25">
      <c r="B16" s="9">
        <v>43901</v>
      </c>
      <c r="C16" s="3">
        <v>685.85968791935295</v>
      </c>
      <c r="D16" s="3">
        <v>10539.6945002377</v>
      </c>
      <c r="E16" s="3">
        <v>3560.8657219572201</v>
      </c>
      <c r="F16" s="4">
        <v>2193.3616834459999</v>
      </c>
      <c r="G16">
        <v>82859340.395924196</v>
      </c>
      <c r="H16">
        <v>26853.861331829899</v>
      </c>
      <c r="I16">
        <v>2626.1128026850802</v>
      </c>
      <c r="J16" s="3">
        <f t="shared" si="2"/>
        <v>82903606.789968833</v>
      </c>
      <c r="K16" s="5">
        <f t="shared" si="3"/>
        <v>3.2391668314096995E-4</v>
      </c>
      <c r="M16" s="3">
        <f t="shared" si="0"/>
        <v>41640.281241944176</v>
      </c>
      <c r="P16" s="14">
        <v>43894</v>
      </c>
      <c r="Q16" s="3"/>
      <c r="S16">
        <f t="shared" si="1"/>
        <v>0</v>
      </c>
    </row>
    <row r="17" spans="2:19" x14ac:dyDescent="0.25">
      <c r="B17" s="9">
        <v>43902</v>
      </c>
      <c r="C17" s="3">
        <v>864.07820936129804</v>
      </c>
      <c r="D17" s="3">
        <v>12511.647668956701</v>
      </c>
      <c r="E17" s="3">
        <v>4233.0726354252001</v>
      </c>
      <c r="F17" s="4">
        <v>2877.1939087147598</v>
      </c>
      <c r="G17">
        <v>82849907.700442493</v>
      </c>
      <c r="H17">
        <v>30458.6721968969</v>
      </c>
      <c r="I17">
        <v>3362.3875774787298</v>
      </c>
      <c r="J17" s="3">
        <f t="shared" si="2"/>
        <v>82901337.558730602</v>
      </c>
      <c r="K17" s="5">
        <f t="shared" si="3"/>
        <v>3.6740869440518695E-4</v>
      </c>
      <c r="M17" s="3">
        <f t="shared" si="0"/>
        <v>48067.470710640104</v>
      </c>
      <c r="P17" s="14">
        <v>43895</v>
      </c>
      <c r="Q17" s="3"/>
      <c r="S17">
        <f t="shared" si="1"/>
        <v>0</v>
      </c>
    </row>
    <row r="18" spans="2:19" x14ac:dyDescent="0.25">
      <c r="B18" s="9">
        <v>43903</v>
      </c>
      <c r="C18" s="3">
        <v>1069.49223676875</v>
      </c>
      <c r="D18" s="3">
        <v>14630.896341566</v>
      </c>
      <c r="E18" s="3">
        <v>4959.0422537733102</v>
      </c>
      <c r="F18" s="4">
        <v>3712.24319371405</v>
      </c>
      <c r="G18">
        <v>82840044.318993896</v>
      </c>
      <c r="H18">
        <v>33982.727399040501</v>
      </c>
      <c r="I18">
        <v>4252.5291040112697</v>
      </c>
      <c r="J18" s="3">
        <f t="shared" si="2"/>
        <v>82898939.006329045</v>
      </c>
      <c r="K18" s="5">
        <f t="shared" si="3"/>
        <v>4.0992958180618018E-4</v>
      </c>
      <c r="M18" s="3">
        <f t="shared" si="0"/>
        <v>54642.158231148554</v>
      </c>
      <c r="P18" s="14">
        <v>43896</v>
      </c>
      <c r="Q18" s="3"/>
      <c r="S18">
        <f t="shared" si="1"/>
        <v>0</v>
      </c>
    </row>
    <row r="19" spans="2:19" x14ac:dyDescent="0.25">
      <c r="B19" s="9">
        <v>43904</v>
      </c>
      <c r="C19" s="3">
        <v>1302.1459722397799</v>
      </c>
      <c r="D19" s="3">
        <v>16854.154088423798</v>
      </c>
      <c r="E19" s="3">
        <v>5724.5061326735404</v>
      </c>
      <c r="F19" s="4">
        <v>4714.5541132401704</v>
      </c>
      <c r="G19">
        <v>82829894.477937102</v>
      </c>
      <c r="H19">
        <v>37304.213206605004</v>
      </c>
      <c r="I19">
        <v>5315.2771717729402</v>
      </c>
      <c r="J19" s="3">
        <f t="shared" si="2"/>
        <v>82896394.774508819</v>
      </c>
      <c r="K19" s="5">
        <f t="shared" si="3"/>
        <v>4.5001007954662334E-4</v>
      </c>
      <c r="M19" s="3">
        <f t="shared" si="0"/>
        <v>61185.019399942117</v>
      </c>
      <c r="P19" s="14">
        <v>43897</v>
      </c>
      <c r="Q19" s="3"/>
      <c r="S19">
        <f t="shared" si="1"/>
        <v>0</v>
      </c>
    </row>
    <row r="20" spans="2:19" x14ac:dyDescent="0.25">
      <c r="B20" s="9">
        <v>43905</v>
      </c>
      <c r="C20" s="3">
        <v>1557.91630991958</v>
      </c>
      <c r="D20" s="12">
        <v>19132.180116547599</v>
      </c>
      <c r="E20" s="3">
        <v>6514.27207117541</v>
      </c>
      <c r="F20" s="4">
        <v>5894.7003273747196</v>
      </c>
      <c r="G20">
        <v>82819628.493181199</v>
      </c>
      <c r="H20">
        <v>40289.861615212401</v>
      </c>
      <c r="I20">
        <v>6567.2525524335197</v>
      </c>
      <c r="J20" s="3">
        <f t="shared" si="2"/>
        <v>82893689.975846484</v>
      </c>
      <c r="K20" s="5">
        <f t="shared" si="3"/>
        <v>4.8604256399916612E-4</v>
      </c>
      <c r="M20" s="3">
        <f t="shared" si="0"/>
        <v>67494.230112854988</v>
      </c>
      <c r="N20">
        <f>E25/M20</f>
        <v>0.15260373770646479</v>
      </c>
      <c r="P20" s="14">
        <v>43898</v>
      </c>
      <c r="Q20" s="3"/>
      <c r="S20">
        <f t="shared" si="1"/>
        <v>0</v>
      </c>
    </row>
    <row r="21" spans="2:19" x14ac:dyDescent="0.25">
      <c r="B21" s="9">
        <v>43906</v>
      </c>
      <c r="C21" s="3">
        <v>1832.71673651627</v>
      </c>
      <c r="D21" s="3">
        <v>21407.0598486946</v>
      </c>
      <c r="E21" s="3">
        <v>7309.9576494339299</v>
      </c>
      <c r="F21" s="4">
        <v>7258.6547719059599</v>
      </c>
      <c r="G21">
        <v>82809424.683868602</v>
      </c>
      <c r="H21">
        <v>42816.827639563096</v>
      </c>
      <c r="I21">
        <v>8023.2525718017996</v>
      </c>
      <c r="J21" s="3">
        <f t="shared" si="2"/>
        <v>82890814.498314619</v>
      </c>
      <c r="K21" s="5">
        <f t="shared" si="3"/>
        <v>5.1654490185319235E-4</v>
      </c>
      <c r="M21" s="3">
        <f t="shared" si="0"/>
        <v>73366.561874207895</v>
      </c>
      <c r="P21" s="14">
        <v>43899</v>
      </c>
      <c r="Q21" s="3"/>
      <c r="R21" s="7"/>
      <c r="S21">
        <f t="shared" si="1"/>
        <v>0</v>
      </c>
    </row>
    <row r="22" spans="2:19" x14ac:dyDescent="0.25">
      <c r="B22" s="9">
        <v>43907</v>
      </c>
      <c r="C22" s="3">
        <v>2123.0648803966601</v>
      </c>
      <c r="D22" s="3">
        <v>23610.0696316742</v>
      </c>
      <c r="E22" s="3">
        <v>8088.49997351813</v>
      </c>
      <c r="F22" s="4">
        <v>8809.0439675282505</v>
      </c>
      <c r="G22">
        <v>82799423.416122496</v>
      </c>
      <c r="H22">
        <v>44820.794798684597</v>
      </c>
      <c r="I22">
        <v>9696.4464277533298</v>
      </c>
      <c r="J22" s="3">
        <f t="shared" si="2"/>
        <v>82887762.291834518</v>
      </c>
      <c r="K22" s="5">
        <f t="shared" si="3"/>
        <v>5.4074079887544513E-4</v>
      </c>
      <c r="M22" s="3">
        <f t="shared" si="0"/>
        <v>78642.429284273589</v>
      </c>
      <c r="P22" s="14">
        <v>43900</v>
      </c>
      <c r="Q22" s="3"/>
      <c r="S22">
        <f t="shared" si="1"/>
        <v>0</v>
      </c>
    </row>
    <row r="23" spans="2:19" x14ac:dyDescent="0.25">
      <c r="B23" s="9">
        <v>43908</v>
      </c>
      <c r="C23" s="12">
        <v>2421.9831205917999</v>
      </c>
      <c r="D23" s="3">
        <v>25696.2103010069</v>
      </c>
      <c r="E23" s="12">
        <v>8837.2263353736307</v>
      </c>
      <c r="F23" s="4">
        <v>10541.3705905483</v>
      </c>
      <c r="G23">
        <v>82789271.691408604</v>
      </c>
      <c r="H23">
        <v>46707.136557888203</v>
      </c>
      <c r="I23">
        <v>11596.8617690749</v>
      </c>
      <c r="J23" s="3">
        <f t="shared" ref="J23:J24" si="4">C23+D23+E23+G23+H23+I23</f>
        <v>82884531.109492555</v>
      </c>
      <c r="K23" s="5">
        <f t="shared" ref="K23:K24" si="5">H23/J23</f>
        <v>5.6352055000693558E-4</v>
      </c>
      <c r="M23" s="3">
        <f t="shared" si="0"/>
        <v>83662.556314860543</v>
      </c>
      <c r="P23" s="14">
        <v>43901</v>
      </c>
      <c r="Q23" s="12"/>
    </row>
    <row r="24" spans="2:19" x14ac:dyDescent="0.25">
      <c r="B24" s="9">
        <v>43909</v>
      </c>
      <c r="C24" s="3">
        <v>2720.6514583743501</v>
      </c>
      <c r="D24" s="3">
        <v>27684.553265815699</v>
      </c>
      <c r="E24" s="3">
        <v>9570.6309903485599</v>
      </c>
      <c r="F24" s="4">
        <v>12442.053657992299</v>
      </c>
      <c r="G24">
        <v>82778557.569837704</v>
      </c>
      <c r="H24">
        <v>48861.493966062902</v>
      </c>
      <c r="I24">
        <v>13731.2250730039</v>
      </c>
      <c r="J24" s="3">
        <f t="shared" si="4"/>
        <v>82881126.124591306</v>
      </c>
      <c r="K24" s="5">
        <f t="shared" si="5"/>
        <v>5.8953704239746586E-4</v>
      </c>
      <c r="M24" s="3">
        <f t="shared" si="0"/>
        <v>88837.329680601513</v>
      </c>
      <c r="P24" s="14">
        <v>43902</v>
      </c>
      <c r="Q24" s="3"/>
    </row>
    <row r="25" spans="2:19" x14ac:dyDescent="0.25">
      <c r="B25" s="9">
        <v>43910</v>
      </c>
      <c r="C25" s="3">
        <v>3028.01405245658</v>
      </c>
      <c r="D25" s="3">
        <v>29592.5049905833</v>
      </c>
      <c r="E25" s="11">
        <v>10299.8717888419</v>
      </c>
      <c r="F25" s="4">
        <v>14508.1842082578</v>
      </c>
      <c r="G25">
        <v>82767173.450443894</v>
      </c>
      <c r="H25">
        <v>51354.4347015323</v>
      </c>
      <c r="I25">
        <v>16111.0916933767</v>
      </c>
      <c r="J25" s="3">
        <f>C25+D25+E25+G25+H25+I25</f>
        <v>82877559.367670685</v>
      </c>
      <c r="K25" s="5">
        <f>H25/J25</f>
        <v>6.1964221790977248E-4</v>
      </c>
      <c r="M25" s="3">
        <f t="shared" si="0"/>
        <v>94274.825533414085</v>
      </c>
      <c r="P25" s="14">
        <v>43903</v>
      </c>
      <c r="Q25" s="3"/>
    </row>
    <row r="26" spans="2:19" x14ac:dyDescent="0.25">
      <c r="B26" s="9">
        <v>43911</v>
      </c>
      <c r="C26" s="3">
        <v>3345.1241405743599</v>
      </c>
      <c r="D26" s="3">
        <v>31438.650477619802</v>
      </c>
      <c r="E26" s="3">
        <v>11035.029859677899</v>
      </c>
      <c r="F26" s="4">
        <v>16738.275951229301</v>
      </c>
      <c r="G26">
        <v>82755183.099039406</v>
      </c>
      <c r="H26">
        <v>54081.874808267399</v>
      </c>
      <c r="I26">
        <v>18749.7097286752</v>
      </c>
      <c r="J26" s="3">
        <f t="shared" ref="J26:J36" si="6">C26+D26+E26+G26+H26+I26</f>
        <v>82873833.488054216</v>
      </c>
      <c r="K26" s="5">
        <f t="shared" ref="K26:K37" si="7">H26/J26</f>
        <v>6.5258082716860189E-4</v>
      </c>
      <c r="M26" s="3">
        <f t="shared" si="0"/>
        <v>99900.679286139464</v>
      </c>
      <c r="P26" s="14">
        <v>43904</v>
      </c>
      <c r="Q26" s="3"/>
    </row>
    <row r="27" spans="2:19" x14ac:dyDescent="0.25">
      <c r="B27" s="9">
        <v>43912</v>
      </c>
      <c r="C27" s="3">
        <v>3659.89649004085</v>
      </c>
      <c r="D27" s="3">
        <v>33247.939544690897</v>
      </c>
      <c r="E27" s="3">
        <v>11785.147027241001</v>
      </c>
      <c r="F27" s="4">
        <v>19118.210245114999</v>
      </c>
      <c r="G27">
        <v>82742588.229161903</v>
      </c>
      <c r="H27">
        <v>57010.0536907403</v>
      </c>
      <c r="I27">
        <v>21659.4323749346</v>
      </c>
      <c r="J27" s="3">
        <f t="shared" si="6"/>
        <v>82869950.698289558</v>
      </c>
      <c r="K27" s="5">
        <f t="shared" si="7"/>
        <v>6.8794603122548969E-4</v>
      </c>
      <c r="M27" s="3">
        <f t="shared" si="0"/>
        <v>105703.03675271306</v>
      </c>
      <c r="P27" s="14">
        <v>43905</v>
      </c>
      <c r="Q27" s="3"/>
    </row>
    <row r="28" spans="2:19" x14ac:dyDescent="0.25">
      <c r="B28" s="9">
        <v>43913</v>
      </c>
      <c r="C28" s="3">
        <v>3938.9955531027499</v>
      </c>
      <c r="D28" s="3">
        <v>35074.896102603299</v>
      </c>
      <c r="E28" s="3">
        <v>12555.670465589899</v>
      </c>
      <c r="F28" s="4">
        <v>21603.446857540199</v>
      </c>
      <c r="G28">
        <v>82729384.592496693</v>
      </c>
      <c r="H28">
        <v>60116.309149307301</v>
      </c>
      <c r="I28">
        <v>24851.7525584246</v>
      </c>
      <c r="J28" s="3">
        <f t="shared" si="6"/>
        <v>82865922.21632573</v>
      </c>
      <c r="K28" s="5">
        <f t="shared" si="7"/>
        <v>7.2546479350547258E-4</v>
      </c>
      <c r="M28" s="3">
        <f t="shared" si="0"/>
        <v>111685.87127060325</v>
      </c>
      <c r="P28" s="14">
        <v>43906</v>
      </c>
      <c r="Q28" s="3"/>
    </row>
    <row r="29" spans="2:19" x14ac:dyDescent="0.25">
      <c r="B29" s="9">
        <v>43914</v>
      </c>
      <c r="C29" s="3">
        <v>4158.5236922774602</v>
      </c>
      <c r="D29" s="3">
        <v>36996.962935080301</v>
      </c>
      <c r="E29" s="3">
        <v>13351.467155446</v>
      </c>
      <c r="F29" s="4">
        <v>24128.917867099299</v>
      </c>
      <c r="G29">
        <v>82715553.397136495</v>
      </c>
      <c r="H29">
        <v>63393.723881076403</v>
      </c>
      <c r="I29">
        <v>28335.013058990698</v>
      </c>
      <c r="J29" s="3">
        <f t="shared" si="6"/>
        <v>82861789.087859362</v>
      </c>
      <c r="K29" s="5">
        <f t="shared" si="7"/>
        <v>7.650537669885364E-4</v>
      </c>
      <c r="M29" s="3">
        <f t="shared" si="0"/>
        <v>117900.67766388017</v>
      </c>
      <c r="P29" s="14">
        <v>43907</v>
      </c>
      <c r="Q29" s="3"/>
    </row>
    <row r="30" spans="2:19" x14ac:dyDescent="0.25">
      <c r="B30" s="9">
        <v>43915</v>
      </c>
      <c r="C30" s="3">
        <v>4384.8173257103999</v>
      </c>
      <c r="D30" s="3">
        <v>39024.390162208503</v>
      </c>
      <c r="E30" s="11">
        <v>14175.9320295699</v>
      </c>
      <c r="F30" s="4">
        <v>26698.760478398901</v>
      </c>
      <c r="G30">
        <v>82701059.535946593</v>
      </c>
      <c r="H30">
        <v>66852.700766911104</v>
      </c>
      <c r="I30">
        <v>32115.858509703401</v>
      </c>
      <c r="J30" s="3">
        <f t="shared" si="6"/>
        <v>82857613.234740689</v>
      </c>
      <c r="K30" s="5">
        <f t="shared" si="7"/>
        <v>8.0683835989232887E-4</v>
      </c>
      <c r="M30" s="3">
        <f t="shared" si="0"/>
        <v>124437.84028439992</v>
      </c>
      <c r="P30" s="14">
        <v>43908</v>
      </c>
      <c r="Q30" s="3"/>
    </row>
    <row r="31" spans="2:19" x14ac:dyDescent="0.25">
      <c r="B31" s="9">
        <v>43916</v>
      </c>
      <c r="C31" s="3">
        <v>4625.0288352281596</v>
      </c>
      <c r="D31" s="3">
        <v>41161.537410591904</v>
      </c>
      <c r="E31" s="3">
        <v>15032.6213675748</v>
      </c>
      <c r="F31" s="13">
        <v>29323.3521632253</v>
      </c>
      <c r="G31">
        <v>82685867.267340794</v>
      </c>
      <c r="H31">
        <v>70502.471177140498</v>
      </c>
      <c r="I31">
        <v>36202.2260999356</v>
      </c>
      <c r="J31" s="3">
        <f t="shared" si="6"/>
        <v>82853391.152231276</v>
      </c>
      <c r="K31" s="5">
        <f t="shared" si="7"/>
        <v>8.5093042296364519E-4</v>
      </c>
      <c r="M31" s="3">
        <f t="shared" si="0"/>
        <v>131321.65879053535</v>
      </c>
      <c r="P31" s="14">
        <v>43909</v>
      </c>
      <c r="Q31" s="3"/>
    </row>
    <row r="32" spans="2:19" x14ac:dyDescent="0.25">
      <c r="B32" s="9">
        <v>43917</v>
      </c>
      <c r="C32" s="3">
        <v>4878.2553588727296</v>
      </c>
      <c r="D32" s="3">
        <v>43414.685509757299</v>
      </c>
      <c r="E32" s="3">
        <v>15925.0952034701</v>
      </c>
      <c r="F32" s="4">
        <v>32011.482318293602</v>
      </c>
      <c r="G32">
        <v>82669939.147764206</v>
      </c>
      <c r="H32">
        <v>74352.495344369207</v>
      </c>
      <c r="I32">
        <v>40603.176409830397</v>
      </c>
      <c r="J32" s="3">
        <f t="shared" si="6"/>
        <v>82849112.855590507</v>
      </c>
      <c r="K32" s="5">
        <f t="shared" si="7"/>
        <v>8.9744467721662561E-4</v>
      </c>
      <c r="M32" s="3">
        <f t="shared" si="0"/>
        <v>138570.53141646934</v>
      </c>
      <c r="P32" s="14">
        <v>43910</v>
      </c>
      <c r="Q32" s="3"/>
    </row>
    <row r="33" spans="2:30" x14ac:dyDescent="0.25">
      <c r="B33" s="9">
        <v>43918</v>
      </c>
      <c r="C33" s="3">
        <v>5145.2363053520903</v>
      </c>
      <c r="D33" s="3">
        <v>45790.310831005001</v>
      </c>
      <c r="E33" s="3">
        <v>16856.804204113101</v>
      </c>
      <c r="F33" s="4">
        <v>34772.049931256399</v>
      </c>
      <c r="G33">
        <v>82653235.641356498</v>
      </c>
      <c r="H33">
        <v>78412.966425003498</v>
      </c>
      <c r="I33">
        <v>45328.917018867098</v>
      </c>
      <c r="J33" s="3">
        <f t="shared" si="6"/>
        <v>82844769.876140833</v>
      </c>
      <c r="K33" s="5">
        <f t="shared" si="7"/>
        <v>9.4650472856930843E-4</v>
      </c>
      <c r="M33" s="3">
        <f t="shared" si="0"/>
        <v>146205.31776547371</v>
      </c>
      <c r="P33" s="14">
        <v>43911</v>
      </c>
      <c r="Q33" s="3"/>
    </row>
    <row r="34" spans="2:30" x14ac:dyDescent="0.25">
      <c r="B34" s="9">
        <v>43919</v>
      </c>
      <c r="C34" s="3">
        <v>5426.7274036446797</v>
      </c>
      <c r="D34" s="3">
        <v>48295.120629215497</v>
      </c>
      <c r="E34" s="3">
        <v>17831.118172769799</v>
      </c>
      <c r="F34" s="4">
        <v>37614.071384890303</v>
      </c>
      <c r="G34">
        <v>82635715.072464705</v>
      </c>
      <c r="H34">
        <v>82694.783659976601</v>
      </c>
      <c r="I34">
        <v>50390.804816459</v>
      </c>
      <c r="J34" s="3">
        <f t="shared" si="6"/>
        <v>82840353.627146766</v>
      </c>
      <c r="K34" s="5">
        <f t="shared" si="7"/>
        <v>9.9824276501974687E-4</v>
      </c>
      <c r="M34" s="3">
        <f t="shared" ref="M34:M65" si="8">H34+C34+D34+E34</f>
        <v>154247.74986560654</v>
      </c>
      <c r="P34" s="14">
        <v>43912</v>
      </c>
      <c r="Q34" s="3"/>
    </row>
    <row r="35" spans="2:30" x14ac:dyDescent="0.25">
      <c r="B35" s="9">
        <v>43920</v>
      </c>
      <c r="C35" s="3">
        <v>5723.5357801582304</v>
      </c>
      <c r="D35" s="3">
        <v>50936.173457644501</v>
      </c>
      <c r="E35" s="3">
        <v>18851.445855833601</v>
      </c>
      <c r="F35" s="4">
        <v>40546.717320793199</v>
      </c>
      <c r="G35">
        <v>82617333.466514006</v>
      </c>
      <c r="H35">
        <v>87209.464407470805</v>
      </c>
      <c r="I35">
        <v>55801.314857791796</v>
      </c>
      <c r="J35" s="3">
        <f t="shared" si="6"/>
        <v>82835855.400872916</v>
      </c>
      <c r="K35" s="5">
        <f t="shared" si="7"/>
        <v>1.0527985011494407E-3</v>
      </c>
      <c r="M35" s="3">
        <f t="shared" si="8"/>
        <v>162720.61950110714</v>
      </c>
      <c r="P35" s="14">
        <v>43913</v>
      </c>
      <c r="Q35" s="3"/>
    </row>
    <row r="36" spans="2:30" x14ac:dyDescent="0.25">
      <c r="B36" s="9">
        <v>43921</v>
      </c>
      <c r="C36" s="3">
        <v>6036.4885218672198</v>
      </c>
      <c r="D36" s="3">
        <v>53720.8665323069</v>
      </c>
      <c r="E36" s="3">
        <v>19921.223160034398</v>
      </c>
      <c r="F36" s="4">
        <v>43579.327399965499</v>
      </c>
      <c r="G36">
        <v>82598044.500666007</v>
      </c>
      <c r="H36">
        <v>91969.182379990394</v>
      </c>
      <c r="I36">
        <v>61574.060678108101</v>
      </c>
      <c r="J36" s="3">
        <f t="shared" si="6"/>
        <v>82831266.321938321</v>
      </c>
      <c r="K36" s="5">
        <f t="shared" si="7"/>
        <v>1.1103196469620053E-3</v>
      </c>
      <c r="M36" s="3">
        <f t="shared" si="8"/>
        <v>171647.76059419889</v>
      </c>
      <c r="P36" s="14">
        <v>43914</v>
      </c>
      <c r="Q36" s="3"/>
    </row>
    <row r="37" spans="2:30" x14ac:dyDescent="0.25">
      <c r="B37" s="9">
        <v>43922</v>
      </c>
      <c r="J37" s="3"/>
      <c r="M37" s="3">
        <f t="shared" si="8"/>
        <v>0</v>
      </c>
      <c r="P37" s="14">
        <v>43915</v>
      </c>
      <c r="Q37" s="3"/>
    </row>
    <row r="38" spans="2:30" x14ac:dyDescent="0.25">
      <c r="B38" s="9">
        <v>43923</v>
      </c>
      <c r="J38" s="3"/>
      <c r="M38" s="3">
        <f t="shared" si="8"/>
        <v>0</v>
      </c>
      <c r="P38" s="14">
        <v>43916</v>
      </c>
      <c r="Q38" s="3"/>
    </row>
    <row r="39" spans="2:30" x14ac:dyDescent="0.25">
      <c r="B39" s="9">
        <v>43924</v>
      </c>
      <c r="J39" s="3"/>
      <c r="M39" s="3">
        <f t="shared" si="8"/>
        <v>0</v>
      </c>
      <c r="P39" s="14">
        <v>43917</v>
      </c>
      <c r="Q39" s="3"/>
    </row>
    <row r="40" spans="2:30" x14ac:dyDescent="0.25">
      <c r="B40" s="9">
        <v>43925</v>
      </c>
      <c r="J40" s="3"/>
      <c r="M40" s="3">
        <f t="shared" si="8"/>
        <v>0</v>
      </c>
      <c r="P40" s="14">
        <v>43918</v>
      </c>
      <c r="Q40" s="3"/>
      <c r="U40">
        <v>3.7485404120770499E-4</v>
      </c>
      <c r="W40">
        <v>3.7485404120770499E-4</v>
      </c>
      <c r="X40">
        <v>4.81108190494151E-4</v>
      </c>
      <c r="Y40">
        <v>6.1688327982978601E-4</v>
      </c>
      <c r="Z40">
        <v>7.8398929889755505E-4</v>
      </c>
      <c r="AA40">
        <v>9.8309201268638306E-4</v>
      </c>
      <c r="AB40">
        <v>1.2135420313070099E-3</v>
      </c>
      <c r="AC40">
        <v>1.4727828007830999E-3</v>
      </c>
      <c r="AD40">
        <v>1.7568475629008301E-3</v>
      </c>
    </row>
    <row r="41" spans="2:30" x14ac:dyDescent="0.25">
      <c r="B41" s="9">
        <v>43926</v>
      </c>
      <c r="J41" s="3"/>
      <c r="M41" s="3">
        <f t="shared" si="8"/>
        <v>0</v>
      </c>
      <c r="P41" s="14">
        <v>43919</v>
      </c>
      <c r="Q41" s="3"/>
      <c r="U41">
        <v>4.81108190494151E-4</v>
      </c>
    </row>
    <row r="42" spans="2:30" x14ac:dyDescent="0.25">
      <c r="B42" s="9">
        <v>43927</v>
      </c>
      <c r="J42" s="3"/>
      <c r="M42" s="3">
        <f t="shared" si="8"/>
        <v>0</v>
      </c>
      <c r="P42" s="14">
        <v>43920</v>
      </c>
      <c r="Q42" s="3"/>
      <c r="U42">
        <v>6.1688327982978601E-4</v>
      </c>
    </row>
    <row r="43" spans="2:30" x14ac:dyDescent="0.25">
      <c r="B43" s="9">
        <v>43928</v>
      </c>
      <c r="J43" s="3"/>
      <c r="M43" s="3">
        <f t="shared" si="8"/>
        <v>0</v>
      </c>
      <c r="P43" s="14">
        <v>43921</v>
      </c>
      <c r="Q43" s="3"/>
      <c r="U43">
        <v>7.8398929889755505E-4</v>
      </c>
    </row>
    <row r="44" spans="2:30" x14ac:dyDescent="0.25">
      <c r="B44" s="9">
        <v>43929</v>
      </c>
      <c r="J44" s="3"/>
      <c r="M44" s="3">
        <f t="shared" si="8"/>
        <v>0</v>
      </c>
      <c r="P44" s="14">
        <v>43922</v>
      </c>
      <c r="Q44" s="3"/>
      <c r="U44">
        <v>9.8309201268638306E-4</v>
      </c>
    </row>
    <row r="45" spans="2:30" x14ac:dyDescent="0.25">
      <c r="B45" s="9">
        <v>43930</v>
      </c>
      <c r="J45" s="3"/>
      <c r="M45" s="3">
        <f t="shared" si="8"/>
        <v>0</v>
      </c>
      <c r="P45" s="14">
        <v>43923</v>
      </c>
      <c r="Q45" s="3"/>
      <c r="U45">
        <v>1.2135420313070099E-3</v>
      </c>
    </row>
    <row r="46" spans="2:30" x14ac:dyDescent="0.25">
      <c r="B46" s="9">
        <v>43931</v>
      </c>
      <c r="J46" s="3"/>
      <c r="M46" s="3">
        <f t="shared" si="8"/>
        <v>0</v>
      </c>
      <c r="P46" s="14">
        <v>43924</v>
      </c>
      <c r="Q46" s="3"/>
      <c r="U46">
        <v>1.4727828007830999E-3</v>
      </c>
    </row>
    <row r="47" spans="2:30" x14ac:dyDescent="0.25">
      <c r="B47" s="9">
        <v>43932</v>
      </c>
      <c r="J47" s="3"/>
      <c r="M47" s="3">
        <f t="shared" si="8"/>
        <v>0</v>
      </c>
      <c r="P47" s="14">
        <v>43925</v>
      </c>
      <c r="Q47" s="3"/>
      <c r="U47">
        <v>1.7568475629008301E-3</v>
      </c>
    </row>
    <row r="48" spans="2:30" x14ac:dyDescent="0.25">
      <c r="B48" s="9">
        <v>43933</v>
      </c>
      <c r="J48" s="3"/>
      <c r="M48" s="3">
        <f t="shared" si="8"/>
        <v>0</v>
      </c>
      <c r="P48" s="14">
        <v>43926</v>
      </c>
      <c r="Q48" s="3"/>
    </row>
    <row r="49" spans="2:17" x14ac:dyDescent="0.25">
      <c r="B49" s="9">
        <v>43934</v>
      </c>
      <c r="J49" s="3"/>
      <c r="M49" s="3">
        <f t="shared" si="8"/>
        <v>0</v>
      </c>
      <c r="P49" s="14">
        <v>43927</v>
      </c>
      <c r="Q49" s="3"/>
    </row>
    <row r="50" spans="2:17" x14ac:dyDescent="0.25">
      <c r="B50" s="9">
        <v>43935</v>
      </c>
      <c r="J50" s="3"/>
      <c r="M50" s="3">
        <f t="shared" si="8"/>
        <v>0</v>
      </c>
      <c r="P50" s="14">
        <v>43928</v>
      </c>
      <c r="Q50" s="3"/>
    </row>
    <row r="51" spans="2:17" x14ac:dyDescent="0.25">
      <c r="B51" s="9">
        <v>43936</v>
      </c>
      <c r="J51" s="3"/>
      <c r="M51" s="3">
        <f t="shared" si="8"/>
        <v>0</v>
      </c>
      <c r="P51" s="14">
        <v>43929</v>
      </c>
      <c r="Q51" s="3"/>
    </row>
    <row r="52" spans="2:17" x14ac:dyDescent="0.25">
      <c r="B52" s="9">
        <v>43937</v>
      </c>
      <c r="J52" s="3"/>
      <c r="M52" s="3">
        <f t="shared" si="8"/>
        <v>0</v>
      </c>
      <c r="P52" s="14">
        <v>43930</v>
      </c>
      <c r="Q52" s="3"/>
    </row>
    <row r="53" spans="2:17" x14ac:dyDescent="0.25">
      <c r="B53" s="9">
        <v>43938</v>
      </c>
      <c r="J53" s="3"/>
      <c r="M53" s="3">
        <f t="shared" si="8"/>
        <v>0</v>
      </c>
      <c r="P53" s="14">
        <v>43931</v>
      </c>
      <c r="Q53" s="3"/>
    </row>
    <row r="54" spans="2:17" x14ac:dyDescent="0.25">
      <c r="B54" s="9">
        <v>43939</v>
      </c>
      <c r="J54" s="3"/>
      <c r="M54" s="3">
        <f t="shared" si="8"/>
        <v>0</v>
      </c>
      <c r="P54" s="14">
        <v>43932</v>
      </c>
      <c r="Q54" s="3"/>
    </row>
    <row r="55" spans="2:17" x14ac:dyDescent="0.25">
      <c r="B55" s="9">
        <v>43940</v>
      </c>
      <c r="J55" s="3"/>
      <c r="M55" s="3">
        <f t="shared" si="8"/>
        <v>0</v>
      </c>
      <c r="P55" s="14">
        <v>43933</v>
      </c>
      <c r="Q55" s="3">
        <v>399882.35210240597</v>
      </c>
    </row>
    <row r="56" spans="2:17" x14ac:dyDescent="0.25">
      <c r="B56" s="9">
        <v>43941</v>
      </c>
      <c r="J56" s="3"/>
      <c r="M56" s="3">
        <f t="shared" si="8"/>
        <v>0</v>
      </c>
      <c r="P56" s="14">
        <v>43934</v>
      </c>
      <c r="Q56" s="3">
        <v>448834.37262537202</v>
      </c>
    </row>
    <row r="57" spans="2:17" x14ac:dyDescent="0.25">
      <c r="B57" s="9">
        <v>43942</v>
      </c>
      <c r="J57" s="3"/>
      <c r="M57" s="3">
        <f t="shared" si="8"/>
        <v>0</v>
      </c>
      <c r="P57" s="14">
        <v>43935</v>
      </c>
      <c r="Q57" s="3">
        <v>501520.86473134498</v>
      </c>
    </row>
    <row r="58" spans="2:17" x14ac:dyDescent="0.25">
      <c r="B58" s="9">
        <v>43943</v>
      </c>
      <c r="J58" s="3"/>
      <c r="M58" s="3">
        <f t="shared" si="8"/>
        <v>0</v>
      </c>
      <c r="P58" s="14">
        <v>43936</v>
      </c>
      <c r="Q58" s="3">
        <v>557922.72996068106</v>
      </c>
    </row>
    <row r="59" spans="2:17" x14ac:dyDescent="0.25">
      <c r="B59" s="9">
        <v>43944</v>
      </c>
      <c r="J59" s="3"/>
      <c r="M59" s="3">
        <f t="shared" si="8"/>
        <v>0</v>
      </c>
      <c r="P59" s="14">
        <v>43937</v>
      </c>
      <c r="Q59" s="3">
        <v>618020.86985373404</v>
      </c>
    </row>
    <row r="60" spans="2:17" x14ac:dyDescent="0.25">
      <c r="B60" s="9">
        <v>43945</v>
      </c>
      <c r="J60" s="3"/>
      <c r="M60" s="3">
        <f t="shared" si="8"/>
        <v>0</v>
      </c>
      <c r="P60" s="14">
        <v>43938</v>
      </c>
      <c r="Q60" s="3">
        <v>681796.18595086003</v>
      </c>
    </row>
    <row r="61" spans="2:17" x14ac:dyDescent="0.25">
      <c r="B61" s="9">
        <v>43946</v>
      </c>
      <c r="J61" s="3"/>
      <c r="M61" s="3">
        <f t="shared" si="8"/>
        <v>0</v>
      </c>
      <c r="P61" s="14">
        <v>43939</v>
      </c>
      <c r="Q61" s="3">
        <v>749200.69847788895</v>
      </c>
    </row>
    <row r="62" spans="2:17" x14ac:dyDescent="0.25">
      <c r="B62" s="9">
        <v>43947</v>
      </c>
      <c r="J62" s="3"/>
      <c r="M62" s="3">
        <f t="shared" si="8"/>
        <v>0</v>
      </c>
      <c r="P62" s="14">
        <v>43940</v>
      </c>
      <c r="Q62" s="3">
        <v>818807.42976279999</v>
      </c>
    </row>
    <row r="63" spans="2:17" x14ac:dyDescent="0.25">
      <c r="B63" s="9">
        <v>43948</v>
      </c>
      <c r="J63" s="3"/>
      <c r="M63" s="3">
        <f t="shared" si="8"/>
        <v>0</v>
      </c>
      <c r="P63" s="14">
        <v>43941</v>
      </c>
      <c r="Q63" s="3">
        <v>888949.01081996097</v>
      </c>
    </row>
    <row r="64" spans="2:17" x14ac:dyDescent="0.25">
      <c r="B64" s="9">
        <v>43949</v>
      </c>
      <c r="J64" s="3"/>
      <c r="M64" s="3">
        <f t="shared" si="8"/>
        <v>0</v>
      </c>
      <c r="P64" s="14">
        <v>43942</v>
      </c>
      <c r="Q64" s="3">
        <v>958983.87651303399</v>
      </c>
    </row>
    <row r="65" spans="2:17" x14ac:dyDescent="0.25">
      <c r="B65" s="9">
        <v>43950</v>
      </c>
      <c r="J65" s="3"/>
      <c r="M65" s="3">
        <f t="shared" si="8"/>
        <v>0</v>
      </c>
      <c r="P65" s="14">
        <v>43943</v>
      </c>
      <c r="Q65" s="3">
        <v>1028174.57529092</v>
      </c>
    </row>
    <row r="66" spans="2:17" x14ac:dyDescent="0.25">
      <c r="B66" s="9">
        <v>43951</v>
      </c>
      <c r="J66" s="3"/>
      <c r="M66" s="3">
        <f t="shared" ref="M66:M101" si="9">H66+C66+D66+E66</f>
        <v>0</v>
      </c>
      <c r="P66" s="14">
        <v>43944</v>
      </c>
      <c r="Q66" s="3">
        <v>1095783.6556025201</v>
      </c>
    </row>
    <row r="67" spans="2:17" x14ac:dyDescent="0.25">
      <c r="B67" s="9">
        <v>43952</v>
      </c>
      <c r="J67" s="3"/>
      <c r="M67" s="3">
        <f t="shared" si="9"/>
        <v>0</v>
      </c>
      <c r="P67" s="14">
        <v>43945</v>
      </c>
      <c r="Q67" s="3">
        <v>1161073.66589673</v>
      </c>
    </row>
    <row r="68" spans="2:17" x14ac:dyDescent="0.25">
      <c r="B68" s="9">
        <v>43953</v>
      </c>
      <c r="J68" s="3"/>
      <c r="M68" s="3">
        <f t="shared" si="9"/>
        <v>0</v>
      </c>
      <c r="P68" s="14">
        <v>43946</v>
      </c>
      <c r="Q68" s="3">
        <v>1223465.0369888199</v>
      </c>
    </row>
    <row r="69" spans="2:17" x14ac:dyDescent="0.25">
      <c r="B69" s="9">
        <v>43954</v>
      </c>
      <c r="J69" s="3"/>
      <c r="M69" s="3">
        <f t="shared" si="9"/>
        <v>0</v>
      </c>
      <c r="P69" s="14">
        <v>43947</v>
      </c>
      <c r="Q69" s="3">
        <v>1281844.21934311</v>
      </c>
    </row>
    <row r="70" spans="2:17" x14ac:dyDescent="0.25">
      <c r="B70" s="9">
        <v>43955</v>
      </c>
      <c r="J70" s="3"/>
      <c r="M70" s="3">
        <f t="shared" si="9"/>
        <v>0</v>
      </c>
      <c r="P70" s="14">
        <v>43948</v>
      </c>
      <c r="Q70" s="3">
        <v>1332605.6395058001</v>
      </c>
    </row>
    <row r="71" spans="2:17" x14ac:dyDescent="0.25">
      <c r="B71" s="9">
        <v>43956</v>
      </c>
      <c r="J71" s="3"/>
      <c r="M71" s="3">
        <f t="shared" si="9"/>
        <v>0</v>
      </c>
      <c r="P71" s="14">
        <v>43949</v>
      </c>
      <c r="Q71" s="3">
        <v>1375715.4859251601</v>
      </c>
    </row>
    <row r="72" spans="2:17" x14ac:dyDescent="0.25">
      <c r="B72" s="9">
        <v>43957</v>
      </c>
      <c r="J72" s="3"/>
      <c r="M72" s="3">
        <f t="shared" si="9"/>
        <v>0</v>
      </c>
      <c r="P72" s="14">
        <v>43950</v>
      </c>
      <c r="Q72" s="3">
        <v>1411645.60355428</v>
      </c>
    </row>
    <row r="73" spans="2:17" x14ac:dyDescent="0.25">
      <c r="B73" s="9">
        <v>43958</v>
      </c>
      <c r="J73" s="3"/>
      <c r="M73" s="3">
        <f t="shared" si="9"/>
        <v>0</v>
      </c>
      <c r="P73" s="14">
        <v>43951</v>
      </c>
      <c r="Q73" s="3">
        <v>1440867.8373462399</v>
      </c>
    </row>
    <row r="74" spans="2:17" x14ac:dyDescent="0.25">
      <c r="B74" s="9">
        <v>43959</v>
      </c>
      <c r="J74" s="3"/>
      <c r="M74" s="3">
        <f t="shared" si="9"/>
        <v>0</v>
      </c>
      <c r="P74" s="14">
        <v>43952</v>
      </c>
      <c r="Q74" s="3">
        <v>1463854.0322541101</v>
      </c>
    </row>
    <row r="75" spans="2:17" x14ac:dyDescent="0.25">
      <c r="B75" s="9">
        <v>43960</v>
      </c>
      <c r="J75" s="3"/>
      <c r="M75" s="3">
        <f t="shared" si="9"/>
        <v>0</v>
      </c>
      <c r="P75" s="14">
        <v>43953</v>
      </c>
      <c r="Q75" s="3">
        <v>1480691.3999252999</v>
      </c>
    </row>
    <row r="76" spans="2:17" x14ac:dyDescent="0.25">
      <c r="B76" s="9">
        <v>43961</v>
      </c>
      <c r="J76" s="3"/>
      <c r="M76" s="3">
        <f t="shared" si="9"/>
        <v>0</v>
      </c>
      <c r="P76" s="14">
        <v>43954</v>
      </c>
      <c r="Q76" s="3">
        <v>1488668.6729294099</v>
      </c>
    </row>
    <row r="77" spans="2:17" x14ac:dyDescent="0.25">
      <c r="B77" s="9">
        <v>43962</v>
      </c>
      <c r="J77" s="3"/>
      <c r="M77" s="3">
        <f t="shared" si="9"/>
        <v>0</v>
      </c>
      <c r="P77" s="14">
        <v>43955</v>
      </c>
      <c r="Q77" s="3">
        <v>1488086.56076316</v>
      </c>
    </row>
    <row r="78" spans="2:17" x14ac:dyDescent="0.25">
      <c r="B78" s="9">
        <v>43963</v>
      </c>
      <c r="J78" s="3"/>
      <c r="M78" s="3">
        <f t="shared" si="9"/>
        <v>0</v>
      </c>
      <c r="P78" s="14">
        <v>43956</v>
      </c>
      <c r="Q78" s="3">
        <v>1480058.44817813</v>
      </c>
    </row>
    <row r="79" spans="2:17" x14ac:dyDescent="0.25">
      <c r="B79" s="9">
        <v>43964</v>
      </c>
      <c r="J79" s="3"/>
      <c r="M79" s="3">
        <f t="shared" si="9"/>
        <v>0</v>
      </c>
      <c r="P79" s="14">
        <v>43957</v>
      </c>
      <c r="Q79" s="3">
        <v>1465537.8662528801</v>
      </c>
    </row>
    <row r="80" spans="2:17" x14ac:dyDescent="0.25">
      <c r="B80" s="9">
        <v>43965</v>
      </c>
      <c r="J80" s="3"/>
      <c r="M80" s="3">
        <f t="shared" si="9"/>
        <v>0</v>
      </c>
      <c r="P80" s="14">
        <v>43958</v>
      </c>
      <c r="Q80" s="3">
        <v>1445478.3460659501</v>
      </c>
    </row>
    <row r="81" spans="2:17" x14ac:dyDescent="0.25">
      <c r="B81" s="9">
        <v>43966</v>
      </c>
      <c r="J81" s="3"/>
      <c r="M81" s="3">
        <f t="shared" si="9"/>
        <v>0</v>
      </c>
      <c r="P81" s="14">
        <v>43959</v>
      </c>
      <c r="Q81" s="3">
        <v>1420609.92314824</v>
      </c>
    </row>
    <row r="82" spans="2:17" x14ac:dyDescent="0.25">
      <c r="B82" s="9">
        <v>43967</v>
      </c>
      <c r="J82" s="3"/>
      <c r="M82" s="3">
        <f t="shared" si="9"/>
        <v>0</v>
      </c>
      <c r="P82" s="14">
        <v>43960</v>
      </c>
      <c r="Q82" s="3">
        <v>1390223.68886988</v>
      </c>
    </row>
    <row r="83" spans="2:17" x14ac:dyDescent="0.25">
      <c r="B83" s="9">
        <v>43968</v>
      </c>
      <c r="J83" s="3"/>
      <c r="M83" s="3">
        <f t="shared" si="9"/>
        <v>0</v>
      </c>
      <c r="P83" s="14">
        <v>43961</v>
      </c>
      <c r="Q83" s="3">
        <v>1355463.63787796</v>
      </c>
    </row>
    <row r="84" spans="2:17" x14ac:dyDescent="0.25">
      <c r="B84" s="9">
        <v>43969</v>
      </c>
      <c r="J84" s="3"/>
      <c r="M84" s="3">
        <f t="shared" si="9"/>
        <v>0</v>
      </c>
      <c r="P84" s="14">
        <v>43962</v>
      </c>
      <c r="Q84" s="3">
        <v>1317096.26864962</v>
      </c>
    </row>
    <row r="85" spans="2:17" x14ac:dyDescent="0.25">
      <c r="B85" s="9">
        <v>43970</v>
      </c>
      <c r="J85" s="3"/>
      <c r="M85" s="3">
        <f t="shared" si="9"/>
        <v>0</v>
      </c>
      <c r="P85" s="14">
        <v>43963</v>
      </c>
      <c r="Q85" s="3">
        <v>1275692.89786188</v>
      </c>
    </row>
    <row r="86" spans="2:17" x14ac:dyDescent="0.25">
      <c r="B86" s="9">
        <v>43971</v>
      </c>
      <c r="J86" s="3"/>
      <c r="M86" s="3">
        <f t="shared" si="9"/>
        <v>0</v>
      </c>
      <c r="P86" s="14">
        <v>43964</v>
      </c>
      <c r="Q86" s="3">
        <v>1231824.84219175</v>
      </c>
    </row>
    <row r="87" spans="2:17" x14ac:dyDescent="0.25">
      <c r="B87" s="9">
        <v>43972</v>
      </c>
      <c r="J87" s="3"/>
      <c r="M87" s="3">
        <f t="shared" si="9"/>
        <v>0</v>
      </c>
      <c r="P87" s="14">
        <v>43965</v>
      </c>
      <c r="Q87" s="3">
        <v>1186062.9348058901</v>
      </c>
    </row>
    <row r="88" spans="2:17" x14ac:dyDescent="0.25">
      <c r="B88" s="9">
        <v>43973</v>
      </c>
      <c r="J88" s="3"/>
      <c r="M88" s="3">
        <f t="shared" si="9"/>
        <v>0</v>
      </c>
      <c r="P88" s="14">
        <v>43966</v>
      </c>
      <c r="Q88" s="3">
        <v>1138541.7826245499</v>
      </c>
    </row>
    <row r="89" spans="2:17" x14ac:dyDescent="0.25">
      <c r="B89" s="9">
        <v>43974</v>
      </c>
      <c r="J89" s="3"/>
      <c r="M89" s="3">
        <f t="shared" si="9"/>
        <v>0</v>
      </c>
      <c r="P89" s="14">
        <v>43967</v>
      </c>
      <c r="Q89" s="3">
        <v>1090338.0888558701</v>
      </c>
    </row>
    <row r="90" spans="2:17" x14ac:dyDescent="0.25">
      <c r="B90" s="9">
        <v>43975</v>
      </c>
      <c r="J90" s="3"/>
      <c r="M90" s="3">
        <f t="shared" si="9"/>
        <v>0</v>
      </c>
      <c r="P90" s="14">
        <v>43968</v>
      </c>
      <c r="Q90" s="3">
        <v>1042222.5198260701</v>
      </c>
    </row>
    <row r="91" spans="2:17" x14ac:dyDescent="0.25">
      <c r="B91" s="9">
        <v>43976</v>
      </c>
      <c r="J91" s="3"/>
      <c r="M91" s="3">
        <f t="shared" si="9"/>
        <v>0</v>
      </c>
      <c r="P91" s="14">
        <v>43969</v>
      </c>
      <c r="Q91" s="3">
        <v>994241.57527873304</v>
      </c>
    </row>
    <row r="92" spans="2:17" x14ac:dyDescent="0.25">
      <c r="B92" s="9">
        <v>43977</v>
      </c>
      <c r="J92" s="3"/>
      <c r="M92" s="3">
        <f t="shared" si="9"/>
        <v>0</v>
      </c>
      <c r="P92" s="14">
        <v>43970</v>
      </c>
      <c r="Q92" s="3">
        <v>946441.75495741097</v>
      </c>
    </row>
    <row r="93" spans="2:17" x14ac:dyDescent="0.25">
      <c r="B93" s="9">
        <v>43978</v>
      </c>
      <c r="J93" s="3"/>
      <c r="M93" s="3">
        <f t="shared" si="9"/>
        <v>0</v>
      </c>
      <c r="P93" s="14">
        <v>43971</v>
      </c>
      <c r="Q93" s="3">
        <v>898869.55860565603</v>
      </c>
    </row>
    <row r="94" spans="2:17" x14ac:dyDescent="0.25">
      <c r="B94" s="9">
        <v>43979</v>
      </c>
      <c r="J94" s="3"/>
      <c r="M94" s="3">
        <f t="shared" si="9"/>
        <v>0</v>
      </c>
      <c r="P94" s="14">
        <v>43972</v>
      </c>
      <c r="Q94" s="3">
        <v>851572.67563348997</v>
      </c>
    </row>
    <row r="95" spans="2:17" x14ac:dyDescent="0.25">
      <c r="B95" s="9">
        <v>43980</v>
      </c>
      <c r="J95" s="3"/>
      <c r="M95" s="3">
        <f t="shared" si="9"/>
        <v>0</v>
      </c>
      <c r="P95" s="14">
        <v>43973</v>
      </c>
      <c r="Q95" s="3">
        <v>805074.28516176296</v>
      </c>
    </row>
    <row r="96" spans="2:17" x14ac:dyDescent="0.25">
      <c r="B96" s="9">
        <v>43981</v>
      </c>
      <c r="J96" s="3"/>
      <c r="M96" s="3">
        <f t="shared" si="9"/>
        <v>0</v>
      </c>
      <c r="P96" s="14">
        <v>43974</v>
      </c>
      <c r="Q96" s="3">
        <v>760384.00504718395</v>
      </c>
    </row>
    <row r="97" spans="2:17" x14ac:dyDescent="0.25">
      <c r="B97" s="9">
        <v>43982</v>
      </c>
      <c r="J97" s="3"/>
      <c r="M97" s="3">
        <f t="shared" si="9"/>
        <v>0</v>
      </c>
      <c r="P97" s="14">
        <v>43975</v>
      </c>
      <c r="Q97" s="3">
        <v>717482.73802202195</v>
      </c>
    </row>
    <row r="98" spans="2:17" x14ac:dyDescent="0.25">
      <c r="B98" s="9">
        <v>43983</v>
      </c>
      <c r="J98" s="3"/>
      <c r="M98" s="3">
        <f t="shared" si="9"/>
        <v>0</v>
      </c>
      <c r="P98" s="14">
        <v>43976</v>
      </c>
      <c r="Q98" s="3">
        <v>676222.15960546595</v>
      </c>
    </row>
    <row r="99" spans="2:17" x14ac:dyDescent="0.25">
      <c r="B99" s="9">
        <v>43984</v>
      </c>
      <c r="J99" s="3"/>
      <c r="M99" s="3">
        <f t="shared" si="9"/>
        <v>0</v>
      </c>
      <c r="P99" s="14">
        <v>43977</v>
      </c>
      <c r="Q99" s="3">
        <v>636453.94531668699</v>
      </c>
    </row>
    <row r="100" spans="2:17" x14ac:dyDescent="0.25">
      <c r="B100" s="9">
        <v>43985</v>
      </c>
      <c r="J100" s="3"/>
      <c r="M100" s="3">
        <f t="shared" si="9"/>
        <v>0</v>
      </c>
      <c r="P100" s="14">
        <v>43978</v>
      </c>
      <c r="Q100" s="3">
        <v>598029.77067482495</v>
      </c>
    </row>
    <row r="101" spans="2:17" x14ac:dyDescent="0.25">
      <c r="B101" s="9">
        <v>43986</v>
      </c>
      <c r="J101" s="3"/>
      <c r="M101" s="3">
        <f t="shared" si="9"/>
        <v>0</v>
      </c>
      <c r="P101" s="14">
        <v>43979</v>
      </c>
      <c r="Q101" s="3">
        <v>560801.31119909894</v>
      </c>
    </row>
    <row r="102" spans="2:17" x14ac:dyDescent="0.25">
      <c r="B102" s="9">
        <v>43987</v>
      </c>
      <c r="P102" s="14">
        <v>43980</v>
      </c>
    </row>
    <row r="103" spans="2:17" x14ac:dyDescent="0.25">
      <c r="B103" s="9">
        <v>43988</v>
      </c>
      <c r="P103" s="14">
        <v>43981</v>
      </c>
    </row>
    <row r="104" spans="2:17" x14ac:dyDescent="0.25">
      <c r="B104" s="9">
        <v>43989</v>
      </c>
      <c r="P104" s="14">
        <v>43982</v>
      </c>
    </row>
    <row r="105" spans="2:17" x14ac:dyDescent="0.25">
      <c r="B105" s="9">
        <v>43990</v>
      </c>
      <c r="P105" s="14">
        <v>43983</v>
      </c>
    </row>
    <row r="106" spans="2:17" x14ac:dyDescent="0.25">
      <c r="B106" s="9">
        <v>43991</v>
      </c>
      <c r="P106" s="14">
        <v>43984</v>
      </c>
    </row>
    <row r="107" spans="2:17" x14ac:dyDescent="0.25">
      <c r="B107" s="9">
        <v>43992</v>
      </c>
      <c r="P107" s="14">
        <v>43985</v>
      </c>
    </row>
    <row r="108" spans="2:17" x14ac:dyDescent="0.25">
      <c r="B108" s="9">
        <v>43993</v>
      </c>
      <c r="P108" s="14">
        <v>43986</v>
      </c>
    </row>
    <row r="109" spans="2:17" x14ac:dyDescent="0.25">
      <c r="B109" s="9">
        <v>43994</v>
      </c>
      <c r="P109" s="14">
        <v>43987</v>
      </c>
    </row>
    <row r="110" spans="2:17" x14ac:dyDescent="0.25">
      <c r="B110" s="9">
        <v>43995</v>
      </c>
      <c r="P110" s="14">
        <v>43988</v>
      </c>
    </row>
    <row r="111" spans="2:17" x14ac:dyDescent="0.25">
      <c r="B111" s="9">
        <v>43996</v>
      </c>
      <c r="P111" s="14">
        <v>43989</v>
      </c>
    </row>
    <row r="112" spans="2:17" x14ac:dyDescent="0.25">
      <c r="B112" s="9">
        <v>43997</v>
      </c>
      <c r="P112" s="14">
        <v>43990</v>
      </c>
    </row>
    <row r="113" spans="2:16" x14ac:dyDescent="0.25">
      <c r="B113" s="9">
        <v>43998</v>
      </c>
      <c r="P113" s="14">
        <v>43991</v>
      </c>
    </row>
    <row r="114" spans="2:16" x14ac:dyDescent="0.25">
      <c r="B114" s="9">
        <v>43999</v>
      </c>
      <c r="P114" s="14">
        <v>43992</v>
      </c>
    </row>
    <row r="115" spans="2:16" x14ac:dyDescent="0.25">
      <c r="B115" s="9">
        <v>44000</v>
      </c>
      <c r="P115" s="14">
        <v>43993</v>
      </c>
    </row>
    <row r="116" spans="2:16" x14ac:dyDescent="0.25">
      <c r="B116" s="9">
        <v>44001</v>
      </c>
      <c r="P116" s="14">
        <v>43994</v>
      </c>
    </row>
    <row r="117" spans="2:16" x14ac:dyDescent="0.25">
      <c r="B117" s="9">
        <v>44002</v>
      </c>
      <c r="P117" s="14">
        <v>43995</v>
      </c>
    </row>
    <row r="118" spans="2:16" x14ac:dyDescent="0.25">
      <c r="B118" s="9">
        <v>44003</v>
      </c>
      <c r="P118" s="14">
        <v>43996</v>
      </c>
    </row>
    <row r="119" spans="2:16" x14ac:dyDescent="0.25">
      <c r="B119" s="9">
        <v>44004</v>
      </c>
      <c r="P119" s="14">
        <v>43997</v>
      </c>
    </row>
    <row r="120" spans="2:16" x14ac:dyDescent="0.25">
      <c r="B120" s="9">
        <v>44005</v>
      </c>
      <c r="P120" s="14">
        <v>43998</v>
      </c>
    </row>
    <row r="121" spans="2:16" x14ac:dyDescent="0.25">
      <c r="B121" s="9">
        <v>44006</v>
      </c>
      <c r="P121" s="14">
        <v>43999</v>
      </c>
    </row>
    <row r="122" spans="2:16" x14ac:dyDescent="0.25">
      <c r="B122" s="9">
        <v>44007</v>
      </c>
      <c r="P122" s="14">
        <v>44000</v>
      </c>
    </row>
    <row r="123" spans="2:16" x14ac:dyDescent="0.25">
      <c r="B123" s="9">
        <v>44008</v>
      </c>
      <c r="P123" s="14">
        <v>44001</v>
      </c>
    </row>
    <row r="124" spans="2:16" x14ac:dyDescent="0.25">
      <c r="B124" s="9">
        <v>44009</v>
      </c>
      <c r="P124" s="14">
        <v>44002</v>
      </c>
    </row>
    <row r="125" spans="2:16" x14ac:dyDescent="0.25">
      <c r="B125" s="9">
        <v>44010</v>
      </c>
      <c r="P125" s="14">
        <v>44003</v>
      </c>
    </row>
    <row r="126" spans="2:16" x14ac:dyDescent="0.25">
      <c r="B126" s="9">
        <v>44011</v>
      </c>
      <c r="P126" s="14">
        <v>44004</v>
      </c>
    </row>
    <row r="127" spans="2:16" x14ac:dyDescent="0.25">
      <c r="B127" s="9">
        <v>44012</v>
      </c>
      <c r="P127" s="14">
        <v>44005</v>
      </c>
    </row>
    <row r="128" spans="2:16" x14ac:dyDescent="0.25">
      <c r="B128" s="9">
        <v>44013</v>
      </c>
      <c r="P128" s="14">
        <v>44006</v>
      </c>
    </row>
    <row r="129" spans="2:16" x14ac:dyDescent="0.25">
      <c r="B129" s="9">
        <v>44014</v>
      </c>
      <c r="P129" s="14">
        <v>44007</v>
      </c>
    </row>
    <row r="130" spans="2:16" x14ac:dyDescent="0.25">
      <c r="B130" s="9">
        <v>44015</v>
      </c>
      <c r="P130" s="14">
        <v>44008</v>
      </c>
    </row>
    <row r="131" spans="2:16" x14ac:dyDescent="0.25">
      <c r="B131" s="9">
        <v>44016</v>
      </c>
      <c r="P131" s="14">
        <v>44009</v>
      </c>
    </row>
    <row r="132" spans="2:16" x14ac:dyDescent="0.25">
      <c r="B132" s="9">
        <v>44017</v>
      </c>
      <c r="P132" s="14">
        <v>44010</v>
      </c>
    </row>
    <row r="133" spans="2:16" x14ac:dyDescent="0.25">
      <c r="B133" s="9">
        <v>44018</v>
      </c>
      <c r="P133" s="14">
        <v>44011</v>
      </c>
    </row>
    <row r="134" spans="2:16" x14ac:dyDescent="0.25">
      <c r="B134" s="9">
        <v>44019</v>
      </c>
      <c r="P134" s="14">
        <v>44012</v>
      </c>
    </row>
    <row r="135" spans="2:16" x14ac:dyDescent="0.25">
      <c r="B135" s="9">
        <v>44020</v>
      </c>
      <c r="P135" s="14">
        <v>44013</v>
      </c>
    </row>
    <row r="136" spans="2:16" x14ac:dyDescent="0.25">
      <c r="B136" s="9">
        <v>44021</v>
      </c>
      <c r="P136" s="14">
        <v>44014</v>
      </c>
    </row>
    <row r="137" spans="2:16" x14ac:dyDescent="0.25">
      <c r="B137" s="9">
        <v>44022</v>
      </c>
      <c r="P137" s="14">
        <v>44015</v>
      </c>
    </row>
    <row r="138" spans="2:16" x14ac:dyDescent="0.25">
      <c r="B138" s="9">
        <v>44023</v>
      </c>
      <c r="P138" s="14">
        <v>44016</v>
      </c>
    </row>
    <row r="139" spans="2:16" x14ac:dyDescent="0.25">
      <c r="B139" s="9">
        <v>44024</v>
      </c>
      <c r="P139" s="14">
        <v>44017</v>
      </c>
    </row>
    <row r="140" spans="2:16" x14ac:dyDescent="0.25">
      <c r="B140" s="9">
        <v>44025</v>
      </c>
      <c r="P140" s="14">
        <v>44018</v>
      </c>
    </row>
    <row r="141" spans="2:16" x14ac:dyDescent="0.25">
      <c r="B141" s="9">
        <v>44026</v>
      </c>
      <c r="P141" s="14">
        <v>44019</v>
      </c>
    </row>
    <row r="142" spans="2:16" x14ac:dyDescent="0.25">
      <c r="B142" s="9">
        <v>44027</v>
      </c>
      <c r="P142" s="14">
        <v>44020</v>
      </c>
    </row>
    <row r="143" spans="2:16" x14ac:dyDescent="0.25">
      <c r="B143" s="9">
        <v>44028</v>
      </c>
      <c r="P143" s="14">
        <v>44021</v>
      </c>
    </row>
  </sheetData>
  <phoneticPr fontId="2" type="noConversion"/>
  <pageMargins left="0.75" right="0.75" top="1" bottom="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143"/>
  <sheetViews>
    <sheetView zoomScale="63" zoomScaleNormal="63" workbookViewId="0">
      <selection activeCell="Q37" sqref="Q37"/>
    </sheetView>
  </sheetViews>
  <sheetFormatPr defaultColWidth="9.1640625" defaultRowHeight="15" x14ac:dyDescent="0.25"/>
  <cols>
    <col min="3" max="3" width="12.75" style="3" customWidth="1"/>
    <col min="4" max="5" width="9.1640625" style="3" customWidth="1"/>
    <col min="6" max="6" width="12.75" style="4" customWidth="1"/>
    <col min="7" max="7" width="13.9140625" customWidth="1"/>
    <col min="10" max="10" width="16.1640625" customWidth="1"/>
    <col min="11" max="11" width="22.9140625" style="5" customWidth="1"/>
    <col min="12" max="12" width="12.75" customWidth="1"/>
    <col min="16" max="16" width="11.08203125" style="6" customWidth="1"/>
    <col min="17" max="17" width="9.1640625" style="7" customWidth="1"/>
    <col min="18" max="18" width="9.1640625" style="8" customWidth="1"/>
  </cols>
  <sheetData>
    <row r="1" spans="2:19" x14ac:dyDescent="0.25"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5" t="s">
        <v>8</v>
      </c>
      <c r="L1" s="3" t="s">
        <v>9</v>
      </c>
      <c r="M1" s="3" t="s">
        <v>10</v>
      </c>
      <c r="N1" s="3" t="s">
        <v>11</v>
      </c>
      <c r="Q1" s="7" t="s">
        <v>12</v>
      </c>
      <c r="R1" s="8" t="s">
        <v>13</v>
      </c>
    </row>
    <row r="2" spans="2:19" x14ac:dyDescent="0.25">
      <c r="B2" s="9">
        <v>43882</v>
      </c>
      <c r="C2" s="3">
        <v>2</v>
      </c>
      <c r="D2" s="3">
        <v>90</v>
      </c>
      <c r="E2" s="3">
        <v>60</v>
      </c>
      <c r="F2" s="4">
        <v>2</v>
      </c>
      <c r="G2">
        <v>60800000</v>
      </c>
      <c r="H2">
        <v>1000</v>
      </c>
      <c r="I2">
        <v>0</v>
      </c>
      <c r="J2" s="3">
        <f t="shared" ref="J2:J33" si="0">C2+D2+E2+G2+H2+I2</f>
        <v>60801152</v>
      </c>
      <c r="K2" s="5">
        <f t="shared" ref="K2:K33" si="1">H2/J2</f>
        <v>1.644705679260814E-5</v>
      </c>
      <c r="M2" s="3">
        <f t="shared" ref="M2:M33" si="2">H2+C2+D2+E2</f>
        <v>1152</v>
      </c>
      <c r="P2" s="14">
        <v>43882</v>
      </c>
      <c r="Q2" s="3">
        <v>2</v>
      </c>
      <c r="R2" s="8">
        <v>6</v>
      </c>
      <c r="S2">
        <f t="shared" ref="S2:S22" si="3">R2/0.4</f>
        <v>15</v>
      </c>
    </row>
    <row r="3" spans="2:19" x14ac:dyDescent="0.25">
      <c r="B3" s="9">
        <v>43883</v>
      </c>
      <c r="C3" s="3">
        <v>8.2891911922137904</v>
      </c>
      <c r="D3" s="3">
        <v>222.89124843534501</v>
      </c>
      <c r="E3" s="3">
        <v>75.569565466891902</v>
      </c>
      <c r="F3" s="4">
        <v>9.9092140649974993</v>
      </c>
      <c r="G3">
        <v>60804176.200657301</v>
      </c>
      <c r="H3">
        <v>1370.89893349564</v>
      </c>
      <c r="I3">
        <v>9.99547303443026</v>
      </c>
      <c r="J3" s="3">
        <f t="shared" si="0"/>
        <v>60805863.845068924</v>
      </c>
      <c r="K3" s="5">
        <f t="shared" si="1"/>
        <v>2.2545505430013121E-5</v>
      </c>
      <c r="M3" s="3">
        <f t="shared" si="2"/>
        <v>1677.6489385900907</v>
      </c>
      <c r="P3" s="14">
        <v>43883</v>
      </c>
      <c r="Q3" s="3">
        <v>8.2891884886905398</v>
      </c>
      <c r="R3" s="8">
        <v>67</v>
      </c>
      <c r="S3">
        <f t="shared" si="3"/>
        <v>167.5</v>
      </c>
    </row>
    <row r="4" spans="2:19" x14ac:dyDescent="0.25">
      <c r="B4" s="9">
        <v>43884</v>
      </c>
      <c r="C4" s="3">
        <v>18.614236932241599</v>
      </c>
      <c r="D4" s="3">
        <v>396.90555378194898</v>
      </c>
      <c r="E4" s="3">
        <v>97.809595194520995</v>
      </c>
      <c r="F4" s="4">
        <v>27.263754962377</v>
      </c>
      <c r="G4">
        <v>60808154.925620697</v>
      </c>
      <c r="H4">
        <v>1876.95226165702</v>
      </c>
      <c r="I4">
        <v>23.548395618455601</v>
      </c>
      <c r="J4" s="3">
        <f t="shared" si="0"/>
        <v>60810568.755663879</v>
      </c>
      <c r="K4" s="5">
        <f t="shared" si="1"/>
        <v>3.0865560050894959E-5</v>
      </c>
      <c r="M4" s="3">
        <f t="shared" si="2"/>
        <v>2390.2816475657314</v>
      </c>
      <c r="P4" s="14">
        <v>43884</v>
      </c>
      <c r="Q4" s="3">
        <v>18.613318089222901</v>
      </c>
      <c r="R4" s="8">
        <v>56.5</v>
      </c>
      <c r="S4">
        <f t="shared" si="3"/>
        <v>141.25</v>
      </c>
    </row>
    <row r="5" spans="2:19" x14ac:dyDescent="0.25">
      <c r="B5" s="9">
        <v>43885</v>
      </c>
      <c r="C5" s="3">
        <v>34.260280238114198</v>
      </c>
      <c r="D5" s="3">
        <v>624.30833104926705</v>
      </c>
      <c r="E5" s="3">
        <v>128.80864953553601</v>
      </c>
      <c r="F5" s="4">
        <v>58.558279012916699</v>
      </c>
      <c r="G5">
        <v>60811887.606156401</v>
      </c>
      <c r="H5">
        <v>2545.48458710471</v>
      </c>
      <c r="I5">
        <v>42.583168291305903</v>
      </c>
      <c r="J5" s="3">
        <f t="shared" si="0"/>
        <v>60815263.051172622</v>
      </c>
      <c r="K5" s="5">
        <f t="shared" si="1"/>
        <v>4.1856015404600454E-5</v>
      </c>
      <c r="M5" s="3">
        <f t="shared" si="2"/>
        <v>3332.8618479276274</v>
      </c>
      <c r="P5" s="14">
        <v>43885</v>
      </c>
      <c r="Q5" s="3">
        <v>34.261144173446603</v>
      </c>
      <c r="R5" s="8">
        <v>78.25</v>
      </c>
      <c r="S5">
        <f t="shared" si="3"/>
        <v>195.625</v>
      </c>
    </row>
    <row r="6" spans="2:19" x14ac:dyDescent="0.25">
      <c r="B6" s="9">
        <v>43886</v>
      </c>
      <c r="C6" s="3">
        <v>57.191559432726997</v>
      </c>
      <c r="D6" s="3">
        <v>918.61779469806299</v>
      </c>
      <c r="E6" s="3">
        <v>170.92514009688301</v>
      </c>
      <c r="F6" s="4">
        <v>109.874362130354</v>
      </c>
      <c r="G6">
        <v>60815322.015881799</v>
      </c>
      <c r="H6">
        <v>3403.5400750306499</v>
      </c>
      <c r="I6">
        <v>69.722372043353602</v>
      </c>
      <c r="J6" s="3">
        <f t="shared" si="0"/>
        <v>60819942.012823097</v>
      </c>
      <c r="K6" s="5">
        <f t="shared" si="1"/>
        <v>5.5960922723554349E-5</v>
      </c>
      <c r="M6" s="3">
        <f t="shared" si="2"/>
        <v>4550.274569258323</v>
      </c>
      <c r="P6" s="14">
        <v>43886</v>
      </c>
      <c r="Q6" s="3">
        <v>57.186338072511901</v>
      </c>
      <c r="R6" s="8">
        <v>81</v>
      </c>
      <c r="S6">
        <f t="shared" si="3"/>
        <v>202.5</v>
      </c>
    </row>
    <row r="7" spans="2:19" x14ac:dyDescent="0.25">
      <c r="B7" s="9">
        <v>43887</v>
      </c>
      <c r="C7" s="3">
        <v>89.777317123378594</v>
      </c>
      <c r="D7" s="3">
        <v>1293.92917771628</v>
      </c>
      <c r="E7" s="3">
        <v>226.71568386723601</v>
      </c>
      <c r="F7" s="4">
        <v>189.16644900476601</v>
      </c>
      <c r="G7">
        <v>60818355.2701253</v>
      </c>
      <c r="H7">
        <v>4475.3237494021996</v>
      </c>
      <c r="I7">
        <v>108.43074776096999</v>
      </c>
      <c r="J7" s="3">
        <f t="shared" si="0"/>
        <v>60824549.446801171</v>
      </c>
      <c r="K7" s="5">
        <f t="shared" si="1"/>
        <v>7.3577589807162342E-5</v>
      </c>
      <c r="M7" s="3">
        <f t="shared" si="2"/>
        <v>6085.7459281090942</v>
      </c>
      <c r="P7" s="14">
        <v>43887</v>
      </c>
      <c r="Q7" s="3">
        <v>89.781512138209905</v>
      </c>
      <c r="R7" s="8">
        <v>131.5</v>
      </c>
      <c r="S7">
        <f t="shared" si="3"/>
        <v>328.75</v>
      </c>
    </row>
    <row r="8" spans="2:19" x14ac:dyDescent="0.25">
      <c r="B8" s="9">
        <v>43888</v>
      </c>
      <c r="C8" s="3">
        <v>134.871715519167</v>
      </c>
      <c r="D8" s="3">
        <v>1763.90596408279</v>
      </c>
      <c r="E8" s="3">
        <v>298.80153682443699</v>
      </c>
      <c r="F8" s="4">
        <v>306.592403524372</v>
      </c>
      <c r="G8">
        <v>60817184.913641296</v>
      </c>
      <c r="H8">
        <v>5776.2845872613998</v>
      </c>
      <c r="I8">
        <v>163.21234846110099</v>
      </c>
      <c r="J8" s="3">
        <f t="shared" si="0"/>
        <v>60825321.98979345</v>
      </c>
      <c r="K8" s="5">
        <f t="shared" si="1"/>
        <v>9.4965129625300886E-5</v>
      </c>
      <c r="M8" s="3">
        <f t="shared" si="2"/>
        <v>7973.8638036877937</v>
      </c>
      <c r="P8" s="14">
        <v>43888</v>
      </c>
      <c r="Q8" s="3">
        <v>134.83582004557101</v>
      </c>
      <c r="R8" s="8">
        <v>164.75</v>
      </c>
      <c r="S8">
        <f t="shared" si="3"/>
        <v>411.875</v>
      </c>
    </row>
    <row r="9" spans="2:19" x14ac:dyDescent="0.25">
      <c r="B9" s="9">
        <v>43889</v>
      </c>
      <c r="C9" s="3">
        <v>195.41060538546699</v>
      </c>
      <c r="D9" s="3">
        <v>2340.6438178936501</v>
      </c>
      <c r="E9" s="3">
        <v>389.73132659132398</v>
      </c>
      <c r="F9" s="4">
        <v>474.452055313588</v>
      </c>
      <c r="G9">
        <v>60814453.585716397</v>
      </c>
      <c r="H9">
        <v>7318.7509126043797</v>
      </c>
      <c r="I9">
        <v>239.69987408945499</v>
      </c>
      <c r="J9" s="3">
        <f t="shared" si="0"/>
        <v>60824937.822252959</v>
      </c>
      <c r="K9" s="5">
        <f t="shared" si="1"/>
        <v>1.2032484001860822E-4</v>
      </c>
      <c r="M9" s="3">
        <f t="shared" si="2"/>
        <v>10244.53666247482</v>
      </c>
      <c r="P9" s="14">
        <v>43889</v>
      </c>
      <c r="Q9" s="3">
        <v>195.42295888004301</v>
      </c>
      <c r="R9" s="8">
        <v>201.5</v>
      </c>
      <c r="S9">
        <f t="shared" si="3"/>
        <v>503.75</v>
      </c>
    </row>
    <row r="10" spans="2:19" x14ac:dyDescent="0.25">
      <c r="B10" s="9">
        <v>43890</v>
      </c>
      <c r="C10" s="3">
        <v>274.83647978613601</v>
      </c>
      <c r="D10" s="3">
        <v>3033.64318222469</v>
      </c>
      <c r="E10" s="3">
        <v>501.82585964968501</v>
      </c>
      <c r="F10" s="4">
        <v>707.51007515531398</v>
      </c>
      <c r="G10">
        <v>60811564.437921502</v>
      </c>
      <c r="H10">
        <v>9103.6131929650201</v>
      </c>
      <c r="I10">
        <v>344.90298030168299</v>
      </c>
      <c r="J10" s="3">
        <f t="shared" si="0"/>
        <v>60824823.259616435</v>
      </c>
      <c r="K10" s="5">
        <f t="shared" si="1"/>
        <v>1.4966937354027961E-4</v>
      </c>
      <c r="M10" s="3">
        <f t="shared" si="2"/>
        <v>12913.918714625532</v>
      </c>
      <c r="P10" s="14">
        <v>43890</v>
      </c>
      <c r="Q10" s="3">
        <v>274.790254143347</v>
      </c>
      <c r="R10" s="8">
        <v>322.25</v>
      </c>
      <c r="S10">
        <f t="shared" si="3"/>
        <v>805.625</v>
      </c>
    </row>
    <row r="11" spans="2:19" x14ac:dyDescent="0.25">
      <c r="B11" s="9">
        <v>43891</v>
      </c>
      <c r="C11" s="3">
        <v>376.28114111502998</v>
      </c>
      <c r="D11" s="3">
        <v>3848.5644028214201</v>
      </c>
      <c r="E11" s="3">
        <v>637.00432820164701</v>
      </c>
      <c r="F11" s="4">
        <v>1022.54716761898</v>
      </c>
      <c r="G11">
        <v>60808109.5013825</v>
      </c>
      <c r="H11">
        <v>11116.760944150299</v>
      </c>
      <c r="I11">
        <v>487.23687856778298</v>
      </c>
      <c r="J11" s="3">
        <f t="shared" si="0"/>
        <v>60824575.349077351</v>
      </c>
      <c r="K11" s="5">
        <f t="shared" si="1"/>
        <v>1.8276758827086376E-4</v>
      </c>
      <c r="M11" s="3">
        <f t="shared" si="2"/>
        <v>15978.610816288396</v>
      </c>
      <c r="P11" s="14">
        <v>43891</v>
      </c>
      <c r="Q11" s="3">
        <v>376.12723527603498</v>
      </c>
      <c r="R11" s="8">
        <v>561</v>
      </c>
      <c r="S11">
        <f t="shared" si="3"/>
        <v>1402.5</v>
      </c>
    </row>
    <row r="12" spans="2:19" s="1" customFormat="1" x14ac:dyDescent="0.25">
      <c r="B12" s="9">
        <v>43892</v>
      </c>
      <c r="C12" s="10">
        <v>502.272147711206</v>
      </c>
      <c r="D12" s="10">
        <v>4785.6786880138297</v>
      </c>
      <c r="E12" s="10">
        <v>796.52531743619795</v>
      </c>
      <c r="F12" s="1">
        <v>1437.6102653891601</v>
      </c>
      <c r="G12" s="1">
        <v>60804152.980814502</v>
      </c>
      <c r="H12" s="1">
        <v>13329.2175093355</v>
      </c>
      <c r="I12" s="1">
        <v>676.53453969151201</v>
      </c>
      <c r="J12" s="10">
        <f t="shared" si="0"/>
        <v>60824243.209016688</v>
      </c>
      <c r="K12" s="15">
        <f t="shared" si="1"/>
        <v>2.1914317065205267E-4</v>
      </c>
      <c r="M12" s="10">
        <f t="shared" si="2"/>
        <v>19413.693662496731</v>
      </c>
      <c r="P12" s="14">
        <v>43892</v>
      </c>
      <c r="Q12" s="10">
        <v>502.27952441146198</v>
      </c>
      <c r="R12" s="17">
        <v>347</v>
      </c>
      <c r="S12" s="1">
        <f t="shared" si="3"/>
        <v>867.5</v>
      </c>
    </row>
    <row r="13" spans="2:19" x14ac:dyDescent="0.25">
      <c r="B13" s="9">
        <v>43893</v>
      </c>
      <c r="C13" s="3">
        <v>655.39468715653697</v>
      </c>
      <c r="D13" s="3">
        <v>5838.2036662945902</v>
      </c>
      <c r="E13" s="3">
        <v>980.65091246782094</v>
      </c>
      <c r="F13" s="4">
        <v>1972.01066533528</v>
      </c>
      <c r="G13">
        <v>60799712.952506602</v>
      </c>
      <c r="H13">
        <v>15697.551777959399</v>
      </c>
      <c r="I13">
        <v>924.15733777103696</v>
      </c>
      <c r="J13" s="3">
        <f t="shared" si="0"/>
        <v>60823808.910888247</v>
      </c>
      <c r="K13" s="5">
        <f t="shared" si="1"/>
        <v>2.5808235391765042E-4</v>
      </c>
      <c r="M13" s="3">
        <f t="shared" si="2"/>
        <v>23171.801043878346</v>
      </c>
      <c r="P13" s="14">
        <v>43893</v>
      </c>
      <c r="Q13" s="3"/>
      <c r="S13">
        <f t="shared" si="3"/>
        <v>0</v>
      </c>
    </row>
    <row r="14" spans="2:19" s="2" customFormat="1" x14ac:dyDescent="0.25">
      <c r="B14" s="9">
        <v>43894</v>
      </c>
      <c r="C14" s="11">
        <v>837.35616623639203</v>
      </c>
      <c r="D14" s="11">
        <v>6991.7103378966704</v>
      </c>
      <c r="E14" s="11">
        <v>1188.52433506895</v>
      </c>
      <c r="F14" s="2">
        <v>2645.5662080529601</v>
      </c>
      <c r="G14" s="2">
        <v>60794827.868543699</v>
      </c>
      <c r="H14" s="2">
        <v>18165.018509503301</v>
      </c>
      <c r="I14" s="2">
        <v>1242.72712338478</v>
      </c>
      <c r="J14" s="11">
        <f t="shared" si="0"/>
        <v>60823253.205015786</v>
      </c>
      <c r="K14" s="16">
        <f t="shared" si="1"/>
        <v>2.986525309370549E-4</v>
      </c>
      <c r="M14" s="11">
        <f t="shared" si="2"/>
        <v>27182.609348705315</v>
      </c>
      <c r="P14" s="14">
        <v>43894</v>
      </c>
      <c r="Q14" s="11"/>
      <c r="R14" s="8"/>
      <c r="S14" s="2">
        <f t="shared" si="3"/>
        <v>0</v>
      </c>
    </row>
    <row r="15" spans="2:19" x14ac:dyDescent="0.25">
      <c r="B15" s="9">
        <v>43895</v>
      </c>
      <c r="C15" s="3">
        <v>1046.9338096912199</v>
      </c>
      <c r="D15" s="3">
        <v>8225.8069077771706</v>
      </c>
      <c r="E15" s="3">
        <v>1418.40185422378</v>
      </c>
      <c r="F15" s="4">
        <v>3474.9992694727098</v>
      </c>
      <c r="G15">
        <v>60789561.2055787</v>
      </c>
      <c r="H15">
        <v>20658.615334475799</v>
      </c>
      <c r="I15">
        <v>1646.3102735003999</v>
      </c>
      <c r="J15" s="3">
        <f t="shared" si="0"/>
        <v>60822557.273758367</v>
      </c>
      <c r="K15" s="5">
        <f t="shared" si="1"/>
        <v>3.3965384325247483E-4</v>
      </c>
      <c r="M15" s="3">
        <f t="shared" si="2"/>
        <v>31349.757906167968</v>
      </c>
      <c r="P15" s="14">
        <v>43895</v>
      </c>
      <c r="Q15" s="3"/>
      <c r="S15">
        <f t="shared" si="3"/>
        <v>0</v>
      </c>
    </row>
    <row r="16" spans="2:19" x14ac:dyDescent="0.25">
      <c r="B16" s="9">
        <v>43896</v>
      </c>
      <c r="C16" s="3">
        <v>1281.85475656263</v>
      </c>
      <c r="D16" s="3">
        <v>9513.1915754353304</v>
      </c>
      <c r="E16" s="3">
        <v>1667.26678716895</v>
      </c>
      <c r="F16" s="4">
        <v>4473.8759542294101</v>
      </c>
      <c r="G16">
        <v>60783992.650890902</v>
      </c>
      <c r="H16">
        <v>23100.2371671937</v>
      </c>
      <c r="I16">
        <v>2149.46334062393</v>
      </c>
      <c r="J16" s="3">
        <f t="shared" si="0"/>
        <v>60821704.664517887</v>
      </c>
      <c r="K16" s="5">
        <f t="shared" si="1"/>
        <v>3.7980252764388393E-4</v>
      </c>
      <c r="M16" s="3">
        <f t="shared" si="2"/>
        <v>35562.550286360609</v>
      </c>
      <c r="P16" s="14">
        <v>43896</v>
      </c>
      <c r="Q16" s="3"/>
      <c r="S16">
        <f t="shared" si="3"/>
        <v>0</v>
      </c>
    </row>
    <row r="17" spans="2:19" x14ac:dyDescent="0.25">
      <c r="B17" s="9">
        <v>43897</v>
      </c>
      <c r="C17" s="3">
        <v>1539.8091019460601</v>
      </c>
      <c r="D17" s="3">
        <v>10819.0608832735</v>
      </c>
      <c r="E17" s="3">
        <v>1930.6844616988501</v>
      </c>
      <c r="F17" s="4">
        <v>5652.9128341618798</v>
      </c>
      <c r="G17">
        <v>60778215.741140999</v>
      </c>
      <c r="H17">
        <v>25409.759953046101</v>
      </c>
      <c r="I17">
        <v>2766.9259327217301</v>
      </c>
      <c r="J17" s="3">
        <f t="shared" si="0"/>
        <v>60820681.981473684</v>
      </c>
      <c r="K17" s="5">
        <f t="shared" si="1"/>
        <v>4.1778156911798613E-4</v>
      </c>
      <c r="M17" s="3">
        <f t="shared" si="2"/>
        <v>39699.314399964511</v>
      </c>
      <c r="P17" s="14">
        <v>43897</v>
      </c>
      <c r="Q17" s="3"/>
      <c r="S17">
        <f t="shared" si="3"/>
        <v>0</v>
      </c>
    </row>
    <row r="18" spans="2:19" x14ac:dyDescent="0.25">
      <c r="B18" s="9">
        <v>43898</v>
      </c>
      <c r="C18" s="3">
        <v>1818.6837403684499</v>
      </c>
      <c r="D18" s="3">
        <v>12102.3401402335</v>
      </c>
      <c r="E18" s="3">
        <v>2203.1185305171198</v>
      </c>
      <c r="F18" s="4">
        <v>7020.5584981858801</v>
      </c>
      <c r="G18">
        <v>60772336.233902797</v>
      </c>
      <c r="H18">
        <v>27504.975619744098</v>
      </c>
      <c r="I18">
        <v>3513.1736759673299</v>
      </c>
      <c r="J18" s="3">
        <f t="shared" si="0"/>
        <v>60819478.525609627</v>
      </c>
      <c r="K18" s="5">
        <f t="shared" si="1"/>
        <v>4.5223958321448631E-4</v>
      </c>
      <c r="M18" s="3">
        <f t="shared" si="2"/>
        <v>43629.118030863166</v>
      </c>
      <c r="P18" s="14">
        <v>43898</v>
      </c>
      <c r="Q18" s="3"/>
      <c r="S18">
        <f t="shared" si="3"/>
        <v>0</v>
      </c>
    </row>
    <row r="19" spans="2:19" x14ac:dyDescent="0.25">
      <c r="B19" s="9">
        <v>43899</v>
      </c>
      <c r="C19" s="3">
        <v>2110.6676231158099</v>
      </c>
      <c r="D19" s="3">
        <v>13320.038266562</v>
      </c>
      <c r="E19" s="3">
        <v>2478.41491333162</v>
      </c>
      <c r="F19" s="4">
        <v>8576.7323121447207</v>
      </c>
      <c r="G19">
        <v>60766473.480888098</v>
      </c>
      <c r="H19">
        <v>29302.190043418901</v>
      </c>
      <c r="I19">
        <v>4402.2018909747403</v>
      </c>
      <c r="J19" s="3">
        <f t="shared" si="0"/>
        <v>60818086.993625499</v>
      </c>
      <c r="K19" s="5">
        <f t="shared" si="1"/>
        <v>4.8180058748789877E-4</v>
      </c>
      <c r="M19" s="3">
        <f t="shared" si="2"/>
        <v>47211.310846428329</v>
      </c>
      <c r="P19" s="14">
        <v>43899</v>
      </c>
      <c r="Q19" s="3"/>
      <c r="S19">
        <f t="shared" si="3"/>
        <v>0</v>
      </c>
    </row>
    <row r="20" spans="2:19" x14ac:dyDescent="0.25">
      <c r="B20" s="9">
        <v>43900</v>
      </c>
      <c r="C20" s="3">
        <v>2400.2672780545499</v>
      </c>
      <c r="D20" s="12">
        <v>14430.081483911499</v>
      </c>
      <c r="E20" s="3">
        <v>2748.9087285737801</v>
      </c>
      <c r="F20" s="4">
        <v>10304.127336632901</v>
      </c>
      <c r="G20">
        <v>60760741.614295498</v>
      </c>
      <c r="H20">
        <v>30740.886786916399</v>
      </c>
      <c r="I20">
        <v>5448.5558066576796</v>
      </c>
      <c r="J20" s="3">
        <f t="shared" si="0"/>
        <v>60816510.31437961</v>
      </c>
      <c r="K20" s="5">
        <f t="shared" si="1"/>
        <v>5.0546942973227367E-4</v>
      </c>
      <c r="M20" s="3">
        <f t="shared" si="2"/>
        <v>50320.144277456224</v>
      </c>
      <c r="N20">
        <f>E25/M20</f>
        <v>7.6637345624189029E-2</v>
      </c>
      <c r="P20" s="14">
        <v>43900</v>
      </c>
      <c r="Q20" s="3"/>
      <c r="S20">
        <f t="shared" si="3"/>
        <v>0</v>
      </c>
    </row>
    <row r="21" spans="2:19" x14ac:dyDescent="0.25">
      <c r="B21" s="9">
        <v>43901</v>
      </c>
      <c r="C21" s="3">
        <v>2677.0541540286199</v>
      </c>
      <c r="D21" s="3">
        <v>15402.2252785212</v>
      </c>
      <c r="E21" s="3">
        <v>3007.93304614726</v>
      </c>
      <c r="F21" s="4">
        <v>12178.109424493399</v>
      </c>
      <c r="G21">
        <v>60755212.794355601</v>
      </c>
      <c r="H21">
        <v>31801.030082496502</v>
      </c>
      <c r="I21">
        <v>6662.9050518927497</v>
      </c>
      <c r="J21" s="3">
        <f t="shared" si="0"/>
        <v>60814763.941968687</v>
      </c>
      <c r="K21" s="5">
        <f t="shared" si="1"/>
        <v>5.2291627922525555E-4</v>
      </c>
      <c r="M21" s="3">
        <f t="shared" si="2"/>
        <v>52888.242561193576</v>
      </c>
      <c r="P21" s="14">
        <v>43901</v>
      </c>
      <c r="Q21" s="3"/>
      <c r="R21" s="7"/>
      <c r="S21">
        <f t="shared" si="3"/>
        <v>0</v>
      </c>
    </row>
    <row r="22" spans="2:19" x14ac:dyDescent="0.25">
      <c r="B22" s="9">
        <v>43902</v>
      </c>
      <c r="C22" s="3">
        <v>2931.01177743783</v>
      </c>
      <c r="D22" s="3">
        <v>16218.8649885341</v>
      </c>
      <c r="E22" s="3">
        <v>3250.0343376887499</v>
      </c>
      <c r="F22" s="4">
        <v>14167.4819650968</v>
      </c>
      <c r="G22">
        <v>60749915.1973994</v>
      </c>
      <c r="H22">
        <v>32503.5993850493</v>
      </c>
      <c r="I22">
        <v>8051.6971452395201</v>
      </c>
      <c r="J22" s="3">
        <f t="shared" si="0"/>
        <v>60812870.40503335</v>
      </c>
      <c r="K22" s="5">
        <f t="shared" si="1"/>
        <v>5.3448553190409912E-4</v>
      </c>
      <c r="M22" s="3">
        <f t="shared" si="2"/>
        <v>54903.510488709973</v>
      </c>
      <c r="P22" s="14">
        <v>43902</v>
      </c>
      <c r="Q22" s="3"/>
      <c r="S22">
        <f t="shared" si="3"/>
        <v>0</v>
      </c>
    </row>
    <row r="23" spans="2:19" x14ac:dyDescent="0.25">
      <c r="B23" s="9">
        <v>43903</v>
      </c>
      <c r="C23" s="12">
        <v>3139.33478255509</v>
      </c>
      <c r="D23" s="3">
        <v>16889.3044976825</v>
      </c>
      <c r="E23" s="12">
        <v>3471.28161722817</v>
      </c>
      <c r="F23" s="4">
        <v>16221.141016176</v>
      </c>
      <c r="G23">
        <v>60744782.3329245</v>
      </c>
      <c r="H23">
        <v>32959.573328435101</v>
      </c>
      <c r="I23">
        <v>9617.6591768970193</v>
      </c>
      <c r="J23" s="3">
        <f t="shared" si="0"/>
        <v>60810859.486327298</v>
      </c>
      <c r="K23" s="5">
        <f t="shared" si="1"/>
        <v>5.4200143867142228E-4</v>
      </c>
      <c r="M23" s="3">
        <f t="shared" si="2"/>
        <v>56459.49422590086</v>
      </c>
      <c r="P23" s="14">
        <v>43903</v>
      </c>
      <c r="Q23" s="3"/>
    </row>
    <row r="24" spans="2:19" x14ac:dyDescent="0.25">
      <c r="B24" s="9">
        <v>43904</v>
      </c>
      <c r="C24" s="3">
        <v>3264.5904685918599</v>
      </c>
      <c r="D24" s="3">
        <v>17484.120548077</v>
      </c>
      <c r="E24" s="3">
        <v>3672.37033640355</v>
      </c>
      <c r="F24" s="4">
        <v>18253.630009306999</v>
      </c>
      <c r="G24">
        <v>60739564.099606097</v>
      </c>
      <c r="H24">
        <v>33435.186564553303</v>
      </c>
      <c r="I24">
        <v>11360.064945529301</v>
      </c>
      <c r="J24" s="3">
        <f t="shared" si="0"/>
        <v>60808780.432469249</v>
      </c>
      <c r="K24" s="5">
        <f t="shared" si="1"/>
        <v>5.4984142630001452E-4</v>
      </c>
      <c r="M24" s="3">
        <f t="shared" si="2"/>
        <v>57856.267917625708</v>
      </c>
      <c r="P24" s="14">
        <v>43904</v>
      </c>
      <c r="Q24" s="3"/>
    </row>
    <row r="25" spans="2:19" x14ac:dyDescent="0.25">
      <c r="B25" s="9">
        <v>43905</v>
      </c>
      <c r="C25" s="3">
        <v>3373.7273581097202</v>
      </c>
      <c r="D25" s="3">
        <v>18023.947805774002</v>
      </c>
      <c r="E25" s="11">
        <v>3856.4022888504701</v>
      </c>
      <c r="F25" s="4">
        <v>20251.8261880514</v>
      </c>
      <c r="G25">
        <v>60734233.303297602</v>
      </c>
      <c r="H25">
        <v>33952.901445338597</v>
      </c>
      <c r="I25">
        <v>13273.526386612701</v>
      </c>
      <c r="J25" s="3">
        <f t="shared" si="0"/>
        <v>60806713.808582284</v>
      </c>
      <c r="K25" s="5">
        <f t="shared" si="1"/>
        <v>5.5837422085037048E-4</v>
      </c>
      <c r="M25" s="3">
        <f t="shared" si="2"/>
        <v>59206.97889807279</v>
      </c>
      <c r="P25" s="14">
        <v>43905</v>
      </c>
      <c r="Q25" s="3"/>
    </row>
    <row r="26" spans="2:19" x14ac:dyDescent="0.25">
      <c r="B26" s="9">
        <v>43906</v>
      </c>
      <c r="C26" s="3">
        <v>3474.1242823037101</v>
      </c>
      <c r="D26" s="3">
        <v>18522.576983682098</v>
      </c>
      <c r="E26" s="3">
        <v>4026.3791729690302</v>
      </c>
      <c r="F26" s="4">
        <v>22209.8045351033</v>
      </c>
      <c r="G26">
        <v>60728791.125595801</v>
      </c>
      <c r="H26">
        <v>34506.1354922342</v>
      </c>
      <c r="I26">
        <v>15353.0369859781</v>
      </c>
      <c r="J26" s="3">
        <f t="shared" si="0"/>
        <v>60804673.378512971</v>
      </c>
      <c r="K26" s="5">
        <f t="shared" si="1"/>
        <v>5.6749150311903335E-4</v>
      </c>
      <c r="M26" s="3">
        <f t="shared" si="2"/>
        <v>60529.215931189035</v>
      </c>
      <c r="P26" s="14">
        <v>43906</v>
      </c>
      <c r="Q26" s="3"/>
    </row>
    <row r="27" spans="2:19" x14ac:dyDescent="0.25">
      <c r="B27" s="9">
        <v>43907</v>
      </c>
      <c r="C27" s="3">
        <v>3565.48419991111</v>
      </c>
      <c r="D27" s="3">
        <v>18994.213756500299</v>
      </c>
      <c r="E27" s="3">
        <v>4185.1734692054397</v>
      </c>
      <c r="F27" s="4">
        <v>24120.718699433499</v>
      </c>
      <c r="G27">
        <v>60723238.800607897</v>
      </c>
      <c r="H27">
        <v>35088.133379121697</v>
      </c>
      <c r="I27">
        <v>17594.361790478299</v>
      </c>
      <c r="J27" s="3">
        <f t="shared" si="0"/>
        <v>60802666.167203113</v>
      </c>
      <c r="K27" s="5">
        <f t="shared" si="1"/>
        <v>5.7708215101344017E-4</v>
      </c>
      <c r="M27" s="3">
        <f t="shared" si="2"/>
        <v>61833.004804738543</v>
      </c>
      <c r="P27" s="14">
        <v>43907</v>
      </c>
      <c r="Q27" s="3"/>
    </row>
    <row r="28" spans="2:19" x14ac:dyDescent="0.25">
      <c r="B28" s="9">
        <v>43908</v>
      </c>
      <c r="C28" s="3">
        <v>3651.3110952329798</v>
      </c>
      <c r="D28" s="3">
        <v>19448.308840084501</v>
      </c>
      <c r="E28" s="3">
        <v>4335.0006288556297</v>
      </c>
      <c r="F28" s="4">
        <v>25982.034402326801</v>
      </c>
      <c r="G28">
        <v>60717576.509070203</v>
      </c>
      <c r="H28">
        <v>35694.447920335297</v>
      </c>
      <c r="I28">
        <v>19992.926572636199</v>
      </c>
      <c r="J28" s="3">
        <f t="shared" si="0"/>
        <v>60800698.504127346</v>
      </c>
      <c r="K28" s="5">
        <f t="shared" si="1"/>
        <v>5.8707299091164625E-4</v>
      </c>
      <c r="M28" s="3">
        <f t="shared" si="2"/>
        <v>63129.068484508411</v>
      </c>
      <c r="P28" s="14">
        <v>43908</v>
      </c>
      <c r="Q28" s="3"/>
    </row>
    <row r="29" spans="2:19" x14ac:dyDescent="0.25">
      <c r="B29" s="9">
        <v>43909</v>
      </c>
      <c r="C29" s="3">
        <v>3736.2103503295202</v>
      </c>
      <c r="D29" s="3">
        <v>19888.0534374528</v>
      </c>
      <c r="E29" s="3">
        <v>4477.2122652743101</v>
      </c>
      <c r="F29" s="4">
        <v>27796.974417782501</v>
      </c>
      <c r="G29">
        <v>60711803.056274399</v>
      </c>
      <c r="H29">
        <v>36323.668248265101</v>
      </c>
      <c r="I29">
        <v>22543.6201412763</v>
      </c>
      <c r="J29" s="3">
        <f t="shared" si="0"/>
        <v>60798771.820716999</v>
      </c>
      <c r="K29" s="5">
        <f t="shared" si="1"/>
        <v>5.9744082257740482E-4</v>
      </c>
      <c r="M29" s="3">
        <f t="shared" si="2"/>
        <v>64425.144301321736</v>
      </c>
      <c r="P29" s="14">
        <v>43909</v>
      </c>
      <c r="Q29" s="3"/>
    </row>
    <row r="30" spans="2:19" x14ac:dyDescent="0.25">
      <c r="B30" s="9">
        <v>43910</v>
      </c>
      <c r="C30" s="3">
        <v>3819.78586277666</v>
      </c>
      <c r="D30" s="3">
        <v>20317.1963243393</v>
      </c>
      <c r="E30" s="11">
        <v>4613.10365520901</v>
      </c>
      <c r="F30" s="4">
        <v>29567.8033778793</v>
      </c>
      <c r="G30">
        <v>60705917.331372902</v>
      </c>
      <c r="H30">
        <v>36974.134195743303</v>
      </c>
      <c r="I30">
        <v>25241.974497114799</v>
      </c>
      <c r="J30" s="3">
        <f t="shared" si="0"/>
        <v>60796883.52590809</v>
      </c>
      <c r="K30" s="5">
        <f t="shared" si="1"/>
        <v>6.0815838002596103E-4</v>
      </c>
      <c r="M30" s="3">
        <f t="shared" si="2"/>
        <v>65724.220038068277</v>
      </c>
      <c r="P30" s="14">
        <v>43910</v>
      </c>
      <c r="Q30" s="3"/>
    </row>
    <row r="31" spans="2:19" x14ac:dyDescent="0.25">
      <c r="B31" s="9">
        <v>43911</v>
      </c>
      <c r="C31" s="3">
        <v>3901.62183870732</v>
      </c>
      <c r="D31" s="3">
        <v>20740.0749034174</v>
      </c>
      <c r="E31" s="3">
        <v>4743.9505048220699</v>
      </c>
      <c r="F31" s="13">
        <v>31295.8505120031</v>
      </c>
      <c r="G31">
        <v>60699918.3143031</v>
      </c>
      <c r="H31">
        <v>37643.917223656099</v>
      </c>
      <c r="I31">
        <v>28084.0874583697</v>
      </c>
      <c r="J31" s="3">
        <f t="shared" si="0"/>
        <v>60795031.966232076</v>
      </c>
      <c r="K31" s="5">
        <f t="shared" si="1"/>
        <v>6.1919397039818963E-4</v>
      </c>
      <c r="M31" s="3">
        <f t="shared" si="2"/>
        <v>67029.564470602883</v>
      </c>
      <c r="P31" s="14">
        <v>43911</v>
      </c>
      <c r="Q31" s="3"/>
    </row>
    <row r="32" spans="2:19" x14ac:dyDescent="0.25">
      <c r="B32" s="9">
        <v>43912</v>
      </c>
      <c r="C32" s="3">
        <v>3981.3134032050698</v>
      </c>
      <c r="D32" s="3">
        <v>21161.600417768001</v>
      </c>
      <c r="E32" s="3">
        <v>4871.0078479444501</v>
      </c>
      <c r="F32" s="4">
        <v>32981.525635035003</v>
      </c>
      <c r="G32">
        <v>60693805.072614901</v>
      </c>
      <c r="H32">
        <v>38330.827466919698</v>
      </c>
      <c r="I32">
        <v>31066.618112170701</v>
      </c>
      <c r="J32" s="3">
        <f t="shared" si="0"/>
        <v>60793216.439862907</v>
      </c>
      <c r="K32" s="5">
        <f t="shared" si="1"/>
        <v>6.3051158849008809E-4</v>
      </c>
      <c r="M32" s="3">
        <f t="shared" si="2"/>
        <v>68344.749135837221</v>
      </c>
      <c r="P32" s="14">
        <v>43912</v>
      </c>
      <c r="Q32" s="3"/>
    </row>
    <row r="33" spans="2:30" x14ac:dyDescent="0.25">
      <c r="B33" s="9">
        <v>43913</v>
      </c>
      <c r="C33" s="3">
        <v>4060.1626490143799</v>
      </c>
      <c r="D33" s="3">
        <v>21584.936378274899</v>
      </c>
      <c r="E33" s="3">
        <v>4995.2674340091398</v>
      </c>
      <c r="F33" s="4">
        <v>34626.6845943812</v>
      </c>
      <c r="G33">
        <v>60687576.2641396</v>
      </c>
      <c r="H33">
        <v>39033.528435689499</v>
      </c>
      <c r="I33">
        <v>34186.278341748599</v>
      </c>
      <c r="J33" s="3">
        <f t="shared" si="0"/>
        <v>60791436.437378339</v>
      </c>
      <c r="K33" s="5">
        <f t="shared" si="1"/>
        <v>6.4208925998809376E-4</v>
      </c>
      <c r="M33" s="3">
        <f t="shared" si="2"/>
        <v>69673.894896987913</v>
      </c>
      <c r="P33" s="14">
        <v>43913</v>
      </c>
      <c r="Q33" s="3"/>
    </row>
    <row r="34" spans="2:30" x14ac:dyDescent="0.25">
      <c r="B34" s="9">
        <v>43914</v>
      </c>
      <c r="C34" s="3">
        <v>4140.4536342315896</v>
      </c>
      <c r="D34" s="3">
        <v>22010.150986387602</v>
      </c>
      <c r="E34" s="3">
        <v>5117.2317870024299</v>
      </c>
      <c r="F34" s="4">
        <v>36235.831570424103</v>
      </c>
      <c r="G34">
        <v>60681229.849128202</v>
      </c>
      <c r="H34">
        <v>39752.194206257504</v>
      </c>
      <c r="I34">
        <v>37439.783033062697</v>
      </c>
      <c r="J34" s="3">
        <f t="shared" ref="J34:J65" si="4">C34+D34+E34+G34+H34+I34</f>
        <v>60789689.662775151</v>
      </c>
      <c r="K34" s="5">
        <f t="shared" ref="K34:K65" si="5">H34/J34</f>
        <v>6.5392987572035499E-4</v>
      </c>
      <c r="M34" s="3">
        <f t="shared" ref="M34:M65" si="6">H34+C34+D34+E34</f>
        <v>71020.03061387912</v>
      </c>
      <c r="P34" s="14">
        <v>43914</v>
      </c>
      <c r="Q34" s="3"/>
    </row>
    <row r="35" spans="2:30" x14ac:dyDescent="0.25">
      <c r="B35" s="9">
        <v>43915</v>
      </c>
      <c r="C35" s="3">
        <v>4221.9491900488501</v>
      </c>
      <c r="D35" s="3">
        <v>22437.6610319303</v>
      </c>
      <c r="E35" s="3">
        <v>5237.3753747006303</v>
      </c>
      <c r="F35" s="4">
        <v>37812.829884361097</v>
      </c>
      <c r="G35">
        <v>60674763.826975502</v>
      </c>
      <c r="H35">
        <v>40486.843314691803</v>
      </c>
      <c r="I35">
        <v>40824.296278129099</v>
      </c>
      <c r="J35" s="3">
        <f t="shared" si="4"/>
        <v>60787971.952165</v>
      </c>
      <c r="K35" s="5">
        <f t="shared" si="5"/>
        <v>6.66033789489663E-4</v>
      </c>
      <c r="M35" s="3">
        <f t="shared" si="6"/>
        <v>72383.828911371573</v>
      </c>
      <c r="P35" s="14">
        <v>43915</v>
      </c>
      <c r="Q35" s="3"/>
    </row>
    <row r="36" spans="2:30" x14ac:dyDescent="0.25">
      <c r="B36" s="9">
        <v>43916</v>
      </c>
      <c r="C36" s="3">
        <v>4304.3282705367901</v>
      </c>
      <c r="D36" s="3">
        <v>22868.351870899001</v>
      </c>
      <c r="E36" s="3">
        <v>5356.1978854153504</v>
      </c>
      <c r="F36" s="4">
        <v>39360.8655009125</v>
      </c>
      <c r="G36">
        <v>60668176.261515401</v>
      </c>
      <c r="H36">
        <v>41237.276183300797</v>
      </c>
      <c r="I36">
        <v>44337.336310110099</v>
      </c>
      <c r="J36" s="3">
        <f t="shared" si="4"/>
        <v>60786279.752035663</v>
      </c>
      <c r="K36" s="5">
        <f t="shared" si="5"/>
        <v>6.7839776264511087E-4</v>
      </c>
      <c r="M36" s="3">
        <f t="shared" si="6"/>
        <v>73766.154210151944</v>
      </c>
      <c r="P36" s="14">
        <v>43916</v>
      </c>
      <c r="Q36" s="3"/>
    </row>
    <row r="37" spans="2:30" x14ac:dyDescent="0.25">
      <c r="B37" s="9">
        <v>43917</v>
      </c>
      <c r="C37" s="3">
        <v>4387.2698297659499</v>
      </c>
      <c r="D37" s="3">
        <v>23303.577425461801</v>
      </c>
      <c r="E37" s="3">
        <v>5474.2242279935999</v>
      </c>
      <c r="F37" s="4">
        <v>40882.447028320697</v>
      </c>
      <c r="G37">
        <v>60661465.2810219</v>
      </c>
      <c r="H37">
        <v>42003.075120633301</v>
      </c>
      <c r="I37">
        <v>47976.775503313896</v>
      </c>
      <c r="J37" s="3">
        <f t="shared" si="4"/>
        <v>60784610.203129075</v>
      </c>
      <c r="K37" s="5">
        <f t="shared" si="5"/>
        <v>6.9101496217986876E-4</v>
      </c>
      <c r="M37" s="3">
        <f t="shared" si="6"/>
        <v>75168.146603854664</v>
      </c>
      <c r="P37" s="14">
        <v>43917</v>
      </c>
      <c r="Q37" s="3"/>
    </row>
    <row r="38" spans="2:30" x14ac:dyDescent="0.25">
      <c r="B38" s="9">
        <v>43918</v>
      </c>
      <c r="C38" s="3">
        <v>4470.45282180705</v>
      </c>
      <c r="D38" s="3">
        <v>23745.1601839584</v>
      </c>
      <c r="E38" s="3">
        <v>5592.0045318177299</v>
      </c>
      <c r="F38" s="4">
        <v>42379.405718350703</v>
      </c>
      <c r="G38">
        <v>60654629.078208201</v>
      </c>
      <c r="H38">
        <v>42783.604321478102</v>
      </c>
      <c r="I38">
        <v>51740.840373194696</v>
      </c>
      <c r="J38" s="3">
        <f t="shared" si="4"/>
        <v>60782961.140440457</v>
      </c>
      <c r="K38" s="5">
        <f t="shared" si="5"/>
        <v>7.0387495967209597E-4</v>
      </c>
      <c r="M38" s="3">
        <f t="shared" si="6"/>
        <v>76591.221859061276</v>
      </c>
      <c r="P38" s="14">
        <v>43918</v>
      </c>
      <c r="Q38" s="3"/>
    </row>
    <row r="39" spans="2:30" x14ac:dyDescent="0.25">
      <c r="B39" s="9">
        <v>43919</v>
      </c>
      <c r="C39" s="3">
        <v>4554.0234794246599</v>
      </c>
      <c r="D39" s="3">
        <v>24194.756559228001</v>
      </c>
      <c r="E39" s="3">
        <v>5710.0465326161802</v>
      </c>
      <c r="F39" s="4">
        <v>43853.561182402897</v>
      </c>
      <c r="G39">
        <v>60647665.773295999</v>
      </c>
      <c r="H39">
        <v>43578.314761963302</v>
      </c>
      <c r="I39">
        <v>55627.955558529902</v>
      </c>
      <c r="J39" s="3">
        <f t="shared" si="4"/>
        <v>60781330.870187767</v>
      </c>
      <c r="K39" s="5">
        <f t="shared" si="5"/>
        <v>7.1696874908900264E-4</v>
      </c>
      <c r="M39" s="3">
        <f t="shared" si="6"/>
        <v>78037.141333232139</v>
      </c>
      <c r="P39" s="14">
        <v>43919</v>
      </c>
      <c r="Q39" s="3"/>
    </row>
    <row r="40" spans="2:30" x14ac:dyDescent="0.25">
      <c r="B40" s="9">
        <v>43920</v>
      </c>
      <c r="C40" s="3">
        <v>4639.6063790989101</v>
      </c>
      <c r="D40" s="3">
        <v>24651.835389962602</v>
      </c>
      <c r="E40" s="3">
        <v>5828.5256483781804</v>
      </c>
      <c r="F40" s="4">
        <v>45308.629891014301</v>
      </c>
      <c r="G40">
        <v>60640572.981548101</v>
      </c>
      <c r="H40">
        <v>44387.724134333599</v>
      </c>
      <c r="I40">
        <v>59636.521469595296</v>
      </c>
      <c r="J40" s="3">
        <f t="shared" si="4"/>
        <v>60779717.194569468</v>
      </c>
      <c r="K40" s="5">
        <f t="shared" si="5"/>
        <v>7.3030488102204501E-4</v>
      </c>
      <c r="M40" s="3">
        <f t="shared" si="6"/>
        <v>79507.691551773285</v>
      </c>
      <c r="P40" s="14">
        <v>43920</v>
      </c>
      <c r="Q40" s="3"/>
      <c r="U40">
        <v>3.7485404120770499E-4</v>
      </c>
      <c r="W40">
        <v>3.7485404120770499E-4</v>
      </c>
      <c r="X40">
        <v>4.81108190494151E-4</v>
      </c>
      <c r="Y40">
        <v>6.1688327982978601E-4</v>
      </c>
      <c r="Z40">
        <v>7.8398929889755505E-4</v>
      </c>
      <c r="AA40">
        <v>9.8309201268638306E-4</v>
      </c>
      <c r="AB40">
        <v>1.2135420313070099E-3</v>
      </c>
      <c r="AC40">
        <v>1.4727828007830999E-3</v>
      </c>
      <c r="AD40">
        <v>1.7568475629008301E-3</v>
      </c>
    </row>
    <row r="41" spans="2:30" x14ac:dyDescent="0.25">
      <c r="B41" s="9">
        <v>43921</v>
      </c>
      <c r="C41" s="3">
        <v>4727.0495931374799</v>
      </c>
      <c r="D41" s="3">
        <v>25116.0948192414</v>
      </c>
      <c r="E41" s="3">
        <v>5947.5616783279802</v>
      </c>
      <c r="F41" s="4">
        <v>46747.756601843801</v>
      </c>
      <c r="G41">
        <v>60633348.333458297</v>
      </c>
      <c r="H41">
        <v>45212.2532755067</v>
      </c>
      <c r="I41">
        <v>63765.426164235803</v>
      </c>
      <c r="J41" s="3">
        <f t="shared" si="4"/>
        <v>60778116.718988739</v>
      </c>
      <c r="K41" s="5">
        <f t="shared" si="5"/>
        <v>7.4389032954983217E-4</v>
      </c>
      <c r="M41" s="3">
        <f t="shared" si="6"/>
        <v>81002.959366213574</v>
      </c>
      <c r="P41" s="14">
        <v>43921</v>
      </c>
      <c r="Q41" s="3"/>
      <c r="U41">
        <v>4.81108190494151E-4</v>
      </c>
    </row>
    <row r="42" spans="2:30" x14ac:dyDescent="0.25">
      <c r="B42" s="9">
        <v>43922</v>
      </c>
      <c r="C42" s="3">
        <v>4816.1979853515704</v>
      </c>
      <c r="D42" s="3">
        <v>25587.481659944799</v>
      </c>
      <c r="E42" s="3">
        <v>6067.3009062916599</v>
      </c>
      <c r="F42" s="4">
        <v>48173.728747547299</v>
      </c>
      <c r="G42">
        <v>60625989.474770904</v>
      </c>
      <c r="H42">
        <v>46052.207338808097</v>
      </c>
      <c r="I42">
        <v>68013.748469546001</v>
      </c>
      <c r="J42" s="3">
        <f t="shared" si="4"/>
        <v>60776526.411130846</v>
      </c>
      <c r="K42" s="5">
        <f t="shared" si="5"/>
        <v>7.577301642295556E-4</v>
      </c>
      <c r="M42" s="3">
        <f t="shared" si="6"/>
        <v>82523.187890396119</v>
      </c>
      <c r="P42" s="14">
        <v>43922</v>
      </c>
      <c r="Q42" s="3"/>
      <c r="U42">
        <v>6.1688327982978601E-4</v>
      </c>
    </row>
    <row r="43" spans="2:30" x14ac:dyDescent="0.25">
      <c r="B43" s="9">
        <v>43923</v>
      </c>
      <c r="C43" s="3">
        <v>4906.9289037454901</v>
      </c>
      <c r="D43" s="3">
        <v>26066.147621044402</v>
      </c>
      <c r="E43" s="3">
        <v>6187.9132918898504</v>
      </c>
      <c r="F43" s="4">
        <v>49589.027737201803</v>
      </c>
      <c r="G43">
        <v>60618494.056939997</v>
      </c>
      <c r="H43">
        <v>46907.796603934701</v>
      </c>
      <c r="I43">
        <v>72380.740282891595</v>
      </c>
      <c r="J43" s="3">
        <f t="shared" si="4"/>
        <v>60774943.583643503</v>
      </c>
      <c r="K43" s="5">
        <f t="shared" si="5"/>
        <v>7.7182789218679091E-4</v>
      </c>
      <c r="M43" s="3">
        <f t="shared" si="6"/>
        <v>84068.786420614444</v>
      </c>
      <c r="P43" s="14">
        <v>43923</v>
      </c>
      <c r="Q43" s="3"/>
      <c r="U43">
        <v>7.8398929889755505E-4</v>
      </c>
    </row>
    <row r="44" spans="2:30" x14ac:dyDescent="0.25">
      <c r="B44" s="9">
        <v>43924</v>
      </c>
      <c r="C44" s="3">
        <v>4999.1196963236798</v>
      </c>
      <c r="D44" s="3">
        <v>26552.449307603401</v>
      </c>
      <c r="E44" s="3">
        <v>6309.5924705376701</v>
      </c>
      <c r="F44" s="4">
        <v>50995.828956304402</v>
      </c>
      <c r="G44">
        <v>60610859.737130702</v>
      </c>
      <c r="H44">
        <v>47779.136476954402</v>
      </c>
      <c r="I44">
        <v>76865.826571908401</v>
      </c>
      <c r="J44" s="3">
        <f t="shared" si="4"/>
        <v>60773365.861654036</v>
      </c>
      <c r="K44" s="5">
        <f t="shared" si="5"/>
        <v>7.8618545804621034E-4</v>
      </c>
      <c r="M44" s="3">
        <f t="shared" si="6"/>
        <v>85640.297951419154</v>
      </c>
      <c r="P44" s="14">
        <v>43924</v>
      </c>
      <c r="Q44" s="3"/>
      <c r="U44">
        <v>9.8309201268638306E-4</v>
      </c>
    </row>
    <row r="45" spans="2:30" x14ac:dyDescent="0.25">
      <c r="B45" s="9">
        <v>43925</v>
      </c>
      <c r="C45" s="3">
        <v>5092.6477110903797</v>
      </c>
      <c r="D45" s="3">
        <v>27046.948220775899</v>
      </c>
      <c r="E45" s="3">
        <v>6432.5557534447798</v>
      </c>
      <c r="F45" s="4">
        <v>52396.001766773101</v>
      </c>
      <c r="G45">
        <v>60603084.178218201</v>
      </c>
      <c r="H45">
        <v>48666.247490306698</v>
      </c>
      <c r="I45">
        <v>81468.605374502993</v>
      </c>
      <c r="J45" s="3">
        <f t="shared" si="4"/>
        <v>60771791.182768323</v>
      </c>
      <c r="K45" s="5">
        <f t="shared" si="5"/>
        <v>8.0080324346447568E-4</v>
      </c>
      <c r="M45" s="3">
        <f t="shared" si="6"/>
        <v>87238.399175617757</v>
      </c>
      <c r="P45" s="14">
        <v>43925</v>
      </c>
      <c r="Q45" s="3"/>
      <c r="U45">
        <v>1.2135420313070099E-3</v>
      </c>
    </row>
    <row r="46" spans="2:30" x14ac:dyDescent="0.25">
      <c r="B46" s="9">
        <v>43926</v>
      </c>
      <c r="C46" s="3">
        <v>5187.39029605004</v>
      </c>
      <c r="D46" s="3">
        <v>27550.4107578076</v>
      </c>
      <c r="E46" s="3">
        <v>6557.0441276153397</v>
      </c>
      <c r="F46" s="4">
        <v>53791.109506946501</v>
      </c>
      <c r="G46">
        <v>60595165.0487881</v>
      </c>
      <c r="H46">
        <v>49569.055302802197</v>
      </c>
      <c r="I46">
        <v>86188.847798852497</v>
      </c>
      <c r="J46" s="3">
        <f t="shared" si="4"/>
        <v>60770217.797071226</v>
      </c>
      <c r="K46" s="5">
        <f t="shared" si="5"/>
        <v>8.1568006664592104E-4</v>
      </c>
      <c r="M46" s="3">
        <f t="shared" si="6"/>
        <v>88863.900484275189</v>
      </c>
      <c r="P46" s="14">
        <v>43926</v>
      </c>
      <c r="Q46" s="3"/>
      <c r="U46">
        <v>1.4727828007830999E-3</v>
      </c>
    </row>
    <row r="47" spans="2:30" x14ac:dyDescent="0.25">
      <c r="B47" s="9">
        <v>43927</v>
      </c>
      <c r="C47" s="3">
        <v>5283.3321128429097</v>
      </c>
      <c r="D47" s="3">
        <v>28063.6623492814</v>
      </c>
      <c r="E47" s="3">
        <v>6683.30088103869</v>
      </c>
      <c r="F47" s="4">
        <v>55182.558396882203</v>
      </c>
      <c r="G47">
        <v>60587099.991057001</v>
      </c>
      <c r="H47">
        <v>50487.461486201697</v>
      </c>
      <c r="I47">
        <v>91026.4720004868</v>
      </c>
      <c r="J47" s="3">
        <f t="shared" si="4"/>
        <v>60768644.219886847</v>
      </c>
      <c r="K47" s="5">
        <f t="shared" si="5"/>
        <v>8.3081434733867933E-4</v>
      </c>
      <c r="M47" s="3">
        <f t="shared" si="6"/>
        <v>90517.756829364705</v>
      </c>
      <c r="P47" s="14">
        <v>43927</v>
      </c>
      <c r="Q47" s="3"/>
      <c r="U47">
        <v>1.7568475629008301E-3</v>
      </c>
    </row>
    <row r="48" spans="2:30" x14ac:dyDescent="0.25">
      <c r="B48" s="9">
        <v>43928</v>
      </c>
      <c r="C48" s="3">
        <v>5381.4209916897198</v>
      </c>
      <c r="D48" s="3">
        <v>28586.270314114001</v>
      </c>
      <c r="E48" s="3">
        <v>6811.3540325024796</v>
      </c>
      <c r="F48" s="4">
        <v>56572.828780837503</v>
      </c>
      <c r="G48">
        <v>60578886.3358071</v>
      </c>
      <c r="H48">
        <v>51421.985394534699</v>
      </c>
      <c r="I48">
        <v>95981.439157985995</v>
      </c>
      <c r="J48" s="3">
        <f t="shared" si="4"/>
        <v>60767068.805697925</v>
      </c>
      <c r="K48" s="5">
        <f t="shared" si="5"/>
        <v>8.4621467523727308E-4</v>
      </c>
      <c r="M48" s="3">
        <f t="shared" si="6"/>
        <v>92201.030732840911</v>
      </c>
      <c r="P48" s="14">
        <v>43928</v>
      </c>
      <c r="Q48" s="3"/>
    </row>
    <row r="49" spans="2:17" x14ac:dyDescent="0.25">
      <c r="B49" s="9">
        <v>43929</v>
      </c>
      <c r="C49" s="3">
        <v>5481.4934762258799</v>
      </c>
      <c r="D49" s="3">
        <v>29118.050281202301</v>
      </c>
      <c r="E49" s="3">
        <v>6941.2226337785396</v>
      </c>
      <c r="F49" s="4">
        <v>57963.8788992595</v>
      </c>
      <c r="G49">
        <v>60570521.436011098</v>
      </c>
      <c r="H49">
        <v>52373.034484775999</v>
      </c>
      <c r="I49">
        <v>101054.091520389</v>
      </c>
      <c r="J49" s="3">
        <f t="shared" si="4"/>
        <v>60765489.328407474</v>
      </c>
      <c r="K49" s="5">
        <f t="shared" si="5"/>
        <v>8.6188780940651358E-4</v>
      </c>
      <c r="M49" s="3">
        <f t="shared" si="6"/>
        <v>93913.800875982721</v>
      </c>
      <c r="P49" s="14">
        <v>43929</v>
      </c>
      <c r="Q49" s="3"/>
    </row>
    <row r="50" spans="2:17" x14ac:dyDescent="0.25">
      <c r="B50" s="9">
        <v>43930</v>
      </c>
      <c r="C50" s="3">
        <v>5583.4093859323302</v>
      </c>
      <c r="D50" s="3">
        <v>29659.049418212398</v>
      </c>
      <c r="E50" s="3">
        <v>7072.9580950452</v>
      </c>
      <c r="F50" s="4">
        <v>59357.3722799272</v>
      </c>
      <c r="G50">
        <v>60562002.654532</v>
      </c>
      <c r="H50">
        <v>53340.907522854999</v>
      </c>
      <c r="I50">
        <v>106244.908330534</v>
      </c>
      <c r="J50" s="3">
        <f t="shared" si="4"/>
        <v>60763903.887284584</v>
      </c>
      <c r="K50" s="5">
        <f t="shared" si="5"/>
        <v>8.7783871855568981E-4</v>
      </c>
      <c r="M50" s="3">
        <f t="shared" si="6"/>
        <v>95656.324422044941</v>
      </c>
      <c r="P50" s="14">
        <v>43930</v>
      </c>
      <c r="Q50" s="3"/>
    </row>
    <row r="51" spans="2:17" x14ac:dyDescent="0.25">
      <c r="B51" s="9">
        <v>43931</v>
      </c>
      <c r="C51" s="3">
        <v>5687.1656759666703</v>
      </c>
      <c r="D51" s="3">
        <v>30209.361399219499</v>
      </c>
      <c r="E51" s="3">
        <v>7206.6211594720098</v>
      </c>
      <c r="F51" s="4">
        <v>60754.885964729699</v>
      </c>
      <c r="G51">
        <v>60553327.322640002</v>
      </c>
      <c r="H51">
        <v>54325.883925173897</v>
      </c>
      <c r="I51">
        <v>111554.45058072401</v>
      </c>
      <c r="J51" s="3">
        <f t="shared" si="4"/>
        <v>60762310.80538056</v>
      </c>
      <c r="K51" s="5">
        <f t="shared" si="5"/>
        <v>8.9407205231508888E-4</v>
      </c>
      <c r="M51" s="3">
        <f t="shared" si="6"/>
        <v>97429.032159832073</v>
      </c>
      <c r="P51" s="14">
        <v>43931</v>
      </c>
      <c r="Q51" s="3"/>
    </row>
    <row r="52" spans="2:17" x14ac:dyDescent="0.25">
      <c r="B52" s="9">
        <v>43932</v>
      </c>
      <c r="C52" s="3">
        <v>5792.7593014863696</v>
      </c>
      <c r="D52" s="3">
        <v>30769.126404707898</v>
      </c>
      <c r="E52" s="3">
        <v>7342.2819032196703</v>
      </c>
      <c r="F52" s="4">
        <v>62157.910509665897</v>
      </c>
      <c r="G52">
        <v>60544492.740011901</v>
      </c>
      <c r="H52">
        <v>55328.223758608001</v>
      </c>
      <c r="I52">
        <v>116983.361012728</v>
      </c>
      <c r="J52" s="3">
        <f t="shared" si="4"/>
        <v>60760708.492392652</v>
      </c>
      <c r="K52" s="5">
        <f t="shared" si="5"/>
        <v>9.1059214303821343E-4</v>
      </c>
      <c r="M52" s="3">
        <f t="shared" si="6"/>
        <v>99232.391368021941</v>
      </c>
      <c r="P52" s="14">
        <v>43932</v>
      </c>
      <c r="Q52" s="3"/>
    </row>
    <row r="53" spans="2:17" x14ac:dyDescent="0.25">
      <c r="B53" s="9">
        <v>43933</v>
      </c>
      <c r="C53" s="3">
        <v>5900.1872176489396</v>
      </c>
      <c r="D53" s="3">
        <v>31338.531121570999</v>
      </c>
      <c r="E53" s="3">
        <v>7480.0197354400698</v>
      </c>
      <c r="F53" s="4">
        <v>63567.849984844797</v>
      </c>
      <c r="G53">
        <v>60535496.174731299</v>
      </c>
      <c r="H53">
        <v>56348.167740505603</v>
      </c>
      <c r="I53">
        <v>122532.364117777</v>
      </c>
      <c r="J53" s="3">
        <f t="shared" si="4"/>
        <v>60759095.444664247</v>
      </c>
      <c r="K53" s="5">
        <f t="shared" si="5"/>
        <v>9.274030057248655E-4</v>
      </c>
      <c r="M53" s="3">
        <f t="shared" si="6"/>
        <v>101066.90581516562</v>
      </c>
      <c r="P53" s="14">
        <v>43933</v>
      </c>
      <c r="Q53" s="3"/>
    </row>
    <row r="54" spans="2:17" x14ac:dyDescent="0.25">
      <c r="B54" s="9">
        <v>43934</v>
      </c>
      <c r="C54" s="3">
        <v>6009.4463796120299</v>
      </c>
      <c r="D54" s="3">
        <v>31917.808743111102</v>
      </c>
      <c r="E54" s="3">
        <v>7619.9233982763099</v>
      </c>
      <c r="F54" s="4">
        <v>64986.021974485397</v>
      </c>
      <c r="G54">
        <v>60526334.863288797</v>
      </c>
      <c r="H54">
        <v>57385.937238687802</v>
      </c>
      <c r="I54">
        <v>128202.26613656701</v>
      </c>
      <c r="J54" s="3">
        <f t="shared" si="4"/>
        <v>60757470.245185047</v>
      </c>
      <c r="K54" s="5">
        <f t="shared" si="5"/>
        <v>9.4450833793949089E-4</v>
      </c>
      <c r="M54" s="3">
        <f t="shared" si="6"/>
        <v>102933.11575968725</v>
      </c>
      <c r="P54" s="14">
        <v>43934</v>
      </c>
      <c r="Q54" s="3"/>
    </row>
    <row r="55" spans="2:17" x14ac:dyDescent="0.25">
      <c r="B55" s="9">
        <v>43935</v>
      </c>
      <c r="C55" s="3">
        <v>6120.5337425330899</v>
      </c>
      <c r="D55" s="3">
        <v>32507.238969039699</v>
      </c>
      <c r="E55" s="3">
        <v>7762.09096686265</v>
      </c>
      <c r="F55" s="4">
        <v>66413.657576916303</v>
      </c>
      <c r="G55">
        <v>60517006.010581501</v>
      </c>
      <c r="H55">
        <v>58441.734271448702</v>
      </c>
      <c r="I55">
        <v>133993.95505925899</v>
      </c>
      <c r="J55" s="3">
        <f t="shared" si="4"/>
        <v>60755831.563590646</v>
      </c>
      <c r="K55" s="5">
        <f t="shared" si="5"/>
        <v>9.6191151972432681E-4</v>
      </c>
      <c r="M55" s="3">
        <f t="shared" si="6"/>
        <v>104831.59794988415</v>
      </c>
      <c r="P55" s="14">
        <v>43935</v>
      </c>
      <c r="Q55" s="3"/>
    </row>
    <row r="56" spans="2:17" x14ac:dyDescent="0.25">
      <c r="B56" s="9">
        <v>43936</v>
      </c>
      <c r="C56" s="3">
        <v>6233.4462615695202</v>
      </c>
      <c r="D56" s="3">
        <v>33107.148005477196</v>
      </c>
      <c r="E56" s="3">
        <v>7906.6298493245104</v>
      </c>
      <c r="F56" s="4">
        <v>67851.901404576507</v>
      </c>
      <c r="G56">
        <v>60507506.789913602</v>
      </c>
      <c r="H56">
        <v>59515.741507555402</v>
      </c>
      <c r="I56">
        <v>139908.40062547801</v>
      </c>
      <c r="J56" s="3">
        <f t="shared" si="4"/>
        <v>60754178.156163</v>
      </c>
      <c r="K56" s="5">
        <f t="shared" si="5"/>
        <v>9.7961561350687169E-4</v>
      </c>
      <c r="M56" s="3">
        <f t="shared" si="6"/>
        <v>106762.96562392663</v>
      </c>
      <c r="P56" s="14">
        <v>43936</v>
      </c>
      <c r="Q56" s="3"/>
    </row>
    <row r="57" spans="2:17" x14ac:dyDescent="0.25">
      <c r="B57" s="9">
        <v>43937</v>
      </c>
      <c r="C57" s="3">
        <v>6348.2445375010602</v>
      </c>
      <c r="D57" s="3">
        <v>33717.821598375798</v>
      </c>
      <c r="E57" s="3">
        <v>8053.6368719571501</v>
      </c>
      <c r="F57" s="4">
        <v>69301.878915034104</v>
      </c>
      <c r="G57">
        <v>60497834.323560603</v>
      </c>
      <c r="H57">
        <v>60608.165197038397</v>
      </c>
      <c r="I57">
        <v>145946.66702940999</v>
      </c>
      <c r="J57" s="3">
        <f t="shared" si="4"/>
        <v>60752508.858794883</v>
      </c>
      <c r="K57" s="5">
        <f t="shared" si="5"/>
        <v>9.9762407076731639E-4</v>
      </c>
      <c r="M57" s="3">
        <f t="shared" si="6"/>
        <v>108727.8682048724</v>
      </c>
      <c r="P57" s="14">
        <v>43937</v>
      </c>
      <c r="Q57" s="3"/>
    </row>
    <row r="58" spans="2:17" x14ac:dyDescent="0.25">
      <c r="B58" s="9">
        <v>43938</v>
      </c>
      <c r="C58" s="3">
        <v>6465.2661101661397</v>
      </c>
      <c r="D58" s="3">
        <v>34339.120880537499</v>
      </c>
      <c r="E58" s="3">
        <v>8203.1002395473297</v>
      </c>
      <c r="F58" s="4">
        <v>70764.935930915395</v>
      </c>
      <c r="G58">
        <v>60487985.601275802</v>
      </c>
      <c r="H58">
        <v>61719.425651265097</v>
      </c>
      <c r="I58">
        <v>152110.03203069599</v>
      </c>
      <c r="J58" s="3">
        <f t="shared" si="4"/>
        <v>60750822.546188012</v>
      </c>
      <c r="K58" s="5">
        <f t="shared" si="5"/>
        <v>1.0159438681565285E-3</v>
      </c>
      <c r="M58" s="3">
        <f t="shared" si="6"/>
        <v>110726.91288151608</v>
      </c>
      <c r="P58" s="14">
        <v>43938</v>
      </c>
      <c r="Q58" s="3"/>
    </row>
    <row r="59" spans="2:17" x14ac:dyDescent="0.25">
      <c r="B59" s="9">
        <v>43939</v>
      </c>
      <c r="C59" s="3">
        <v>6584.3419462295296</v>
      </c>
      <c r="D59" s="3">
        <v>34971.173904157702</v>
      </c>
      <c r="E59" s="3">
        <v>8355.0548933388</v>
      </c>
      <c r="F59" s="4">
        <v>72242.0947938756</v>
      </c>
      <c r="G59">
        <v>60477957.635526799</v>
      </c>
      <c r="H59">
        <v>62849.815773463699</v>
      </c>
      <c r="I59">
        <v>158399.896804199</v>
      </c>
      <c r="J59" s="3">
        <f t="shared" si="4"/>
        <v>60749117.918848187</v>
      </c>
      <c r="K59" s="5">
        <f t="shared" si="5"/>
        <v>1.0345798906483173E-3</v>
      </c>
      <c r="M59" s="3">
        <f t="shared" si="6"/>
        <v>112760.38651718975</v>
      </c>
      <c r="P59" s="14">
        <v>43939</v>
      </c>
      <c r="Q59" s="3"/>
    </row>
    <row r="60" spans="2:17" x14ac:dyDescent="0.25">
      <c r="B60" s="9">
        <v>43940</v>
      </c>
      <c r="C60" s="3">
        <v>6705.4656790191202</v>
      </c>
      <c r="D60" s="3">
        <v>35614.162886234903</v>
      </c>
      <c r="E60" s="3">
        <v>8509.5489508888295</v>
      </c>
      <c r="F60" s="4">
        <v>73734.313589936501</v>
      </c>
      <c r="G60">
        <v>60467747.406886503</v>
      </c>
      <c r="H60">
        <v>63999.604522707297</v>
      </c>
      <c r="I60">
        <v>164817.715613259</v>
      </c>
      <c r="J60" s="3">
        <f t="shared" si="4"/>
        <v>60747393.904538609</v>
      </c>
      <c r="K60" s="5">
        <f t="shared" si="5"/>
        <v>1.0535366278145095E-3</v>
      </c>
      <c r="M60" s="3">
        <f t="shared" si="6"/>
        <v>114828.78203885014</v>
      </c>
      <c r="P60" s="14">
        <v>43940</v>
      </c>
      <c r="Q60" s="3"/>
    </row>
    <row r="61" spans="2:17" x14ac:dyDescent="0.25">
      <c r="B61" s="9">
        <v>43941</v>
      </c>
      <c r="C61" s="3">
        <v>6828.6743391446798</v>
      </c>
      <c r="D61" s="3">
        <v>36268.2655110751</v>
      </c>
      <c r="E61" s="3">
        <v>8666.63125737068</v>
      </c>
      <c r="F61" s="4">
        <v>75242.537600351498</v>
      </c>
      <c r="G61">
        <v>60457351.850465603</v>
      </c>
      <c r="H61">
        <v>65169.065794708702</v>
      </c>
      <c r="I61">
        <v>171364.997907843</v>
      </c>
      <c r="J61" s="3">
        <f t="shared" si="4"/>
        <v>60745649.485275738</v>
      </c>
      <c r="K61" s="5">
        <f t="shared" si="5"/>
        <v>1.0728186519843724E-3</v>
      </c>
      <c r="M61" s="3">
        <f t="shared" si="6"/>
        <v>116932.63690229917</v>
      </c>
      <c r="P61" s="14">
        <v>43941</v>
      </c>
      <c r="Q61" s="3"/>
    </row>
    <row r="62" spans="2:17" x14ac:dyDescent="0.25">
      <c r="B62" s="9">
        <v>43942</v>
      </c>
      <c r="C62" s="3">
        <v>6954.0049572157204</v>
      </c>
      <c r="D62" s="3">
        <v>36933.654930291203</v>
      </c>
      <c r="E62" s="3">
        <v>8826.35138557356</v>
      </c>
      <c r="F62" s="4">
        <v>76767.699301605506</v>
      </c>
      <c r="G62">
        <v>60446767.855912201</v>
      </c>
      <c r="H62">
        <v>66358.478421820197</v>
      </c>
      <c r="I62">
        <v>178043.30832454399</v>
      </c>
      <c r="J62" s="3">
        <f t="shared" si="4"/>
        <v>60743883.653931648</v>
      </c>
      <c r="K62" s="5">
        <f t="shared" si="5"/>
        <v>1.0924306190212641E-3</v>
      </c>
      <c r="M62" s="3">
        <f t="shared" si="6"/>
        <v>119072.48969490068</v>
      </c>
      <c r="P62" s="14">
        <v>43942</v>
      </c>
      <c r="Q62" s="3"/>
    </row>
    <row r="63" spans="2:17" x14ac:dyDescent="0.25">
      <c r="B63" s="9">
        <v>43943</v>
      </c>
      <c r="C63" s="3">
        <v>7081.4945638420204</v>
      </c>
      <c r="D63" s="3">
        <v>37610.499762803702</v>
      </c>
      <c r="E63" s="3">
        <v>8988.7596359026502</v>
      </c>
      <c r="F63" s="4">
        <v>78310.718365415203</v>
      </c>
      <c r="G63">
        <v>60435992.267412104</v>
      </c>
      <c r="H63">
        <v>67568.126173033801</v>
      </c>
      <c r="I63">
        <v>184854.26668658099</v>
      </c>
      <c r="J63" s="3">
        <f t="shared" si="4"/>
        <v>60742095.414234266</v>
      </c>
      <c r="K63" s="5">
        <f t="shared" si="5"/>
        <v>1.1123772683877468E-3</v>
      </c>
      <c r="M63" s="3">
        <f t="shared" si="6"/>
        <v>121248.88013558218</v>
      </c>
      <c r="P63" s="14">
        <v>43943</v>
      </c>
      <c r="Q63" s="3"/>
    </row>
    <row r="64" spans="2:17" x14ac:dyDescent="0.25">
      <c r="B64" s="9">
        <v>43944</v>
      </c>
      <c r="C64" s="3">
        <v>7211.1801896330098</v>
      </c>
      <c r="D64" s="3">
        <v>38298.964094840099</v>
      </c>
      <c r="E64" s="3">
        <v>9153.9070363791107</v>
      </c>
      <c r="F64" s="4">
        <v>79872.501658728594</v>
      </c>
      <c r="G64">
        <v>60425021.883688703</v>
      </c>
      <c r="H64">
        <v>68798.297753981096</v>
      </c>
      <c r="I64">
        <v>191799.54800379899</v>
      </c>
      <c r="J64" s="3">
        <f t="shared" si="4"/>
        <v>60740283.780767336</v>
      </c>
      <c r="K64" s="5">
        <f t="shared" si="5"/>
        <v>1.1326634232118164E-3</v>
      </c>
      <c r="M64" s="3">
        <f t="shared" si="6"/>
        <v>123462.34907483331</v>
      </c>
      <c r="P64" s="14">
        <v>43944</v>
      </c>
      <c r="Q64" s="3"/>
    </row>
    <row r="65" spans="2:17" x14ac:dyDescent="0.25">
      <c r="B65" s="9">
        <v>43945</v>
      </c>
      <c r="C65" s="3">
        <v>7343.0988651984399</v>
      </c>
      <c r="D65" s="3">
        <v>38999.207479935198</v>
      </c>
      <c r="E65" s="3">
        <v>9321.8453426400592</v>
      </c>
      <c r="F65" s="4">
        <v>81453.9432437254</v>
      </c>
      <c r="G65">
        <v>60413853.458002798</v>
      </c>
      <c r="H65">
        <v>70049.286806933305</v>
      </c>
      <c r="I65">
        <v>198880.88247266901</v>
      </c>
      <c r="J65" s="3">
        <f t="shared" si="4"/>
        <v>60738447.778970174</v>
      </c>
      <c r="K65" s="5">
        <f t="shared" si="5"/>
        <v>1.1532939903542757E-3</v>
      </c>
      <c r="M65" s="3">
        <f t="shared" si="6"/>
        <v>125713.43849470699</v>
      </c>
      <c r="P65" s="14">
        <v>43945</v>
      </c>
      <c r="Q65" s="3"/>
    </row>
    <row r="66" spans="2:17" x14ac:dyDescent="0.25">
      <c r="B66" s="9">
        <v>43946</v>
      </c>
      <c r="C66" s="3">
        <v>7477.2876211479897</v>
      </c>
      <c r="D66" s="3">
        <v>39711.3849389311</v>
      </c>
      <c r="E66" s="3">
        <v>9492.6270379385805</v>
      </c>
      <c r="F66" s="4">
        <v>83055.924377817006</v>
      </c>
      <c r="G66">
        <v>60402483.698153198</v>
      </c>
      <c r="H66">
        <v>71321.391910801307</v>
      </c>
      <c r="I66">
        <v>206100.05547629</v>
      </c>
      <c r="J66" s="3">
        <f t="shared" ref="J66:J97" si="7">C66+D66+E66+G66+H66+I66</f>
        <v>60736586.445138305</v>
      </c>
      <c r="K66" s="5">
        <f t="shared" ref="K66:K97" si="8">H66/J66</f>
        <v>1.1742739604772483E-3</v>
      </c>
      <c r="M66" s="3">
        <f t="shared" ref="M66:M101" si="9">H66+C66+D66+E66</f>
        <v>128002.69150881899</v>
      </c>
      <c r="P66" s="14">
        <v>43946</v>
      </c>
      <c r="Q66" s="3"/>
    </row>
    <row r="67" spans="2:17" x14ac:dyDescent="0.25">
      <c r="B67" s="9">
        <v>43947</v>
      </c>
      <c r="C67" s="3">
        <v>7613.7977650175699</v>
      </c>
      <c r="D67" s="3">
        <v>40435.627735702801</v>
      </c>
      <c r="E67" s="3">
        <v>9666.2994228609605</v>
      </c>
      <c r="F67" s="4">
        <v>84679.318357239405</v>
      </c>
      <c r="G67">
        <v>60390909.262132801</v>
      </c>
      <c r="H67">
        <v>72614.925860693198</v>
      </c>
      <c r="I67">
        <v>213458.92218754199</v>
      </c>
      <c r="J67" s="3">
        <f t="shared" si="7"/>
        <v>60734698.835104622</v>
      </c>
      <c r="K67" s="5">
        <f t="shared" si="8"/>
        <v>1.195608560731379E-3</v>
      </c>
      <c r="M67" s="3">
        <f t="shared" si="9"/>
        <v>130330.65078427453</v>
      </c>
      <c r="P67" s="14">
        <v>43947</v>
      </c>
      <c r="Q67" s="3"/>
    </row>
    <row r="68" spans="2:17" x14ac:dyDescent="0.25">
      <c r="B68" s="9">
        <v>43948</v>
      </c>
      <c r="C68" s="3">
        <v>7752.65545069994</v>
      </c>
      <c r="D68" s="3">
        <v>41172.072492849402</v>
      </c>
      <c r="E68" s="3">
        <v>9842.8951665311597</v>
      </c>
      <c r="F68" s="4">
        <v>86324.894938053694</v>
      </c>
      <c r="G68">
        <v>60379126.768914297</v>
      </c>
      <c r="H68">
        <v>73930.201778898307</v>
      </c>
      <c r="I68">
        <v>220959.48790880101</v>
      </c>
      <c r="J68" s="3">
        <f t="shared" si="7"/>
        <v>60732784.081712075</v>
      </c>
      <c r="K68" s="5">
        <f t="shared" si="8"/>
        <v>1.217303024992728E-3</v>
      </c>
      <c r="M68" s="3">
        <f t="shared" si="9"/>
        <v>132697.82488897879</v>
      </c>
      <c r="P68" s="14">
        <v>43948</v>
      </c>
      <c r="Q68" s="3"/>
    </row>
    <row r="69" spans="2:17" x14ac:dyDescent="0.25">
      <c r="B69" s="9">
        <v>43949</v>
      </c>
      <c r="C69" s="3">
        <v>7893.8017047741696</v>
      </c>
      <c r="D69" s="3">
        <v>41920.976273450899</v>
      </c>
      <c r="E69" s="3">
        <v>10022.465979479801</v>
      </c>
      <c r="F69" s="4">
        <v>87993.288684340398</v>
      </c>
      <c r="G69">
        <v>60367132.824655198</v>
      </c>
      <c r="H69">
        <v>75267.476940352601</v>
      </c>
      <c r="I69">
        <v>228603.825418986</v>
      </c>
      <c r="J69" s="3">
        <f t="shared" si="7"/>
        <v>60730841.370972246</v>
      </c>
      <c r="K69" s="5">
        <f t="shared" si="8"/>
        <v>1.2393616693136822E-3</v>
      </c>
      <c r="M69" s="3">
        <f t="shared" si="9"/>
        <v>135104.72089805748</v>
      </c>
      <c r="P69" s="14">
        <v>43949</v>
      </c>
      <c r="Q69" s="3"/>
    </row>
    <row r="70" spans="2:17" x14ac:dyDescent="0.25">
      <c r="B70" s="9">
        <v>43950</v>
      </c>
      <c r="C70" s="3">
        <v>8037.2835292806903</v>
      </c>
      <c r="D70" s="3">
        <v>42682.580351135803</v>
      </c>
      <c r="E70" s="3">
        <v>10205.0632961592</v>
      </c>
      <c r="F70" s="4">
        <v>89685.145447528106</v>
      </c>
      <c r="G70">
        <v>60354923.986629203</v>
      </c>
      <c r="H70">
        <v>76627.017872747296</v>
      </c>
      <c r="I70">
        <v>236394.04943243999</v>
      </c>
      <c r="J70" s="3">
        <f t="shared" si="7"/>
        <v>60728869.981110968</v>
      </c>
      <c r="K70" s="5">
        <f t="shared" si="8"/>
        <v>1.261788962919634E-3</v>
      </c>
      <c r="M70" s="3">
        <f t="shared" si="9"/>
        <v>137551.945049323</v>
      </c>
      <c r="P70" s="14">
        <v>43950</v>
      </c>
      <c r="Q70" s="3"/>
    </row>
    <row r="71" spans="2:17" x14ac:dyDescent="0.25">
      <c r="B71" s="9">
        <v>43951</v>
      </c>
      <c r="C71" s="3">
        <v>8183.15541117065</v>
      </c>
      <c r="D71" s="3">
        <v>43457.1003996078</v>
      </c>
      <c r="E71" s="3">
        <v>10390.7362290732</v>
      </c>
      <c r="F71" s="4">
        <v>91401.129599034306</v>
      </c>
      <c r="G71">
        <v>60342496.760784402</v>
      </c>
      <c r="H71">
        <v>78009.105070877107</v>
      </c>
      <c r="I71">
        <v>244332.31855619699</v>
      </c>
      <c r="J71" s="3">
        <f t="shared" si="7"/>
        <v>60726869.176451325</v>
      </c>
      <c r="K71" s="5">
        <f t="shared" si="8"/>
        <v>1.2845896080071174E-3</v>
      </c>
      <c r="M71" s="3">
        <f t="shared" si="9"/>
        <v>140040.09711072876</v>
      </c>
      <c r="P71" s="14">
        <v>43951</v>
      </c>
      <c r="Q71" s="3"/>
    </row>
    <row r="72" spans="2:17" x14ac:dyDescent="0.25">
      <c r="B72" s="9">
        <v>43952</v>
      </c>
      <c r="C72" s="3">
        <v>8331.4718373952492</v>
      </c>
      <c r="D72" s="3">
        <v>44244.726492645597</v>
      </c>
      <c r="E72" s="3">
        <v>10579.5315687775</v>
      </c>
      <c r="F72" s="4">
        <v>93141.924030264403</v>
      </c>
      <c r="G72">
        <v>60329847.601743102</v>
      </c>
      <c r="H72">
        <v>79414.032996639304</v>
      </c>
      <c r="I72">
        <v>252420.83528998599</v>
      </c>
      <c r="J72" s="3">
        <f t="shared" si="7"/>
        <v>60724838.199928544</v>
      </c>
      <c r="K72" s="5">
        <f t="shared" si="8"/>
        <v>1.3077685400359413E-3</v>
      </c>
      <c r="M72" s="3">
        <f t="shared" si="9"/>
        <v>142569.76289545768</v>
      </c>
      <c r="P72" s="14">
        <v>43952</v>
      </c>
      <c r="Q72" s="3"/>
    </row>
    <row r="73" spans="2:17" x14ac:dyDescent="0.25">
      <c r="B73" s="9">
        <v>43953</v>
      </c>
      <c r="C73" s="3">
        <v>8482.28729490558</v>
      </c>
      <c r="D73" s="3">
        <v>45045.623104102997</v>
      </c>
      <c r="E73" s="3">
        <v>10771.4937838797</v>
      </c>
      <c r="F73" s="4">
        <v>94908.230152612698</v>
      </c>
      <c r="G73">
        <v>60316972.9128021</v>
      </c>
      <c r="H73">
        <v>80842.110079034406</v>
      </c>
      <c r="I73">
        <v>260661.84602622499</v>
      </c>
      <c r="J73" s="3">
        <f t="shared" si="7"/>
        <v>60722776.273090251</v>
      </c>
      <c r="K73" s="5">
        <f t="shared" si="8"/>
        <v>1.3313309278788722E-3</v>
      </c>
      <c r="M73" s="3">
        <f t="shared" si="9"/>
        <v>145141.51426192268</v>
      </c>
      <c r="P73" s="14">
        <v>43953</v>
      </c>
      <c r="Q73" s="3"/>
    </row>
    <row r="74" spans="2:17" x14ac:dyDescent="0.25">
      <c r="B74" s="9">
        <v>43954</v>
      </c>
      <c r="C74" s="3">
        <v>8635.6562706528894</v>
      </c>
      <c r="D74" s="3">
        <v>45859.929107908698</v>
      </c>
      <c r="E74" s="3">
        <v>10966.6650210389</v>
      </c>
      <c r="F74" s="4">
        <v>96700.767897461395</v>
      </c>
      <c r="G74">
        <v>60303869.045932598</v>
      </c>
      <c r="H74">
        <v>82293.658714166202</v>
      </c>
      <c r="I74">
        <v>269057.64105002797</v>
      </c>
      <c r="J74" s="3">
        <f t="shared" si="7"/>
        <v>60720682.596096389</v>
      </c>
      <c r="K74" s="5">
        <f t="shared" si="8"/>
        <v>1.3552821739763626E-3</v>
      </c>
      <c r="M74" s="3">
        <f t="shared" si="9"/>
        <v>147755.90911376668</v>
      </c>
      <c r="P74" s="14">
        <v>43954</v>
      </c>
      <c r="Q74" s="3"/>
    </row>
    <row r="75" spans="2:17" x14ac:dyDescent="0.25">
      <c r="B75" s="9">
        <v>43955</v>
      </c>
      <c r="C75" s="3">
        <v>8791.6332515881495</v>
      </c>
      <c r="D75" s="3">
        <v>46687.7577780664</v>
      </c>
      <c r="E75" s="3">
        <v>11165.0851049662</v>
      </c>
      <c r="F75" s="4">
        <v>98520.275716181393</v>
      </c>
      <c r="G75">
        <v>60290532.30178</v>
      </c>
      <c r="H75">
        <v>83769.015265241105</v>
      </c>
      <c r="I75">
        <v>277610.55453919899</v>
      </c>
      <c r="J75" s="3">
        <f t="shared" si="7"/>
        <v>60718556.347719058</v>
      </c>
      <c r="K75" s="5">
        <f t="shared" si="8"/>
        <v>1.3796279144964875E-3</v>
      </c>
      <c r="M75" s="3">
        <f t="shared" si="9"/>
        <v>150413.49139986184</v>
      </c>
      <c r="P75" s="14">
        <v>43955</v>
      </c>
      <c r="Q75" s="3"/>
    </row>
    <row r="76" spans="2:17" x14ac:dyDescent="0.25">
      <c r="B76" s="9">
        <v>43956</v>
      </c>
      <c r="C76" s="3">
        <v>8950.2727246627601</v>
      </c>
      <c r="D76" s="3">
        <v>47529.196788654997</v>
      </c>
      <c r="E76" s="3">
        <v>11366.791538424301</v>
      </c>
      <c r="F76" s="4">
        <v>100367.510580132</v>
      </c>
      <c r="G76">
        <v>60276958.929664098</v>
      </c>
      <c r="H76">
        <v>85268.530062568796</v>
      </c>
      <c r="I76">
        <v>286322.96456423501</v>
      </c>
      <c r="J76" s="3">
        <f t="shared" si="7"/>
        <v>60716396.685342647</v>
      </c>
      <c r="K76" s="5">
        <f t="shared" si="8"/>
        <v>1.404374019500291E-3</v>
      </c>
      <c r="M76" s="3">
        <f t="shared" si="9"/>
        <v>153114.79111431085</v>
      </c>
      <c r="P76" s="14">
        <v>43956</v>
      </c>
      <c r="Q76" s="3"/>
    </row>
    <row r="77" spans="2:17" x14ac:dyDescent="0.25">
      <c r="B77" s="9">
        <v>43957</v>
      </c>
      <c r="C77" s="3">
        <v>9111.6130056784605</v>
      </c>
      <c r="D77" s="3">
        <v>48384.329853682801</v>
      </c>
      <c r="E77" s="3">
        <v>11571.820250131001</v>
      </c>
      <c r="F77" s="4">
        <v>102243.21567539001</v>
      </c>
      <c r="G77">
        <v>60263145.133267298</v>
      </c>
      <c r="H77">
        <v>86792.5562830251</v>
      </c>
      <c r="I77">
        <v>295197.30928941001</v>
      </c>
      <c r="J77" s="3">
        <f t="shared" si="7"/>
        <v>60714202.761949226</v>
      </c>
      <c r="K77" s="5">
        <f t="shared" si="8"/>
        <v>1.4295264095507433E-3</v>
      </c>
      <c r="M77" s="3">
        <f t="shared" si="9"/>
        <v>155860.31939251738</v>
      </c>
      <c r="P77" s="14">
        <v>43957</v>
      </c>
      <c r="Q77" s="3"/>
    </row>
    <row r="78" spans="2:17" x14ac:dyDescent="0.25">
      <c r="B78" s="9">
        <v>43958</v>
      </c>
      <c r="C78" s="3">
        <v>9275.5593773400196</v>
      </c>
      <c r="D78" s="3">
        <v>49253.411234037201</v>
      </c>
      <c r="E78" s="3">
        <v>11780.2215416408</v>
      </c>
      <c r="F78" s="4">
        <v>104147.91843649501</v>
      </c>
      <c r="G78">
        <v>60249087.115006201</v>
      </c>
      <c r="H78">
        <v>88341.365022498707</v>
      </c>
      <c r="I78">
        <v>304236.14604237297</v>
      </c>
      <c r="J78" s="3">
        <f t="shared" si="7"/>
        <v>60711973.818224087</v>
      </c>
      <c r="K78" s="5">
        <f t="shared" si="8"/>
        <v>1.4550896547524375E-3</v>
      </c>
      <c r="M78" s="3">
        <f t="shared" si="9"/>
        <v>158650.55717551673</v>
      </c>
      <c r="P78" s="14">
        <v>43958</v>
      </c>
      <c r="Q78" s="3"/>
    </row>
    <row r="79" spans="2:17" x14ac:dyDescent="0.25">
      <c r="B79" s="9">
        <v>43959</v>
      </c>
      <c r="C79" s="3">
        <v>9442.0936427652196</v>
      </c>
      <c r="D79" s="3">
        <v>50136.763807727599</v>
      </c>
      <c r="E79" s="3">
        <v>11992.055415283899</v>
      </c>
      <c r="F79" s="4">
        <v>106082.07840755999</v>
      </c>
      <c r="G79">
        <v>60234781.0504665</v>
      </c>
      <c r="H79">
        <v>89915.196016953603</v>
      </c>
      <c r="I79">
        <v>313442.08087221399</v>
      </c>
      <c r="J79" s="3">
        <f t="shared" si="7"/>
        <v>60709709.240221448</v>
      </c>
      <c r="K79" s="5">
        <f t="shared" si="8"/>
        <v>1.4810678084648593E-3</v>
      </c>
      <c r="M79" s="3">
        <f t="shared" si="9"/>
        <v>161486.1088827303</v>
      </c>
      <c r="P79" s="14">
        <v>43959</v>
      </c>
      <c r="Q79" s="3"/>
    </row>
    <row r="80" spans="2:17" x14ac:dyDescent="0.25">
      <c r="B80" s="9">
        <v>43960</v>
      </c>
      <c r="C80" s="3">
        <v>9611.2820881159605</v>
      </c>
      <c r="D80" s="3">
        <v>51034.669586321303</v>
      </c>
      <c r="E80" s="3">
        <v>12207.377822201101</v>
      </c>
      <c r="F80" s="4">
        <v>108046.19331012201</v>
      </c>
      <c r="G80">
        <v>60220223.061758898</v>
      </c>
      <c r="H80">
        <v>91514.308467216702</v>
      </c>
      <c r="I80">
        <v>322817.75708944799</v>
      </c>
      <c r="J80" s="3">
        <f t="shared" si="7"/>
        <v>60707408.456812203</v>
      </c>
      <c r="K80" s="5">
        <f t="shared" si="8"/>
        <v>1.5074652467222483E-3</v>
      </c>
      <c r="M80" s="3">
        <f t="shared" si="9"/>
        <v>164367.63796385506</v>
      </c>
      <c r="P80" s="14">
        <v>43960</v>
      </c>
      <c r="Q80" s="3"/>
    </row>
    <row r="81" spans="2:17" x14ac:dyDescent="0.25">
      <c r="B81" s="9">
        <v>43961</v>
      </c>
      <c r="C81" s="3">
        <v>9783.19186079467</v>
      </c>
      <c r="D81" s="3">
        <v>51947.368649791897</v>
      </c>
      <c r="E81" s="3">
        <v>12426.2403807749</v>
      </c>
      <c r="F81" s="4">
        <v>110040.799211822</v>
      </c>
      <c r="G81">
        <v>60205409.217286497</v>
      </c>
      <c r="H81">
        <v>93138.9814584798</v>
      </c>
      <c r="I81">
        <v>332365.85621215298</v>
      </c>
      <c r="J81" s="3">
        <f t="shared" si="7"/>
        <v>60705070.855848491</v>
      </c>
      <c r="K81" s="5">
        <f t="shared" si="8"/>
        <v>1.5342866772966881E-3</v>
      </c>
      <c r="M81" s="3">
        <f t="shared" si="9"/>
        <v>167295.78234984126</v>
      </c>
      <c r="P81" s="14">
        <v>43961</v>
      </c>
      <c r="Q81" s="3"/>
    </row>
    <row r="82" spans="2:17" x14ac:dyDescent="0.25">
      <c r="B82" s="9">
        <v>43962</v>
      </c>
      <c r="C82" s="3">
        <v>9957.8901082038701</v>
      </c>
      <c r="D82" s="3">
        <v>52875.059146519001</v>
      </c>
      <c r="E82" s="3">
        <v>12648.6903766296</v>
      </c>
      <c r="F82" s="4">
        <v>112066.470526401</v>
      </c>
      <c r="G82">
        <v>60190335.531744301</v>
      </c>
      <c r="H82">
        <v>94789.513960299897</v>
      </c>
      <c r="I82">
        <v>342089.09796597698</v>
      </c>
      <c r="J82" s="3">
        <f t="shared" si="7"/>
        <v>60702695.783301935</v>
      </c>
      <c r="K82" s="5">
        <f t="shared" si="8"/>
        <v>1.5615371399432074E-3</v>
      </c>
      <c r="M82" s="3">
        <f t="shared" si="9"/>
        <v>170271.15359165234</v>
      </c>
      <c r="P82" s="14">
        <v>43962</v>
      </c>
      <c r="Q82" s="3"/>
    </row>
    <row r="83" spans="2:17" x14ac:dyDescent="0.25">
      <c r="B83" s="9">
        <v>43963</v>
      </c>
      <c r="C83" s="3">
        <v>10135.443977745999</v>
      </c>
      <c r="D83" s="3">
        <v>53817.897293288202</v>
      </c>
      <c r="E83" s="3">
        <v>12874.7707626312</v>
      </c>
      <c r="F83" s="4">
        <v>114123.820013705</v>
      </c>
      <c r="G83">
        <v>60174997.9661199</v>
      </c>
      <c r="H83">
        <v>96466.224826599195</v>
      </c>
      <c r="I83">
        <v>351990.24028413498</v>
      </c>
      <c r="J83" s="3">
        <f t="shared" si="7"/>
        <v>60700282.5432643</v>
      </c>
      <c r="K83" s="5">
        <f t="shared" si="8"/>
        <v>1.5892220066330435E-3</v>
      </c>
      <c r="M83" s="3">
        <f t="shared" si="9"/>
        <v>173294.33686026459</v>
      </c>
      <c r="P83" s="14">
        <v>43963</v>
      </c>
      <c r="Q83" s="3"/>
    </row>
    <row r="84" spans="2:17" x14ac:dyDescent="0.25">
      <c r="B84" s="9">
        <v>43964</v>
      </c>
      <c r="C84" s="3">
        <v>10315.9206168238</v>
      </c>
      <c r="D84" s="3">
        <v>54775.997375291699</v>
      </c>
      <c r="E84" s="3">
        <v>13104.520158887301</v>
      </c>
      <c r="F84" s="4">
        <v>116213.49877968</v>
      </c>
      <c r="G84">
        <v>60159392.427692898</v>
      </c>
      <c r="H84">
        <v>98169.452795664998</v>
      </c>
      <c r="I84">
        <v>362072.07930740801</v>
      </c>
      <c r="J84" s="3">
        <f t="shared" si="7"/>
        <v>60697830.397946969</v>
      </c>
      <c r="K84" s="5">
        <f t="shared" si="8"/>
        <v>1.6173469817956699E-3</v>
      </c>
      <c r="M84" s="3">
        <f t="shared" si="9"/>
        <v>176365.89094666779</v>
      </c>
      <c r="P84" s="14">
        <v>43964</v>
      </c>
      <c r="Q84" s="3"/>
    </row>
    <row r="85" spans="2:17" x14ac:dyDescent="0.25">
      <c r="B85" s="9">
        <v>43965</v>
      </c>
      <c r="C85" s="3">
        <v>10499.387172839501</v>
      </c>
      <c r="D85" s="3">
        <v>55749.431746127499</v>
      </c>
      <c r="E85" s="3">
        <v>13337.9728527472</v>
      </c>
      <c r="F85" s="4">
        <v>118336.19627637501</v>
      </c>
      <c r="G85">
        <v>60143514.770035401</v>
      </c>
      <c r="H85">
        <v>99899.556490149902</v>
      </c>
      <c r="I85">
        <v>372337.44938414398</v>
      </c>
      <c r="J85" s="3">
        <f t="shared" si="7"/>
        <v>60695338.567681417</v>
      </c>
      <c r="K85" s="5">
        <f t="shared" si="8"/>
        <v>1.6459181025698017E-3</v>
      </c>
      <c r="M85" s="3">
        <f t="shared" si="9"/>
        <v>179486.3482618641</v>
      </c>
      <c r="P85" s="14">
        <v>43965</v>
      </c>
      <c r="Q85" s="3"/>
    </row>
    <row r="86" spans="2:17" x14ac:dyDescent="0.25">
      <c r="B86" s="9">
        <v>43966</v>
      </c>
      <c r="C86" s="3">
        <v>10685.910793195701</v>
      </c>
      <c r="D86" s="3">
        <v>56738.230827799802</v>
      </c>
      <c r="E86" s="3">
        <v>13575.1587988019</v>
      </c>
      <c r="F86" s="4">
        <v>120492.640301943</v>
      </c>
      <c r="G86">
        <v>60127360.793011598</v>
      </c>
      <c r="H86">
        <v>101656.914417072</v>
      </c>
      <c r="I86">
        <v>382789.22307025897</v>
      </c>
      <c r="J86" s="3">
        <f t="shared" si="7"/>
        <v>60692806.230918728</v>
      </c>
      <c r="K86" s="5">
        <f t="shared" si="8"/>
        <v>1.6749417390637133E-3</v>
      </c>
      <c r="M86" s="3">
        <f t="shared" si="9"/>
        <v>182656.21483686939</v>
      </c>
      <c r="P86" s="14">
        <v>43966</v>
      </c>
      <c r="Q86" s="3"/>
    </row>
    <row r="87" spans="2:17" x14ac:dyDescent="0.25">
      <c r="B87" s="9">
        <v>43967</v>
      </c>
      <c r="C87" s="3">
        <v>10875.5094014802</v>
      </c>
      <c r="D87" s="3">
        <v>57742.447772849802</v>
      </c>
      <c r="E87" s="3">
        <v>13816.109501478801</v>
      </c>
      <c r="F87" s="4">
        <v>122683.523810367</v>
      </c>
      <c r="G87">
        <v>60110926.260331802</v>
      </c>
      <c r="H87">
        <v>103441.89229892301</v>
      </c>
      <c r="I87">
        <v>393430.33148031897</v>
      </c>
      <c r="J87" s="3">
        <f t="shared" si="7"/>
        <v>60690232.550786853</v>
      </c>
      <c r="K87" s="5">
        <f t="shared" si="8"/>
        <v>1.7044240555901754E-3</v>
      </c>
      <c r="M87" s="3">
        <f t="shared" si="9"/>
        <v>185875.9589747318</v>
      </c>
      <c r="P87" s="14">
        <v>43967</v>
      </c>
      <c r="Q87" s="3"/>
    </row>
    <row r="88" spans="2:17" x14ac:dyDescent="0.25">
      <c r="B88" s="9">
        <v>43968</v>
      </c>
      <c r="C88" s="3">
        <v>11068.0026463508</v>
      </c>
      <c r="D88" s="3">
        <v>58762.420709095903</v>
      </c>
      <c r="E88" s="3">
        <v>14060.8855794678</v>
      </c>
      <c r="F88" s="4">
        <v>124909.23597988</v>
      </c>
      <c r="G88">
        <v>60094206.9632468</v>
      </c>
      <c r="H88">
        <v>105254.716398497</v>
      </c>
      <c r="I88">
        <v>404263.81682699098</v>
      </c>
      <c r="J88" s="3">
        <f t="shared" si="7"/>
        <v>60687616.805407204</v>
      </c>
      <c r="K88" s="5">
        <f t="shared" si="8"/>
        <v>1.7343689197088213E-3</v>
      </c>
      <c r="M88" s="3">
        <f t="shared" si="9"/>
        <v>189146.0253334115</v>
      </c>
      <c r="P88" s="14">
        <v>43968</v>
      </c>
      <c r="Q88" s="3"/>
    </row>
    <row r="89" spans="2:17" x14ac:dyDescent="0.25">
      <c r="B89" s="9">
        <v>43969</v>
      </c>
      <c r="C89" s="3">
        <v>11263.3946837147</v>
      </c>
      <c r="D89" s="3">
        <v>59798.528246216898</v>
      </c>
      <c r="E89" s="3">
        <v>14309.553376768299</v>
      </c>
      <c r="F89" s="4">
        <v>127170.13062041299</v>
      </c>
      <c r="G89">
        <v>60077198.659745499</v>
      </c>
      <c r="H89">
        <v>107095.59346763699</v>
      </c>
      <c r="I89">
        <v>415292.76303769799</v>
      </c>
      <c r="J89" s="3">
        <f t="shared" si="7"/>
        <v>60684958.492557533</v>
      </c>
      <c r="K89" s="5">
        <f t="shared" si="8"/>
        <v>1.7647798750784565E-3</v>
      </c>
      <c r="M89" s="3">
        <f t="shared" si="9"/>
        <v>192467.06977433688</v>
      </c>
      <c r="P89" s="14">
        <v>43969</v>
      </c>
      <c r="Q89" s="3"/>
    </row>
    <row r="90" spans="2:17" x14ac:dyDescent="0.25">
      <c r="B90" s="9">
        <v>43970</v>
      </c>
      <c r="C90" s="3">
        <v>11461.765541680399</v>
      </c>
      <c r="D90" s="3">
        <v>60851.087586526002</v>
      </c>
      <c r="E90" s="3">
        <v>14562.1726802785</v>
      </c>
      <c r="F90" s="4">
        <v>129466.618968264</v>
      </c>
      <c r="G90">
        <v>60059897.054591604</v>
      </c>
      <c r="H90">
        <v>108964.756621562</v>
      </c>
      <c r="I90">
        <v>426520.28722801298</v>
      </c>
      <c r="J90" s="3">
        <f t="shared" si="7"/>
        <v>60682257.124249659</v>
      </c>
      <c r="K90" s="5">
        <f t="shared" si="8"/>
        <v>1.7956609029629823E-3</v>
      </c>
      <c r="M90" s="3">
        <f t="shared" si="9"/>
        <v>195839.78243004691</v>
      </c>
      <c r="P90" s="14">
        <v>43970</v>
      </c>
      <c r="Q90" s="3"/>
    </row>
    <row r="91" spans="2:17" x14ac:dyDescent="0.25">
      <c r="B91" s="9">
        <v>43971</v>
      </c>
      <c r="C91" s="3">
        <v>11663.195006449499</v>
      </c>
      <c r="D91" s="3">
        <v>61920.354821853703</v>
      </c>
      <c r="E91" s="3">
        <v>14818.796714751499</v>
      </c>
      <c r="F91" s="4">
        <v>131799.16910984501</v>
      </c>
      <c r="G91">
        <v>60042297.799480103</v>
      </c>
      <c r="H91">
        <v>110862.465132372</v>
      </c>
      <c r="I91">
        <v>437949.54004850402</v>
      </c>
      <c r="J91" s="3">
        <f t="shared" si="7"/>
        <v>60679512.151204027</v>
      </c>
      <c r="K91" s="5">
        <f t="shared" si="8"/>
        <v>1.8270164212283013E-3</v>
      </c>
      <c r="M91" s="3">
        <f t="shared" si="9"/>
        <v>199264.8116754267</v>
      </c>
      <c r="P91" s="14">
        <v>43971</v>
      </c>
      <c r="Q91" s="3"/>
    </row>
    <row r="92" spans="2:17" x14ac:dyDescent="0.25">
      <c r="B92" s="9">
        <v>43972</v>
      </c>
      <c r="C92" s="3">
        <v>11867.7628642239</v>
      </c>
      <c r="D92" s="3">
        <v>63006.524933547502</v>
      </c>
      <c r="E92" s="3">
        <v>15079.472142794701</v>
      </c>
      <c r="F92" s="4">
        <v>134168.30598168401</v>
      </c>
      <c r="G92">
        <v>60024396.493037499</v>
      </c>
      <c r="H92">
        <v>112789.004429044</v>
      </c>
      <c r="I92">
        <v>449583.70568473299</v>
      </c>
      <c r="J92" s="3">
        <f t="shared" si="7"/>
        <v>60676722.963091843</v>
      </c>
      <c r="K92" s="5">
        <f t="shared" si="8"/>
        <v>1.858851284662337E-3</v>
      </c>
      <c r="M92" s="3">
        <f t="shared" si="9"/>
        <v>202742.76436961009</v>
      </c>
      <c r="P92" s="14">
        <v>43972</v>
      </c>
      <c r="Q92" s="3"/>
    </row>
    <row r="93" spans="2:17" x14ac:dyDescent="0.25">
      <c r="B93" s="9">
        <v>43973</v>
      </c>
      <c r="C93" s="3">
        <v>12075.5489012055</v>
      </c>
      <c r="D93" s="3">
        <v>64109.731792471699</v>
      </c>
      <c r="E93" s="3">
        <v>15344.2390648704</v>
      </c>
      <c r="F93" s="4">
        <v>136574.61137042701</v>
      </c>
      <c r="G93">
        <v>60006188.680821501</v>
      </c>
      <c r="H93">
        <v>114744.68609743701</v>
      </c>
      <c r="I93">
        <v>461426.00185726001</v>
      </c>
      <c r="J93" s="3">
        <f t="shared" si="7"/>
        <v>60673888.88853474</v>
      </c>
      <c r="K93" s="5">
        <f t="shared" si="8"/>
        <v>1.8911707853148634E-3</v>
      </c>
      <c r="M93" s="3">
        <f t="shared" si="9"/>
        <v>206274.20585598462</v>
      </c>
      <c r="P93" s="14">
        <v>43973</v>
      </c>
      <c r="Q93" s="3"/>
    </row>
    <row r="94" spans="2:17" x14ac:dyDescent="0.25">
      <c r="B94" s="9">
        <v>43974</v>
      </c>
      <c r="C94" s="3">
        <v>12286.632903596101</v>
      </c>
      <c r="D94" s="3">
        <v>65230.048159008002</v>
      </c>
      <c r="E94" s="3">
        <v>15613.131019295301</v>
      </c>
      <c r="F94" s="4">
        <v>139018.72391283201</v>
      </c>
      <c r="G94">
        <v>59987669.855321303</v>
      </c>
      <c r="H94">
        <v>116729.847880286</v>
      </c>
      <c r="I94">
        <v>473479.679821636</v>
      </c>
      <c r="J94" s="3">
        <f t="shared" si="7"/>
        <v>60671009.195105121</v>
      </c>
      <c r="K94" s="5">
        <f t="shared" si="8"/>
        <v>1.9239806528503181E-3</v>
      </c>
      <c r="M94" s="3">
        <f t="shared" si="9"/>
        <v>209859.65996218543</v>
      </c>
      <c r="P94" s="14">
        <v>43974</v>
      </c>
      <c r="Q94" s="3"/>
    </row>
    <row r="95" spans="2:17" x14ac:dyDescent="0.25">
      <c r="B95" s="9">
        <v>43975</v>
      </c>
      <c r="C95" s="3">
        <v>12501.0946575977</v>
      </c>
      <c r="D95" s="3">
        <v>66367.4856830551</v>
      </c>
      <c r="E95" s="3">
        <v>15886.1749822408</v>
      </c>
      <c r="F95" s="4">
        <v>141501.33909577501</v>
      </c>
      <c r="G95">
        <v>59968835.455957301</v>
      </c>
      <c r="H95">
        <v>118744.85367720699</v>
      </c>
      <c r="I95">
        <v>485748.02436841198</v>
      </c>
      <c r="J95" s="3">
        <f t="shared" si="7"/>
        <v>60668083.089325815</v>
      </c>
      <c r="K95" s="5">
        <f t="shared" si="8"/>
        <v>1.9572870549143728E-3</v>
      </c>
      <c r="M95" s="3">
        <f t="shared" si="9"/>
        <v>213499.60900010058</v>
      </c>
      <c r="P95" s="14">
        <v>43975</v>
      </c>
      <c r="Q95" s="3"/>
    </row>
    <row r="96" spans="2:17" x14ac:dyDescent="0.25">
      <c r="B96" s="9">
        <v>43976</v>
      </c>
      <c r="C96" s="3">
        <v>12719.013949411599</v>
      </c>
      <c r="D96" s="3">
        <v>67521.994904028499</v>
      </c>
      <c r="E96" s="3">
        <v>16163.3913677329</v>
      </c>
      <c r="F96" s="4">
        <v>144023.20925624701</v>
      </c>
      <c r="G96">
        <v>59949680.869081303</v>
      </c>
      <c r="H96">
        <v>120790.093544697</v>
      </c>
      <c r="I96">
        <v>498234.35382313002</v>
      </c>
      <c r="J96" s="3">
        <f t="shared" si="7"/>
        <v>60665109.716670312</v>
      </c>
      <c r="K96" s="5">
        <f t="shared" si="8"/>
        <v>1.99109659751435E-3</v>
      </c>
      <c r="M96" s="3">
        <f t="shared" si="9"/>
        <v>217194.49376586999</v>
      </c>
      <c r="P96" s="14">
        <v>43976</v>
      </c>
      <c r="Q96" s="3"/>
    </row>
    <row r="97" spans="2:17" x14ac:dyDescent="0.25">
      <c r="B97" s="9">
        <v>43977</v>
      </c>
      <c r="C97" s="3">
        <v>12940.226464196499</v>
      </c>
      <c r="D97" s="3">
        <v>68693.788801713003</v>
      </c>
      <c r="E97" s="3">
        <v>16444.827444301602</v>
      </c>
      <c r="F97" s="4">
        <v>146584.81573147501</v>
      </c>
      <c r="G97">
        <v>59930201.506674901</v>
      </c>
      <c r="H97">
        <v>122865.826642067</v>
      </c>
      <c r="I97">
        <v>510942.08213187603</v>
      </c>
      <c r="J97" s="3">
        <f t="shared" si="7"/>
        <v>60662088.258159056</v>
      </c>
      <c r="K97" s="5">
        <f t="shared" si="8"/>
        <v>2.0254137331901286E-3</v>
      </c>
      <c r="M97" s="3">
        <f t="shared" si="9"/>
        <v>220944.66935227808</v>
      </c>
      <c r="P97" s="14">
        <v>43977</v>
      </c>
      <c r="Q97" s="3"/>
    </row>
    <row r="98" spans="2:17" x14ac:dyDescent="0.25">
      <c r="B98" s="9">
        <v>43978</v>
      </c>
      <c r="C98" s="3">
        <v>13164.5577176347</v>
      </c>
      <c r="D98" s="3">
        <v>69883.352735644497</v>
      </c>
      <c r="E98" s="3">
        <v>16730.558911189401</v>
      </c>
      <c r="F98" s="4">
        <v>149186.35966950699</v>
      </c>
      <c r="G98">
        <v>59910392.813809998</v>
      </c>
      <c r="H98">
        <v>124972.174671222</v>
      </c>
      <c r="I98">
        <v>523874.71616995399</v>
      </c>
      <c r="J98" s="3">
        <f t="shared" ref="J98:J101" si="10">C98+D98+E98+G98+H98+I98</f>
        <v>60659018.174015649</v>
      </c>
      <c r="K98" s="5">
        <f t="shared" ref="K98:K101" si="11">H98/J98</f>
        <v>2.0602406440656178E-3</v>
      </c>
      <c r="M98" s="3">
        <f t="shared" si="9"/>
        <v>224750.64403569061</v>
      </c>
      <c r="P98" s="14">
        <v>43978</v>
      </c>
      <c r="Q98" s="3"/>
    </row>
    <row r="99" spans="2:17" x14ac:dyDescent="0.25">
      <c r="B99" s="9">
        <v>43979</v>
      </c>
      <c r="C99" s="3">
        <v>13392.266934507799</v>
      </c>
      <c r="D99" s="3">
        <v>71090.868395447804</v>
      </c>
      <c r="E99" s="3">
        <v>17020.630074507699</v>
      </c>
      <c r="F99" s="4">
        <v>151828.34408888099</v>
      </c>
      <c r="G99">
        <v>59890250.130833998</v>
      </c>
      <c r="H99">
        <v>127109.400295753</v>
      </c>
      <c r="I99">
        <v>537035.74612449098</v>
      </c>
      <c r="J99" s="3">
        <f t="shared" si="10"/>
        <v>60655899.042658702</v>
      </c>
      <c r="K99" s="5">
        <f t="shared" si="11"/>
        <v>2.0955818362589631E-3</v>
      </c>
      <c r="M99" s="3">
        <f t="shared" si="9"/>
        <v>228613.16570021628</v>
      </c>
      <c r="P99" s="14">
        <v>43979</v>
      </c>
      <c r="Q99" s="3"/>
    </row>
    <row r="100" spans="2:17" x14ac:dyDescent="0.25">
      <c r="B100" s="9">
        <v>43980</v>
      </c>
      <c r="C100" s="3">
        <v>13623.400387118299</v>
      </c>
      <c r="D100" s="3">
        <v>72316.4971865322</v>
      </c>
      <c r="E100" s="3">
        <v>17315.082739442299</v>
      </c>
      <c r="F100" s="4">
        <v>154511.28568332701</v>
      </c>
      <c r="G100">
        <v>59869768.760946803</v>
      </c>
      <c r="H100">
        <v>129277.769887441</v>
      </c>
      <c r="I100">
        <v>550428.70229656005</v>
      </c>
      <c r="J100" s="3">
        <f t="shared" si="10"/>
        <v>60652730.213443898</v>
      </c>
      <c r="K100" s="5">
        <f t="shared" si="11"/>
        <v>2.1314418894664384E-3</v>
      </c>
      <c r="M100" s="3">
        <f t="shared" si="9"/>
        <v>232532.75020053377</v>
      </c>
      <c r="P100" s="14">
        <v>43980</v>
      </c>
      <c r="Q100" s="3"/>
    </row>
    <row r="101" spans="2:17" x14ac:dyDescent="0.25">
      <c r="B101" s="9">
        <v>43981</v>
      </c>
      <c r="C101" s="3">
        <v>13858.003282363899</v>
      </c>
      <c r="D101" s="3">
        <v>73560.381645207905</v>
      </c>
      <c r="E101" s="3">
        <v>17613.956355681199</v>
      </c>
      <c r="F101" s="4">
        <v>157235.713386082</v>
      </c>
      <c r="G101">
        <v>59848943.970541</v>
      </c>
      <c r="H101">
        <v>131477.55284045599</v>
      </c>
      <c r="I101">
        <v>564057.155377844</v>
      </c>
      <c r="J101" s="3">
        <f t="shared" si="10"/>
        <v>60649511.020042554</v>
      </c>
      <c r="K101" s="5">
        <f t="shared" si="11"/>
        <v>2.1678254388070371E-3</v>
      </c>
      <c r="M101" s="3">
        <f t="shared" si="9"/>
        <v>236509.894123709</v>
      </c>
      <c r="P101" s="14">
        <v>43981</v>
      </c>
      <c r="Q101" s="3"/>
    </row>
    <row r="102" spans="2:17" x14ac:dyDescent="0.25">
      <c r="B102" s="9">
        <v>43982</v>
      </c>
      <c r="P102" s="14">
        <v>43982</v>
      </c>
    </row>
    <row r="103" spans="2:17" x14ac:dyDescent="0.25">
      <c r="B103" s="9">
        <v>43983</v>
      </c>
      <c r="P103" s="14">
        <v>43983</v>
      </c>
    </row>
    <row r="104" spans="2:17" x14ac:dyDescent="0.25">
      <c r="B104" s="9">
        <v>43984</v>
      </c>
      <c r="P104" s="14">
        <v>43984</v>
      </c>
    </row>
    <row r="105" spans="2:17" x14ac:dyDescent="0.25">
      <c r="B105" s="9">
        <v>43985</v>
      </c>
      <c r="P105" s="14">
        <v>43985</v>
      </c>
    </row>
    <row r="106" spans="2:17" x14ac:dyDescent="0.25">
      <c r="B106" s="9">
        <v>43986</v>
      </c>
      <c r="P106" s="14">
        <v>43986</v>
      </c>
    </row>
    <row r="107" spans="2:17" x14ac:dyDescent="0.25">
      <c r="B107" s="9">
        <v>43987</v>
      </c>
      <c r="P107" s="14">
        <v>43987</v>
      </c>
    </row>
    <row r="108" spans="2:17" x14ac:dyDescent="0.25">
      <c r="B108" s="9">
        <v>43988</v>
      </c>
      <c r="P108" s="14">
        <v>43988</v>
      </c>
    </row>
    <row r="109" spans="2:17" x14ac:dyDescent="0.25">
      <c r="B109" s="9">
        <v>43989</v>
      </c>
      <c r="P109" s="14">
        <v>43989</v>
      </c>
    </row>
    <row r="110" spans="2:17" x14ac:dyDescent="0.25">
      <c r="B110" s="9">
        <v>43990</v>
      </c>
      <c r="P110" s="14">
        <v>43990</v>
      </c>
    </row>
    <row r="111" spans="2:17" x14ac:dyDescent="0.25">
      <c r="B111" s="9">
        <v>43991</v>
      </c>
      <c r="P111" s="14">
        <v>43991</v>
      </c>
    </row>
    <row r="112" spans="2:17" x14ac:dyDescent="0.25">
      <c r="B112" s="9">
        <v>43992</v>
      </c>
      <c r="P112" s="14">
        <v>43992</v>
      </c>
    </row>
    <row r="113" spans="2:16" x14ac:dyDescent="0.25">
      <c r="B113" s="9">
        <v>43993</v>
      </c>
      <c r="P113" s="14">
        <v>43993</v>
      </c>
    </row>
    <row r="114" spans="2:16" x14ac:dyDescent="0.25">
      <c r="B114" s="9">
        <v>43994</v>
      </c>
      <c r="P114" s="14">
        <v>43994</v>
      </c>
    </row>
    <row r="115" spans="2:16" x14ac:dyDescent="0.25">
      <c r="B115" s="9">
        <v>43995</v>
      </c>
      <c r="P115" s="14">
        <v>43995</v>
      </c>
    </row>
    <row r="116" spans="2:16" x14ac:dyDescent="0.25">
      <c r="B116" s="9">
        <v>43996</v>
      </c>
      <c r="P116" s="14">
        <v>43996</v>
      </c>
    </row>
    <row r="117" spans="2:16" x14ac:dyDescent="0.25">
      <c r="B117" s="9">
        <v>43997</v>
      </c>
      <c r="P117" s="14">
        <v>43997</v>
      </c>
    </row>
    <row r="118" spans="2:16" x14ac:dyDescent="0.25">
      <c r="B118" s="9">
        <v>43998</v>
      </c>
      <c r="P118" s="14">
        <v>43998</v>
      </c>
    </row>
    <row r="119" spans="2:16" x14ac:dyDescent="0.25">
      <c r="B119" s="9">
        <v>43999</v>
      </c>
      <c r="P119" s="14">
        <v>43999</v>
      </c>
    </row>
    <row r="120" spans="2:16" x14ac:dyDescent="0.25">
      <c r="B120" s="9">
        <v>44000</v>
      </c>
      <c r="P120" s="14">
        <v>44000</v>
      </c>
    </row>
    <row r="121" spans="2:16" x14ac:dyDescent="0.25">
      <c r="B121" s="9">
        <v>44001</v>
      </c>
      <c r="P121" s="14">
        <v>44001</v>
      </c>
    </row>
    <row r="122" spans="2:16" x14ac:dyDescent="0.25">
      <c r="B122" s="9">
        <v>44002</v>
      </c>
      <c r="P122" s="14">
        <v>44002</v>
      </c>
    </row>
    <row r="123" spans="2:16" x14ac:dyDescent="0.25">
      <c r="B123" s="9">
        <v>44003</v>
      </c>
      <c r="P123" s="14">
        <v>44003</v>
      </c>
    </row>
    <row r="124" spans="2:16" x14ac:dyDescent="0.25">
      <c r="B124" s="9">
        <v>44004</v>
      </c>
      <c r="P124" s="14">
        <v>44004</v>
      </c>
    </row>
    <row r="125" spans="2:16" x14ac:dyDescent="0.25">
      <c r="B125" s="9">
        <v>44005</v>
      </c>
      <c r="P125" s="14">
        <v>44005</v>
      </c>
    </row>
    <row r="126" spans="2:16" x14ac:dyDescent="0.25">
      <c r="B126" s="9">
        <v>44006</v>
      </c>
      <c r="P126" s="14">
        <v>44006</v>
      </c>
    </row>
    <row r="127" spans="2:16" x14ac:dyDescent="0.25">
      <c r="B127" s="9">
        <v>44007</v>
      </c>
      <c r="P127" s="14">
        <v>44007</v>
      </c>
    </row>
    <row r="128" spans="2:16" x14ac:dyDescent="0.25">
      <c r="B128" s="9">
        <v>44008</v>
      </c>
      <c r="P128" s="14">
        <v>44008</v>
      </c>
    </row>
    <row r="129" spans="2:16" x14ac:dyDescent="0.25">
      <c r="B129" s="9">
        <v>44009</v>
      </c>
      <c r="P129" s="14">
        <v>44009</v>
      </c>
    </row>
    <row r="130" spans="2:16" x14ac:dyDescent="0.25">
      <c r="B130" s="9">
        <v>44010</v>
      </c>
      <c r="P130" s="14">
        <v>44010</v>
      </c>
    </row>
    <row r="131" spans="2:16" x14ac:dyDescent="0.25">
      <c r="B131" s="9">
        <v>44011</v>
      </c>
      <c r="P131" s="14">
        <v>44011</v>
      </c>
    </row>
    <row r="132" spans="2:16" x14ac:dyDescent="0.25">
      <c r="B132" s="9">
        <v>44012</v>
      </c>
      <c r="P132" s="14">
        <v>44012</v>
      </c>
    </row>
    <row r="133" spans="2:16" x14ac:dyDescent="0.25">
      <c r="B133" s="9">
        <v>44013</v>
      </c>
      <c r="P133" s="14">
        <v>44013</v>
      </c>
    </row>
    <row r="134" spans="2:16" x14ac:dyDescent="0.25">
      <c r="B134" s="9">
        <v>44014</v>
      </c>
      <c r="P134" s="14">
        <v>44014</v>
      </c>
    </row>
    <row r="135" spans="2:16" x14ac:dyDescent="0.25">
      <c r="B135" s="9">
        <v>44015</v>
      </c>
      <c r="P135" s="14">
        <v>44015</v>
      </c>
    </row>
    <row r="136" spans="2:16" x14ac:dyDescent="0.25">
      <c r="B136" s="9">
        <v>44016</v>
      </c>
      <c r="P136" s="14">
        <v>44016</v>
      </c>
    </row>
    <row r="137" spans="2:16" x14ac:dyDescent="0.25">
      <c r="B137" s="9">
        <v>44017</v>
      </c>
      <c r="P137" s="14">
        <v>44017</v>
      </c>
    </row>
    <row r="138" spans="2:16" x14ac:dyDescent="0.25">
      <c r="B138" s="9">
        <v>44018</v>
      </c>
      <c r="P138" s="14">
        <v>44018</v>
      </c>
    </row>
    <row r="139" spans="2:16" x14ac:dyDescent="0.25">
      <c r="B139" s="9">
        <v>44019</v>
      </c>
      <c r="P139" s="14">
        <v>44019</v>
      </c>
    </row>
    <row r="140" spans="2:16" x14ac:dyDescent="0.25">
      <c r="B140" s="9">
        <v>44020</v>
      </c>
      <c r="P140" s="14">
        <v>44020</v>
      </c>
    </row>
    <row r="141" spans="2:16" x14ac:dyDescent="0.25">
      <c r="B141" s="9">
        <v>44021</v>
      </c>
      <c r="P141" s="14">
        <v>44021</v>
      </c>
    </row>
    <row r="142" spans="2:16" x14ac:dyDescent="0.25">
      <c r="B142" s="9">
        <v>44022</v>
      </c>
      <c r="P142" s="14">
        <v>44022</v>
      </c>
    </row>
    <row r="143" spans="2:16" x14ac:dyDescent="0.25">
      <c r="B143" s="9">
        <v>44023</v>
      </c>
      <c r="P143" s="14">
        <v>44023</v>
      </c>
    </row>
  </sheetData>
  <phoneticPr fontId="2" type="noConversion"/>
  <pageMargins left="0.75" right="0.75" top="1" bottom="1" header="0.51" footer="0.51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伊朗拟合结果</vt:lpstr>
      <vt:lpstr>意大利拟合结果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jinhuapan</cp:lastModifiedBy>
  <cp:revision>3</cp:revision>
  <dcterms:created xsi:type="dcterms:W3CDTF">2020-03-11T16:46:39Z</dcterms:created>
  <dcterms:modified xsi:type="dcterms:W3CDTF">2020-04-01T16:25:20Z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