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西班牙模型\"/>
    </mc:Choice>
  </mc:AlternateContent>
  <xr:revisionPtr revIDLastSave="0" documentId="13_ncr:1_{9622DE9B-FDCB-4A5A-B612-CB3553705572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J25" i="1"/>
  <c r="J26" i="1"/>
  <c r="J27" i="1"/>
  <c r="J28" i="1"/>
  <c r="J29" i="1"/>
  <c r="J30" i="1"/>
  <c r="J31" i="1"/>
  <c r="J32" i="1"/>
  <c r="J33" i="1"/>
  <c r="J34" i="1"/>
  <c r="J3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" i="1"/>
  <c r="K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4" i="1"/>
  <c r="M5" i="1"/>
  <c r="M6" i="1"/>
  <c r="M7" i="1"/>
  <c r="M8" i="1"/>
  <c r="M9" i="1"/>
  <c r="M2" i="1"/>
  <c r="N20" i="1" l="1"/>
  <c r="K24" i="1" l="1"/>
  <c r="K23" i="1"/>
  <c r="S22" i="1"/>
  <c r="K22" i="1"/>
  <c r="S21" i="1"/>
  <c r="K21" i="1"/>
  <c r="S20" i="1"/>
  <c r="K20" i="1"/>
  <c r="S19" i="1"/>
  <c r="K19" i="1"/>
  <c r="S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</calcChain>
</file>

<file path=xl/sharedStrings.xml><?xml version="1.0" encoding="utf-8"?>
<sst xmlns="http://schemas.openxmlformats.org/spreadsheetml/2006/main" count="55" uniqueCount="38">
  <si>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</si>
  <si>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</si>
  <si>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</si>
  <si>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</si>
  <si>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</si>
  <si>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</si>
  <si>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</si>
  <si>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</si>
  <si>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</si>
  <si>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</si>
  <si>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</si>
  <si>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</si>
  <si>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</si>
  <si>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</si>
  <si>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</si>
  <si>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</si>
  <si>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</si>
  <si>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</si>
  <si>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</si>
  <si>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</si>
  <si>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</si>
  <si>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</si>
  <si>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</si>
  <si>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</si>
  <si>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</si>
  <si>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</si>
  <si>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</si>
  <si>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</si>
  <si>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</si>
  <si>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</si>
  <si>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</si>
  <si>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</si>
  <si>
    <t>所有感染</t>
    <phoneticPr fontId="2" type="noConversion"/>
  </si>
  <si>
    <t>U的比例</t>
    <phoneticPr fontId="2" type="noConversion"/>
  </si>
  <si>
    <t>均值p</t>
    <phoneticPr fontId="2" type="noConversion"/>
  </si>
  <si>
    <t>真实</t>
    <phoneticPr fontId="2" type="noConversion"/>
  </si>
  <si>
    <t>拟合值</t>
    <phoneticPr fontId="2" type="noConversion"/>
  </si>
  <si>
    <t>真实值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</si>
</sst>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[$-409]d\-mmm;@"/>
    <numFmt numFmtId="178" formatCode="0.0000000000000000_ "/>
  </numFmts>
  <fonts count="4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EC0C2"/>
      <color rgb="FFC46B4F"/>
      <color rgb="FF3EDEE2"/>
      <color rgb="FF5FAAC1"/>
      <color rgb="FF975EC1"/>
      <color rgb="FFA983C1"/>
      <color rgb="FFC08AB7"/>
      <color rgb="FFC069AB"/>
      <color rgb="FFF5FF60"/>
      <color rgb="FFAFC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184-42A6-86CA-52F4C6AD373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4-42A6-86CA-52F4C6AD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韩国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34978325185435"/>
          <c:y val="0.13536196784616158"/>
          <c:w val="0.86534826904225326"/>
          <c:h val="0.60120953566107327"/>
        </c:manualLayout>
      </c:layout>
      <c:lineChart>
        <c:grouping val="standard"/>
        <c:varyColors val="0"/>
        <c:ser>
          <c:idx val="0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>
              <a:solidFill>
                <a:srgbClr val="5EC0C2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拟合结果!$P$2:$P$18</c:f>
              <c:numCache>
                <c:formatCode>m/d/yyyy</c:formatCode>
                <c:ptCount val="17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20</c:v>
                </c:pt>
                <c:pt idx="1">
                  <c:v>66.623027235397203</c:v>
                </c:pt>
                <c:pt idx="2">
                  <c:v>122.087279041402</c:v>
                </c:pt>
                <c:pt idx="3">
                  <c:v>179.34888015508</c:v>
                </c:pt>
                <c:pt idx="4">
                  <c:v>236.527690778758</c:v>
                </c:pt>
                <c:pt idx="5">
                  <c:v>292.03958992317001</c:v>
                </c:pt>
                <c:pt idx="6">
                  <c:v>344.33580887045798</c:v>
                </c:pt>
                <c:pt idx="7">
                  <c:v>391.79401520546298</c:v>
                </c:pt>
                <c:pt idx="8">
                  <c:v>433.83908822942499</c:v>
                </c:pt>
                <c:pt idx="9">
                  <c:v>469.53622961952499</c:v>
                </c:pt>
                <c:pt idx="10">
                  <c:v>497.95252247079401</c:v>
                </c:pt>
                <c:pt idx="11">
                  <c:v>519.50141299995596</c:v>
                </c:pt>
                <c:pt idx="12">
                  <c:v>534.30337387787699</c:v>
                </c:pt>
                <c:pt idx="13">
                  <c:v>541.97019414678095</c:v>
                </c:pt>
                <c:pt idx="14">
                  <c:v>542.33194805364496</c:v>
                </c:pt>
                <c:pt idx="15">
                  <c:v>536.85309661186398</c:v>
                </c:pt>
                <c:pt idx="16">
                  <c:v>526.40275326306198</c:v>
                </c:pt>
                <c:pt idx="17">
                  <c:v>511.12620953374102</c:v>
                </c:pt>
                <c:pt idx="18">
                  <c:v>491.17127677673301</c:v>
                </c:pt>
                <c:pt idx="19">
                  <c:v>469.35001183519103</c:v>
                </c:pt>
                <c:pt idx="20">
                  <c:v>441.22406331534501</c:v>
                </c:pt>
                <c:pt idx="21">
                  <c:v>406.10067577724101</c:v>
                </c:pt>
                <c:pt idx="22">
                  <c:v>368.42732677569001</c:v>
                </c:pt>
                <c:pt idx="23">
                  <c:v>332.65149386551002</c:v>
                </c:pt>
                <c:pt idx="24">
                  <c:v>301.61893175265402</c:v>
                </c:pt>
                <c:pt idx="25">
                  <c:v>273.336591959087</c:v>
                </c:pt>
                <c:pt idx="26">
                  <c:v>247.77369556308</c:v>
                </c:pt>
                <c:pt idx="27">
                  <c:v>224.74349861303699</c:v>
                </c:pt>
                <c:pt idx="28">
                  <c:v>204.04196082560799</c:v>
                </c:pt>
                <c:pt idx="29">
                  <c:v>185.46505712914501</c:v>
                </c:pt>
                <c:pt idx="30">
                  <c:v>168.77815548380499</c:v>
                </c:pt>
                <c:pt idx="31">
                  <c:v>153.632611873158</c:v>
                </c:pt>
                <c:pt idx="32">
                  <c:v>139.87367123955599</c:v>
                </c:pt>
                <c:pt idx="33">
                  <c:v>127.41484721539</c:v>
                </c:pt>
                <c:pt idx="34">
                  <c:v>116.169653433044</c:v>
                </c:pt>
                <c:pt idx="35">
                  <c:v>106.051643106415</c:v>
                </c:pt>
                <c:pt idx="36">
                  <c:v>96.936057069678995</c:v>
                </c:pt>
                <c:pt idx="37">
                  <c:v>88.594409768176803</c:v>
                </c:pt>
                <c:pt idx="38">
                  <c:v>80.951503599764706</c:v>
                </c:pt>
                <c:pt idx="39">
                  <c:v>73.976534327861401</c:v>
                </c:pt>
                <c:pt idx="40">
                  <c:v>67.638697715879999</c:v>
                </c:pt>
                <c:pt idx="41">
                  <c:v>61.907189527228198</c:v>
                </c:pt>
                <c:pt idx="42">
                  <c:v>56.750688810094303</c:v>
                </c:pt>
                <c:pt idx="43">
                  <c:v>52.069225351719098</c:v>
                </c:pt>
                <c:pt idx="44">
                  <c:v>47.742655273783399</c:v>
                </c:pt>
                <c:pt idx="45">
                  <c:v>43.756818041038102</c:v>
                </c:pt>
                <c:pt idx="46">
                  <c:v>40.098889123777603</c:v>
                </c:pt>
                <c:pt idx="47">
                  <c:v>36.756043992289101</c:v>
                </c:pt>
                <c:pt idx="48">
                  <c:v>33.7154581168707</c:v>
                </c:pt>
                <c:pt idx="49">
                  <c:v>30.964306967813201</c:v>
                </c:pt>
                <c:pt idx="50">
                  <c:v>28.477032226124699</c:v>
                </c:pt>
                <c:pt idx="51">
                  <c:v>26.174447146688198</c:v>
                </c:pt>
                <c:pt idx="52">
                  <c:v>24.042767418974101</c:v>
                </c:pt>
                <c:pt idx="53">
                  <c:v>22.076983945266001</c:v>
                </c:pt>
                <c:pt idx="54">
                  <c:v>20.270550957240602</c:v>
                </c:pt>
                <c:pt idx="55">
                  <c:v>18.6169226865604</c:v>
                </c:pt>
                <c:pt idx="56">
                  <c:v>17.1095533648895</c:v>
                </c:pt>
                <c:pt idx="57">
                  <c:v>15.7418972239011</c:v>
                </c:pt>
                <c:pt idx="58">
                  <c:v>14.4955334020342</c:v>
                </c:pt>
                <c:pt idx="59">
                  <c:v>13.3372763349089</c:v>
                </c:pt>
                <c:pt idx="60">
                  <c:v>12.2643227626904</c:v>
                </c:pt>
                <c:pt idx="61">
                  <c:v>11.2734459856638</c:v>
                </c:pt>
                <c:pt idx="62">
                  <c:v>10.361384606358101</c:v>
                </c:pt>
                <c:pt idx="63">
                  <c:v>9.5248772273098403</c:v>
                </c:pt>
                <c:pt idx="64">
                  <c:v>8.7606624510481197</c:v>
                </c:pt>
                <c:pt idx="65">
                  <c:v>8.0654788801039103</c:v>
                </c:pt>
                <c:pt idx="66">
                  <c:v>7.4326689972367603</c:v>
                </c:pt>
                <c:pt idx="67">
                  <c:v>6.8448234516017701</c:v>
                </c:pt>
                <c:pt idx="68">
                  <c:v>6.2990664819371904</c:v>
                </c:pt>
                <c:pt idx="69">
                  <c:v>5.7939964686083796</c:v>
                </c:pt>
                <c:pt idx="70">
                  <c:v>5.3280240762687798</c:v>
                </c:pt>
                <c:pt idx="71">
                  <c:v>4.8995599695699603</c:v>
                </c:pt>
                <c:pt idx="72">
                  <c:v>4.5070148131599099</c:v>
                </c:pt>
                <c:pt idx="73">
                  <c:v>4.1487992716993203</c:v>
                </c:pt>
                <c:pt idx="74">
                  <c:v>3.8232918758421901</c:v>
                </c:pt>
                <c:pt idx="75">
                  <c:v>3.5244821960041</c:v>
                </c:pt>
                <c:pt idx="76">
                  <c:v>3.24605932758277</c:v>
                </c:pt>
                <c:pt idx="77">
                  <c:v>2.9876714290803599</c:v>
                </c:pt>
                <c:pt idx="78">
                  <c:v>2.74856723776429</c:v>
                </c:pt>
                <c:pt idx="79">
                  <c:v>2.5279954908965001</c:v>
                </c:pt>
                <c:pt idx="80">
                  <c:v>2.3252049257371299</c:v>
                </c:pt>
                <c:pt idx="81">
                  <c:v>2.1394442795535702</c:v>
                </c:pt>
                <c:pt idx="82">
                  <c:v>1.96996228960779</c:v>
                </c:pt>
                <c:pt idx="83">
                  <c:v>1.81598838135687</c:v>
                </c:pt>
                <c:pt idx="84">
                  <c:v>1.67450516298595</c:v>
                </c:pt>
                <c:pt idx="85">
                  <c:v>1.5425420807841901</c:v>
                </c:pt>
                <c:pt idx="86">
                  <c:v>1.42000094050672</c:v>
                </c:pt>
                <c:pt idx="87">
                  <c:v>1.3065340910743499</c:v>
                </c:pt>
                <c:pt idx="88">
                  <c:v>1.2017938814042299</c:v>
                </c:pt>
                <c:pt idx="89">
                  <c:v>1.10543266042441</c:v>
                </c:pt>
                <c:pt idx="90">
                  <c:v>1.01710277705206</c:v>
                </c:pt>
                <c:pt idx="91">
                  <c:v>0.93645658020977895</c:v>
                </c:pt>
                <c:pt idx="92">
                  <c:v>0.86314641881835996</c:v>
                </c:pt>
                <c:pt idx="93">
                  <c:v>0.79590342413939696</c:v>
                </c:pt>
                <c:pt idx="94">
                  <c:v>0.732965075381799</c:v>
                </c:pt>
                <c:pt idx="95">
                  <c:v>0.67479382645433394</c:v>
                </c:pt>
                <c:pt idx="96">
                  <c:v>0.62114694676347404</c:v>
                </c:pt>
                <c:pt idx="97">
                  <c:v>0.57177064421739499</c:v>
                </c:pt>
                <c:pt idx="98">
                  <c:v>0.52641112671335599</c:v>
                </c:pt>
                <c:pt idx="99">
                  <c:v>0.48481460215953098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CF3-9C7C-060DDB97F74F}"/>
            </c:ext>
          </c:extLst>
        </c:ser>
        <c:ser>
          <c:idx val="1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rgbClr val="C46B4F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拟合结果!$P$2:$P$18</c:f>
              <c:numCache>
                <c:formatCode>m/d/yyyy</c:formatCode>
                <c:ptCount val="17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</c:numCache>
            </c:numRef>
          </c:cat>
          <c:val>
            <c:numRef>
              <c:f>拟合结果!$R$2:$R$18</c:f>
              <c:numCache>
                <c:formatCode>General</c:formatCode>
                <c:ptCount val="17"/>
                <c:pt idx="0">
                  <c:v>20</c:v>
                </c:pt>
                <c:pt idx="1">
                  <c:v>53</c:v>
                </c:pt>
                <c:pt idx="2">
                  <c:v>78.75</c:v>
                </c:pt>
                <c:pt idx="3">
                  <c:v>137.75</c:v>
                </c:pt>
                <c:pt idx="4">
                  <c:v>164.75</c:v>
                </c:pt>
                <c:pt idx="5">
                  <c:v>193.25</c:v>
                </c:pt>
                <c:pt idx="6">
                  <c:v>228.75</c:v>
                </c:pt>
                <c:pt idx="7">
                  <c:v>291</c:v>
                </c:pt>
                <c:pt idx="8">
                  <c:v>393.5</c:v>
                </c:pt>
                <c:pt idx="9">
                  <c:v>543.25</c:v>
                </c:pt>
                <c:pt idx="10">
                  <c:v>618.75</c:v>
                </c:pt>
                <c:pt idx="11">
                  <c:v>611.5</c:v>
                </c:pt>
                <c:pt idx="12">
                  <c:v>618.75</c:v>
                </c:pt>
                <c:pt idx="13">
                  <c:v>544.5</c:v>
                </c:pt>
                <c:pt idx="14">
                  <c:v>507.5</c:v>
                </c:pt>
                <c:pt idx="15">
                  <c:v>438</c:v>
                </c:pt>
                <c:pt idx="16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5-4CF3-9C7C-060DDB97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196856"/>
        <c:axId val="608195896"/>
      </c:lineChart>
      <c:dateAx>
        <c:axId val="60819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日期</a:t>
                </a:r>
                <a:endParaRPr lang="en-US" altLang="zh-CN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95896"/>
        <c:crosses val="autoZero"/>
        <c:auto val="1"/>
        <c:lblOffset val="100"/>
        <c:baseTimeUnit val="days"/>
      </c:dateAx>
      <c:valAx>
        <c:axId val="608195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9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98179929400267"/>
          <c:y val="0.15000083704890046"/>
          <c:w val="0.28979149510600716"/>
          <c:h val="6.83743394289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韩国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86145076556127"/>
          <c:y val="0.16013044389542705"/>
          <c:w val="0.8312697997636318"/>
          <c:h val="0.6216285352622658"/>
        </c:manualLayout>
      </c:layout>
      <c:lineChart>
        <c:grouping val="standard"/>
        <c:varyColors val="0"/>
        <c:ser>
          <c:idx val="0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EC0C2"/>
              </a:solidFill>
              <a:round/>
            </a:ln>
            <a:effectLst/>
          </c:spPr>
          <c:marker>
            <c:symbol val="none"/>
          </c:marker>
          <c:cat>
            <c:numRef>
              <c:f>拟合结果!$O$2:$O$101</c:f>
              <c:numCache>
                <c:formatCode>m"月"d"日"</c:formatCode>
                <c:ptCount val="100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拟合结果!$Q$2:$Q$143</c:f>
              <c:numCache>
                <c:formatCode>0_ </c:formatCode>
                <c:ptCount val="142"/>
                <c:pt idx="0">
                  <c:v>20</c:v>
                </c:pt>
                <c:pt idx="1">
                  <c:v>66.623027235397203</c:v>
                </c:pt>
                <c:pt idx="2">
                  <c:v>122.087279041402</c:v>
                </c:pt>
                <c:pt idx="3">
                  <c:v>179.34888015508</c:v>
                </c:pt>
                <c:pt idx="4">
                  <c:v>236.527690778758</c:v>
                </c:pt>
                <c:pt idx="5">
                  <c:v>292.03958992317001</c:v>
                </c:pt>
                <c:pt idx="6">
                  <c:v>344.33580887045798</c:v>
                </c:pt>
                <c:pt idx="7">
                  <c:v>391.79401520546298</c:v>
                </c:pt>
                <c:pt idx="8">
                  <c:v>433.83908822942499</c:v>
                </c:pt>
                <c:pt idx="9">
                  <c:v>469.53622961952499</c:v>
                </c:pt>
                <c:pt idx="10">
                  <c:v>497.95252247079401</c:v>
                </c:pt>
                <c:pt idx="11">
                  <c:v>519.50141299995596</c:v>
                </c:pt>
                <c:pt idx="12">
                  <c:v>534.30337387787699</c:v>
                </c:pt>
                <c:pt idx="13">
                  <c:v>541.97019414678095</c:v>
                </c:pt>
                <c:pt idx="14">
                  <c:v>542.33194805364496</c:v>
                </c:pt>
                <c:pt idx="15">
                  <c:v>536.85309661186398</c:v>
                </c:pt>
                <c:pt idx="16">
                  <c:v>526.40275326306198</c:v>
                </c:pt>
                <c:pt idx="17">
                  <c:v>511.12620953374102</c:v>
                </c:pt>
                <c:pt idx="18">
                  <c:v>491.17127677673301</c:v>
                </c:pt>
                <c:pt idx="19">
                  <c:v>469.35001183519103</c:v>
                </c:pt>
                <c:pt idx="20">
                  <c:v>441.22406331534501</c:v>
                </c:pt>
                <c:pt idx="21">
                  <c:v>406.10067577724101</c:v>
                </c:pt>
                <c:pt idx="22">
                  <c:v>368.42732677569001</c:v>
                </c:pt>
                <c:pt idx="23">
                  <c:v>332.65149386551002</c:v>
                </c:pt>
                <c:pt idx="24">
                  <c:v>301.61893175265402</c:v>
                </c:pt>
                <c:pt idx="25">
                  <c:v>273.336591959087</c:v>
                </c:pt>
                <c:pt idx="26">
                  <c:v>247.77369556308</c:v>
                </c:pt>
                <c:pt idx="27">
                  <c:v>224.74349861303699</c:v>
                </c:pt>
                <c:pt idx="28">
                  <c:v>204.04196082560799</c:v>
                </c:pt>
                <c:pt idx="29">
                  <c:v>185.46505712914501</c:v>
                </c:pt>
                <c:pt idx="30">
                  <c:v>168.77815548380499</c:v>
                </c:pt>
                <c:pt idx="31">
                  <c:v>153.632611873158</c:v>
                </c:pt>
                <c:pt idx="32">
                  <c:v>139.87367123955599</c:v>
                </c:pt>
                <c:pt idx="33">
                  <c:v>127.41484721539</c:v>
                </c:pt>
                <c:pt idx="34">
                  <c:v>116.169653433044</c:v>
                </c:pt>
                <c:pt idx="35">
                  <c:v>106.051643106415</c:v>
                </c:pt>
                <c:pt idx="36">
                  <c:v>96.936057069678995</c:v>
                </c:pt>
                <c:pt idx="37">
                  <c:v>88.594409768176803</c:v>
                </c:pt>
                <c:pt idx="38">
                  <c:v>80.951503599764706</c:v>
                </c:pt>
                <c:pt idx="39">
                  <c:v>73.976534327861401</c:v>
                </c:pt>
                <c:pt idx="40">
                  <c:v>67.638697715879999</c:v>
                </c:pt>
                <c:pt idx="41">
                  <c:v>61.907189527228198</c:v>
                </c:pt>
                <c:pt idx="42">
                  <c:v>56.750688810094303</c:v>
                </c:pt>
                <c:pt idx="43">
                  <c:v>52.069225351719098</c:v>
                </c:pt>
                <c:pt idx="44">
                  <c:v>47.742655273783399</c:v>
                </c:pt>
                <c:pt idx="45">
                  <c:v>43.756818041038102</c:v>
                </c:pt>
                <c:pt idx="46">
                  <c:v>40.098889123777603</c:v>
                </c:pt>
                <c:pt idx="47">
                  <c:v>36.756043992289101</c:v>
                </c:pt>
                <c:pt idx="48">
                  <c:v>33.7154581168707</c:v>
                </c:pt>
                <c:pt idx="49">
                  <c:v>30.964306967813201</c:v>
                </c:pt>
                <c:pt idx="50">
                  <c:v>28.477032226124699</c:v>
                </c:pt>
                <c:pt idx="51">
                  <c:v>26.174447146688198</c:v>
                </c:pt>
                <c:pt idx="52">
                  <c:v>24.042767418974101</c:v>
                </c:pt>
                <c:pt idx="53">
                  <c:v>22.076983945266001</c:v>
                </c:pt>
                <c:pt idx="54">
                  <c:v>20.270550957240602</c:v>
                </c:pt>
                <c:pt idx="55">
                  <c:v>18.6169226865604</c:v>
                </c:pt>
                <c:pt idx="56">
                  <c:v>17.1095533648895</c:v>
                </c:pt>
                <c:pt idx="57">
                  <c:v>15.7418972239011</c:v>
                </c:pt>
                <c:pt idx="58">
                  <c:v>14.4955334020342</c:v>
                </c:pt>
                <c:pt idx="59">
                  <c:v>13.3372763349089</c:v>
                </c:pt>
                <c:pt idx="60">
                  <c:v>12.2643227626904</c:v>
                </c:pt>
                <c:pt idx="61">
                  <c:v>11.2734459856638</c:v>
                </c:pt>
                <c:pt idx="62">
                  <c:v>10.361384606358101</c:v>
                </c:pt>
                <c:pt idx="63">
                  <c:v>9.5248772273098403</c:v>
                </c:pt>
                <c:pt idx="64">
                  <c:v>8.7606624510481197</c:v>
                </c:pt>
                <c:pt idx="65">
                  <c:v>8.0654788801039103</c:v>
                </c:pt>
                <c:pt idx="66">
                  <c:v>7.4326689972367603</c:v>
                </c:pt>
                <c:pt idx="67">
                  <c:v>6.8448234516017701</c:v>
                </c:pt>
                <c:pt idx="68">
                  <c:v>6.2990664819371904</c:v>
                </c:pt>
                <c:pt idx="69">
                  <c:v>5.7939964686083796</c:v>
                </c:pt>
                <c:pt idx="70">
                  <c:v>5.3280240762687798</c:v>
                </c:pt>
                <c:pt idx="71">
                  <c:v>4.8995599695699603</c:v>
                </c:pt>
                <c:pt idx="72">
                  <c:v>4.5070148131599099</c:v>
                </c:pt>
                <c:pt idx="73">
                  <c:v>4.1487992716993203</c:v>
                </c:pt>
                <c:pt idx="74">
                  <c:v>3.8232918758421901</c:v>
                </c:pt>
                <c:pt idx="75">
                  <c:v>3.5244821960041</c:v>
                </c:pt>
                <c:pt idx="76">
                  <c:v>3.24605932758277</c:v>
                </c:pt>
                <c:pt idx="77">
                  <c:v>2.9876714290803599</c:v>
                </c:pt>
                <c:pt idx="78">
                  <c:v>2.74856723776429</c:v>
                </c:pt>
                <c:pt idx="79">
                  <c:v>2.5279954908965001</c:v>
                </c:pt>
                <c:pt idx="80">
                  <c:v>2.3252049257371299</c:v>
                </c:pt>
                <c:pt idx="81">
                  <c:v>2.1394442795535702</c:v>
                </c:pt>
                <c:pt idx="82">
                  <c:v>1.96996228960779</c:v>
                </c:pt>
                <c:pt idx="83">
                  <c:v>1.81598838135687</c:v>
                </c:pt>
                <c:pt idx="84">
                  <c:v>1.67450516298595</c:v>
                </c:pt>
                <c:pt idx="85">
                  <c:v>1.5425420807841901</c:v>
                </c:pt>
                <c:pt idx="86">
                  <c:v>1.42000094050672</c:v>
                </c:pt>
                <c:pt idx="87">
                  <c:v>1.3065340910743499</c:v>
                </c:pt>
                <c:pt idx="88">
                  <c:v>1.2017938814042299</c:v>
                </c:pt>
                <c:pt idx="89">
                  <c:v>1.10543266042441</c:v>
                </c:pt>
                <c:pt idx="90">
                  <c:v>1.01710277705206</c:v>
                </c:pt>
                <c:pt idx="91">
                  <c:v>0.93645658020977895</c:v>
                </c:pt>
                <c:pt idx="92">
                  <c:v>0.86314641881835996</c:v>
                </c:pt>
                <c:pt idx="93">
                  <c:v>0.79590342413939696</c:v>
                </c:pt>
                <c:pt idx="94">
                  <c:v>0.732965075381799</c:v>
                </c:pt>
                <c:pt idx="95">
                  <c:v>0.67479382645433394</c:v>
                </c:pt>
                <c:pt idx="96">
                  <c:v>0.62114694676347404</c:v>
                </c:pt>
                <c:pt idx="97">
                  <c:v>0.57177064421739499</c:v>
                </c:pt>
                <c:pt idx="98">
                  <c:v>0.52641112671335599</c:v>
                </c:pt>
                <c:pt idx="99">
                  <c:v>0.48481460215953098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F-446F-B7F7-CE95BD19ECB1}"/>
            </c:ext>
          </c:extLst>
        </c:ser>
        <c:ser>
          <c:idx val="1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拟合结果!$O$2:$O$101</c:f>
              <c:numCache>
                <c:formatCode>m"月"d"日"</c:formatCode>
                <c:ptCount val="100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拟合结果!$R$2:$R$143</c:f>
              <c:numCache>
                <c:formatCode>General</c:formatCode>
                <c:ptCount val="142"/>
                <c:pt idx="0">
                  <c:v>20</c:v>
                </c:pt>
                <c:pt idx="1">
                  <c:v>53</c:v>
                </c:pt>
                <c:pt idx="2">
                  <c:v>78.75</c:v>
                </c:pt>
                <c:pt idx="3">
                  <c:v>137.75</c:v>
                </c:pt>
                <c:pt idx="4">
                  <c:v>164.75</c:v>
                </c:pt>
                <c:pt idx="5">
                  <c:v>193.25</c:v>
                </c:pt>
                <c:pt idx="6">
                  <c:v>228.75</c:v>
                </c:pt>
                <c:pt idx="7">
                  <c:v>291</c:v>
                </c:pt>
                <c:pt idx="8">
                  <c:v>393.5</c:v>
                </c:pt>
                <c:pt idx="9">
                  <c:v>543.25</c:v>
                </c:pt>
                <c:pt idx="10">
                  <c:v>618.75</c:v>
                </c:pt>
                <c:pt idx="11">
                  <c:v>611.5</c:v>
                </c:pt>
                <c:pt idx="12">
                  <c:v>618.75</c:v>
                </c:pt>
                <c:pt idx="13">
                  <c:v>544.5</c:v>
                </c:pt>
                <c:pt idx="14">
                  <c:v>507.5</c:v>
                </c:pt>
                <c:pt idx="15">
                  <c:v>438</c:v>
                </c:pt>
                <c:pt idx="16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F-446F-B7F7-CE95BD19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29944"/>
        <c:axId val="277036344"/>
      </c:lineChart>
      <c:dateAx>
        <c:axId val="27702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036344"/>
        <c:crosses val="autoZero"/>
        <c:auto val="1"/>
        <c:lblOffset val="100"/>
        <c:baseTimeUnit val="days"/>
      </c:dateAx>
      <c:valAx>
        <c:axId val="277036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0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20412618242528"/>
          <c:y val="9.9265757982344521E-2"/>
          <c:w val="0.22408440023947096"/>
          <c:h val="0.15038477978515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92D-B111-D401BB378DFB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92D-B111-D401BB378DFB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92D-B111-D401BB378DFB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92D-B111-D401BB37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B-464B-8D6D-1CBD2122FC58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B-464B-8D6D-1CBD2122FC58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464B-8D6D-1CBD2122FC58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B-464B-8D6D-1CBD2122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3-46BB-AADA-B5AF9E5417E0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43-46BB-AADA-B5AF9E5417E0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3-46BB-AADA-B5AF9E5417E0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43-46BB-AADA-B5AF9E54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43-46BB-AADA-B5AF9E5417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43-46BB-AADA-B5AF9E5417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43-46BB-AADA-B5AF9E5417E0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B1-4E46-8D83-1B51DE44243E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B1-4E46-8D83-1B51DE44243E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0B1-4E46-8D83-1B51DE44243E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B1-4E46-8D83-1B51DE44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B1-4E46-8D83-1B51DE4424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B1-4E46-8D83-1B51DE4424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B1-4E46-8D83-1B51DE44243E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0E-43B8-AE92-09C8DDFC99DA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3B8-AE92-09C8DDFC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0F2-419A-91C6-C6F9FDA70AF2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2-419A-91C6-C6F9FDA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789-B9A9-3321F8AB9EF1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789-B9A9-3321F8AB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韩国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71760626396389871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拟合结果!$P$2:$P$19</c:f>
              <c:numCache>
                <c:formatCode>m/d/yyyy</c:formatCode>
                <c:ptCount val="18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</c:numCache>
            </c:numRef>
          </c:cat>
          <c:val>
            <c:numRef>
              <c:f>拟合结果!$Q$2:$Q$18</c:f>
              <c:numCache>
                <c:formatCode>0_ </c:formatCode>
                <c:ptCount val="17"/>
                <c:pt idx="0">
                  <c:v>20</c:v>
                </c:pt>
                <c:pt idx="1">
                  <c:v>66.623027235397203</c:v>
                </c:pt>
                <c:pt idx="2">
                  <c:v>122.087279041402</c:v>
                </c:pt>
                <c:pt idx="3">
                  <c:v>179.34888015508</c:v>
                </c:pt>
                <c:pt idx="4">
                  <c:v>236.527690778758</c:v>
                </c:pt>
                <c:pt idx="5">
                  <c:v>292.03958992317001</c:v>
                </c:pt>
                <c:pt idx="6">
                  <c:v>344.33580887045798</c:v>
                </c:pt>
                <c:pt idx="7">
                  <c:v>391.79401520546298</c:v>
                </c:pt>
                <c:pt idx="8">
                  <c:v>433.83908822942499</c:v>
                </c:pt>
                <c:pt idx="9">
                  <c:v>469.53622961952499</c:v>
                </c:pt>
                <c:pt idx="10">
                  <c:v>497.95252247079401</c:v>
                </c:pt>
                <c:pt idx="11">
                  <c:v>519.50141299995596</c:v>
                </c:pt>
                <c:pt idx="12">
                  <c:v>534.30337387787699</c:v>
                </c:pt>
                <c:pt idx="13">
                  <c:v>541.97019414678095</c:v>
                </c:pt>
                <c:pt idx="14">
                  <c:v>542.33194805364496</c:v>
                </c:pt>
                <c:pt idx="15">
                  <c:v>536.85309661186398</c:v>
                </c:pt>
                <c:pt idx="16">
                  <c:v>526.40275326306198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9D2-8279-533C8C974BD9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拟合结果!$P$2:$P$19</c:f>
              <c:numCache>
                <c:formatCode>m/d/yyyy</c:formatCode>
                <c:ptCount val="18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</c:numCache>
            </c:numRef>
          </c:cat>
          <c:val>
            <c:numRef>
              <c:f>拟合结果!$R$2:$R$18</c:f>
              <c:numCache>
                <c:formatCode>General</c:formatCode>
                <c:ptCount val="17"/>
                <c:pt idx="0">
                  <c:v>20</c:v>
                </c:pt>
                <c:pt idx="1">
                  <c:v>53</c:v>
                </c:pt>
                <c:pt idx="2">
                  <c:v>78.75</c:v>
                </c:pt>
                <c:pt idx="3">
                  <c:v>137.75</c:v>
                </c:pt>
                <c:pt idx="4">
                  <c:v>164.75</c:v>
                </c:pt>
                <c:pt idx="5">
                  <c:v>193.25</c:v>
                </c:pt>
                <c:pt idx="6">
                  <c:v>228.75</c:v>
                </c:pt>
                <c:pt idx="7">
                  <c:v>291</c:v>
                </c:pt>
                <c:pt idx="8">
                  <c:v>393.5</c:v>
                </c:pt>
                <c:pt idx="9">
                  <c:v>543.25</c:v>
                </c:pt>
                <c:pt idx="10">
                  <c:v>618.75</c:v>
                </c:pt>
                <c:pt idx="11">
                  <c:v>611.5</c:v>
                </c:pt>
                <c:pt idx="12">
                  <c:v>618.75</c:v>
                </c:pt>
                <c:pt idx="13">
                  <c:v>544.5</c:v>
                </c:pt>
                <c:pt idx="14">
                  <c:v>507.5</c:v>
                </c:pt>
                <c:pt idx="15">
                  <c:v>438</c:v>
                </c:pt>
                <c:pt idx="16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9D2-8279-533C8C97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日期</a:t>
                </a:r>
                <a:endParaRPr lang="en-US" altLang="zh-CN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病例数</a:t>
                </a:r>
                <a:endParaRPr lang="en-US" altLang="zh-CN" sz="1100">
                  <a:latin typeface="Times New Roman" panose="02020503050405090304" pitchFamily="18" charset="0"/>
                  <a:ea typeface="Tahoma" panose="020B0604030504040204" pitchFamily="34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53591094012892"/>
          <c:y val="9.64538037544833E-2"/>
          <c:w val="0.17486583429259731"/>
          <c:h val="0.1235818429240583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A</a:t>
            </a:r>
            <a:endParaRPr lang="en-US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C8-4784-8AEC-13BA211887F1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10</c:v>
                </c:pt>
                <c:pt idx="1">
                  <c:v>112.736013357545</c:v>
                </c:pt>
                <c:pt idx="2">
                  <c:v>240.13043131834999</c:v>
                </c:pt>
                <c:pt idx="3">
                  <c:v>399.875456284282</c:v>
                </c:pt>
                <c:pt idx="4">
                  <c:v>599.78319486962403</c:v>
                </c:pt>
                <c:pt idx="5">
                  <c:v>847.27566664154801</c:v>
                </c:pt>
                <c:pt idx="6">
                  <c:v>1148.7377600945099</c:v>
                </c:pt>
                <c:pt idx="7">
                  <c:v>1508.8672675145201</c:v>
                </c:pt>
                <c:pt idx="8">
                  <c:v>1930.1801425403701</c:v>
                </c:pt>
                <c:pt idx="9">
                  <c:v>2411.60491521839</c:v>
                </c:pt>
                <c:pt idx="10">
                  <c:v>2948.1987436858299</c:v>
                </c:pt>
                <c:pt idx="11">
                  <c:v>3536.5770256251099</c:v>
                </c:pt>
                <c:pt idx="12">
                  <c:v>4179.4493139489296</c:v>
                </c:pt>
                <c:pt idx="13">
                  <c:v>4881.5319191887102</c:v>
                </c:pt>
                <c:pt idx="14">
                  <c:v>5646.3405958990397</c:v>
                </c:pt>
                <c:pt idx="15">
                  <c:v>6476.2115615797702</c:v>
                </c:pt>
                <c:pt idx="16">
                  <c:v>7372.5283382949401</c:v>
                </c:pt>
                <c:pt idx="17">
                  <c:v>8334.3300969498796</c:v>
                </c:pt>
                <c:pt idx="18">
                  <c:v>9358.8225207429605</c:v>
                </c:pt>
                <c:pt idx="19">
                  <c:v>10440.0644895963</c:v>
                </c:pt>
                <c:pt idx="20">
                  <c:v>11572.357298736901</c:v>
                </c:pt>
                <c:pt idx="21">
                  <c:v>12753.5773216779</c:v>
                </c:pt>
                <c:pt idx="22">
                  <c:v>13988.890019345199</c:v>
                </c:pt>
                <c:pt idx="23">
                  <c:v>15288.6782692508</c:v>
                </c:pt>
                <c:pt idx="24">
                  <c:v>16663.433342640801</c:v>
                </c:pt>
                <c:pt idx="25">
                  <c:v>18123.4755545193</c:v>
                </c:pt>
                <c:pt idx="26">
                  <c:v>19679.219858433102</c:v>
                </c:pt>
                <c:pt idx="27">
                  <c:v>21341.371643079099</c:v>
                </c:pt>
                <c:pt idx="28">
                  <c:v>23120.847855513301</c:v>
                </c:pt>
                <c:pt idx="29">
                  <c:v>25028.906804607399</c:v>
                </c:pt>
                <c:pt idx="30">
                  <c:v>27077.358710402601</c:v>
                </c:pt>
                <c:pt idx="31">
                  <c:v>29278.550962712099</c:v>
                </c:pt>
                <c:pt idx="32">
                  <c:v>31645.398743427701</c:v>
                </c:pt>
                <c:pt idx="33">
                  <c:v>34191.571874917398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8-4784-8AEC-13BA2118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503050405090304" pitchFamily="18" charset="0"/>
                <a:cs typeface="Times New Roman" panose="0202050305040509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EB9-4F99-853D-3F392D1372A0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B9-4F99-853D-3F392D1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ea typeface="Tahoma" panose="020B0604030504040204" pitchFamily="34" charset="0"/>
                    <a:cs typeface="Times New Roman" panose="0202050305040509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503050405090304" pitchFamily="18" charset="0"/>
                <a:cs typeface="Times New Roman" panose="02020503050405090304" pitchFamily="18" charset="0"/>
              </a:rPr>
              <a:t>D</a:t>
            </a:r>
            <a:endParaRPr lang="en-US" sz="1400">
              <a:latin typeface="Times New Roman" panose="02020503050405090304" pitchFamily="18" charset="0"/>
              <a:cs typeface="Times New Roman" panose="0202050305040509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2D-44A5-97B5-1D7B5D112597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80</c:v>
                </c:pt>
                <c:pt idx="1">
                  <c:v>338.56060068993997</c:v>
                </c:pt>
                <c:pt idx="2">
                  <c:v>690.02614099481298</c:v>
                </c:pt>
                <c:pt idx="3">
                  <c:v>1159.23341715074</c:v>
                </c:pt>
                <c:pt idx="4">
                  <c:v>1772.7642948979901</c:v>
                </c:pt>
                <c:pt idx="5">
                  <c:v>2557.4186965314998</c:v>
                </c:pt>
                <c:pt idx="6">
                  <c:v>3538.2669067760398</c:v>
                </c:pt>
                <c:pt idx="7">
                  <c:v>4736.3461924642197</c:v>
                </c:pt>
                <c:pt idx="8">
                  <c:v>6166.8569447289501</c:v>
                </c:pt>
                <c:pt idx="9">
                  <c:v>7834.9589583354</c:v>
                </c:pt>
                <c:pt idx="10">
                  <c:v>9733.8969118067798</c:v>
                </c:pt>
                <c:pt idx="11">
                  <c:v>11857.410447906999</c:v>
                </c:pt>
                <c:pt idx="12">
                  <c:v>14211.567755722999</c:v>
                </c:pt>
                <c:pt idx="13">
                  <c:v>16806.394761808799</c:v>
                </c:pt>
                <c:pt idx="14">
                  <c:v>19649.8886424417</c:v>
                </c:pt>
                <c:pt idx="15">
                  <c:v>22748.248849618802</c:v>
                </c:pt>
                <c:pt idx="16">
                  <c:v>26021.246287762999</c:v>
                </c:pt>
                <c:pt idx="17">
                  <c:v>29395.389520225199</c:v>
                </c:pt>
                <c:pt idx="18">
                  <c:v>32821.6971690313</c:v>
                </c:pt>
                <c:pt idx="19">
                  <c:v>36253.002744383099</c:v>
                </c:pt>
                <c:pt idx="20">
                  <c:v>39679.741436880999</c:v>
                </c:pt>
                <c:pt idx="21">
                  <c:v>43169.217901986798</c:v>
                </c:pt>
                <c:pt idx="22">
                  <c:v>46885.666979112299</c:v>
                </c:pt>
                <c:pt idx="23">
                  <c:v>50865.370950485201</c:v>
                </c:pt>
                <c:pt idx="24">
                  <c:v>55133.752022161898</c:v>
                </c:pt>
                <c:pt idx="25">
                  <c:v>59717.369893228097</c:v>
                </c:pt>
                <c:pt idx="26">
                  <c:v>64644.256253608699</c:v>
                </c:pt>
                <c:pt idx="27">
                  <c:v>69944.182201078205</c:v>
                </c:pt>
                <c:pt idx="28">
                  <c:v>75648.6335801448</c:v>
                </c:pt>
                <c:pt idx="29">
                  <c:v>81791.019501886505</c:v>
                </c:pt>
                <c:pt idx="30">
                  <c:v>88407.032544542497</c:v>
                </c:pt>
                <c:pt idx="31">
                  <c:v>95534.683203628301</c:v>
                </c:pt>
                <c:pt idx="32">
                  <c:v>103214.393410901</c:v>
                </c:pt>
                <c:pt idx="33">
                  <c:v>111489.39652794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D-44A5-97B5-1D7B5D11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en-US" altLang="zh-CN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503050405090304" pitchFamily="18" charset="0"/>
                <a:cs typeface="Times New Roman" panose="02020503050405090304" pitchFamily="18" charset="0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43913</c:v>
                </c:pt>
                <c:pt idx="34">
                  <c:v>43914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2</c:v>
                </c:pt>
                <c:pt idx="1">
                  <c:v>2.17095750128248</c:v>
                </c:pt>
                <c:pt idx="2">
                  <c:v>3.9856746689848102</c:v>
                </c:pt>
                <c:pt idx="3">
                  <c:v>9.4910928273378801</c:v>
                </c:pt>
                <c:pt idx="4">
                  <c:v>21.600954161486399</c:v>
                </c:pt>
                <c:pt idx="5">
                  <c:v>44.295773799659997</c:v>
                </c:pt>
                <c:pt idx="6">
                  <c:v>82.819429590986203</c:v>
                </c:pt>
                <c:pt idx="7">
                  <c:v>143.77788006311201</c:v>
                </c:pt>
                <c:pt idx="8">
                  <c:v>235.204460693248</c:v>
                </c:pt>
                <c:pt idx="9">
                  <c:v>366.49322004352001</c:v>
                </c:pt>
                <c:pt idx="10">
                  <c:v>548.09636762195805</c:v>
                </c:pt>
                <c:pt idx="11">
                  <c:v>791.27020442371202</c:v>
                </c:pt>
                <c:pt idx="12">
                  <c:v>1108.1938808913901</c:v>
                </c:pt>
                <c:pt idx="13">
                  <c:v>1512.1484185024599</c:v>
                </c:pt>
                <c:pt idx="14">
                  <c:v>2016.1819612194599</c:v>
                </c:pt>
                <c:pt idx="15">
                  <c:v>2632.7416065275302</c:v>
                </c:pt>
                <c:pt idx="16">
                  <c:v>3455.1003785551502</c:v>
                </c:pt>
                <c:pt idx="17">
                  <c:v>4558.7631891722604</c:v>
                </c:pt>
                <c:pt idx="18">
                  <c:v>5986.0310220149904</c:v>
                </c:pt>
                <c:pt idx="19">
                  <c:v>7764.73965568125</c:v>
                </c:pt>
                <c:pt idx="20">
                  <c:v>9884.0475735201908</c:v>
                </c:pt>
                <c:pt idx="21">
                  <c:v>12266.828706119601</c:v>
                </c:pt>
                <c:pt idx="22">
                  <c:v>14764.1144768668</c:v>
                </c:pt>
                <c:pt idx="23">
                  <c:v>17374.8991486185</c:v>
                </c:pt>
                <c:pt idx="24">
                  <c:v>20111.8329604399</c:v>
                </c:pt>
                <c:pt idx="25">
                  <c:v>22988.6439141343</c:v>
                </c:pt>
                <c:pt idx="26">
                  <c:v>26020.144952496299</c:v>
                </c:pt>
                <c:pt idx="27">
                  <c:v>29222.260523819201</c:v>
                </c:pt>
                <c:pt idx="28">
                  <c:v>32612.0917654765</c:v>
                </c:pt>
                <c:pt idx="29">
                  <c:v>36207.9625652205</c:v>
                </c:pt>
                <c:pt idx="30">
                  <c:v>40029.522762075401</c:v>
                </c:pt>
                <c:pt idx="31">
                  <c:v>44097.796656639497</c:v>
                </c:pt>
                <c:pt idx="32">
                  <c:v>48435.233008124902</c:v>
                </c:pt>
                <c:pt idx="33">
                  <c:v>53065.883720626298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220-9F7E-67942A5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Date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cases</a:t>
                </a:r>
                <a:endParaRPr lang="zh-CN" altLang="en-US" sz="1100"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317209</xdr:colOff>
      <xdr:row>10</xdr:row>
      <xdr:rowOff>52706</xdr:rowOff>
    </xdr:from>
    <xdr:to>
      <xdr:col>25</xdr:col>
      <xdr:colOff>594684</xdr:colOff>
      <xdr:row>29</xdr:row>
      <xdr:rowOff>100794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197183</xdr:colOff>
      <xdr:row>20</xdr:row>
      <xdr:rowOff>190500</xdr:rowOff>
    </xdr:from>
    <xdr:to>
      <xdr:col>44</xdr:col>
      <xdr:colOff>447373</xdr:colOff>
      <xdr:row>49</xdr:row>
      <xdr:rowOff>95250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2662072" y="4000500"/>
          <a:ext cx="11426190" cy="5429250"/>
          <a:chOff x="12404" y="2266"/>
          <a:chExt cx="16701" cy="948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20758" y="2288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63" y="703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16</xdr:col>
      <xdr:colOff>586617</xdr:colOff>
      <xdr:row>11</xdr:row>
      <xdr:rowOff>84868</xdr:rowOff>
    </xdr:from>
    <xdr:to>
      <xdr:col>25</xdr:col>
      <xdr:colOff>322539</xdr:colOff>
      <xdr:row>30</xdr:row>
      <xdr:rowOff>30237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8A218B-F22C-4F92-95FA-1D8449E8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163283</xdr:colOff>
      <xdr:row>15</xdr:row>
      <xdr:rowOff>165503</xdr:rowOff>
    </xdr:from>
    <xdr:to>
      <xdr:col>23</xdr:col>
      <xdr:colOff>362856</xdr:colOff>
      <xdr:row>36</xdr:row>
      <xdr:rowOff>10080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D70AD43-AA6F-4B3F-9EFF-74CA0F364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484495" y="166497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673090" y="6132830"/>
          <a:ext cx="3107055" cy="29083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0"/>
    <col min="19" max="19" width="9.1640625" style="11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0" t="s">
        <v>5</v>
      </c>
      <c r="S1" s="11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0">
        <v>4</v>
      </c>
      <c r="S2" s="11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0">
        <v>8.9029812280684499</v>
      </c>
      <c r="S3" s="11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0">
        <v>16.683678703836101</v>
      </c>
      <c r="S4" s="11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0">
        <v>25.891068428477599</v>
      </c>
      <c r="S5" s="11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0">
        <v>36.775868751153901</v>
      </c>
      <c r="S6" s="11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0">
        <v>49.594831242422501</v>
      </c>
      <c r="S7" s="11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0">
        <v>64.537472562562499</v>
      </c>
      <c r="S8" s="11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0">
        <v>81.736196952381405</v>
      </c>
      <c r="S9" s="11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0">
        <v>101.338790791261</v>
      </c>
      <c r="S10" s="11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0">
        <v>123.447268579428</v>
      </c>
      <c r="S11" s="11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0">
        <v>152.03400566167599</v>
      </c>
      <c r="S12" s="11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0">
        <v>445.30811991198499</v>
      </c>
      <c r="S13" s="11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0">
        <v>531.22495012461604</v>
      </c>
      <c r="S14" s="11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0">
        <v>628.78131360840905</v>
      </c>
      <c r="S15" s="11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0">
        <v>739.65770342676603</v>
      </c>
      <c r="S16" s="11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0">
        <v>862.18760678486399</v>
      </c>
      <c r="S17" s="11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0">
        <v>995.36486152287296</v>
      </c>
      <c r="S18" s="11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0">
        <v>1138.1029015700699</v>
      </c>
      <c r="S19" s="11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0">
        <v>1286.82696517153</v>
      </c>
      <c r="S20" s="11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0">
        <v>1437.03898233011</v>
      </c>
      <c r="S21" s="10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0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0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0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0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0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0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0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0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0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0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0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0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0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0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0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0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0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0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0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0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0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0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0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0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0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0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0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0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0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0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0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0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0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0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0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0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0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0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0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0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0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0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0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0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0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0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0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0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0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0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0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0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0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0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0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0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0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0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0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0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0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0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0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0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0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0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0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0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0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0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0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0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0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0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0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0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0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0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0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0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zoomScale="90" zoomScaleNormal="90" workbookViewId="0">
      <selection activeCell="K24" sqref="K24:K35"/>
    </sheetView>
  </sheetViews>
  <sheetFormatPr defaultColWidth="9.1640625" defaultRowHeight="15" x14ac:dyDescent="0.25"/>
  <cols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6" bestFit="1" customWidth="1"/>
    <col min="12" max="12" width="12.75"/>
    <col min="16" max="16" width="11.08203125" style="18" bestFit="1" customWidth="1"/>
    <col min="17" max="17" width="9.1640625" style="10"/>
    <col min="18" max="18" width="9.1640625" style="11"/>
  </cols>
  <sheetData>
    <row r="1" spans="2:20" x14ac:dyDescent="0.25">
      <c r="C1" s="8" t="s">
        <v>0</v>
      </c>
      <c r="D1" s="8" t="s">
        <v>1</v>
      </c>
      <c r="E1" s="8" t="s">
        <v>2</v>
      </c>
      <c r="F1" s="9" t="s">
        <v>4</v>
      </c>
      <c r="G1" s="12" t="s">
        <v>7</v>
      </c>
      <c r="H1" s="12" t="s">
        <v>8</v>
      </c>
      <c r="I1" s="12" t="s">
        <v>9</v>
      </c>
      <c r="J1" s="12" t="s">
        <v>10</v>
      </c>
      <c r="K1" s="15" t="s">
        <v>11</v>
      </c>
      <c r="L1" s="12" t="s">
        <v>34</v>
      </c>
      <c r="M1" s="12" t="s">
        <v>32</v>
      </c>
      <c r="N1" s="12" t="s">
        <v>33</v>
      </c>
      <c r="Q1" s="10" t="s">
        <v>36</v>
      </c>
      <c r="R1" s="11" t="s">
        <v>37</v>
      </c>
      <c r="T1" s="17" t="s">
        <v>35</v>
      </c>
    </row>
    <row r="2" spans="2:20" x14ac:dyDescent="0.25">
      <c r="B2" s="4">
        <v>43888</v>
      </c>
      <c r="C2" s="8">
        <v>2</v>
      </c>
      <c r="D2" s="8">
        <v>80</v>
      </c>
      <c r="E2" s="8">
        <v>10</v>
      </c>
      <c r="F2" s="9">
        <v>2</v>
      </c>
      <c r="G2">
        <v>46730000</v>
      </c>
      <c r="H2">
        <v>2200</v>
      </c>
      <c r="I2">
        <v>0</v>
      </c>
      <c r="J2" s="8">
        <f>D2+E2+G2+H2+I2+F2</f>
        <v>46732292</v>
      </c>
      <c r="K2" s="16">
        <f>H2/J2</f>
        <v>4.7076655260135751E-5</v>
      </c>
      <c r="M2" s="8">
        <f t="shared" ref="M2:M33" si="0">H2+C2+D2+E2</f>
        <v>2292</v>
      </c>
      <c r="O2" s="19">
        <v>43879</v>
      </c>
      <c r="P2" s="18">
        <v>43879</v>
      </c>
      <c r="Q2" s="8">
        <v>20</v>
      </c>
      <c r="R2" s="11">
        <v>20</v>
      </c>
      <c r="S2">
        <f t="shared" ref="S2:S22" si="1">R2/0.4</f>
        <v>50</v>
      </c>
      <c r="T2">
        <v>20</v>
      </c>
    </row>
    <row r="3" spans="2:20" x14ac:dyDescent="0.25">
      <c r="B3" s="4">
        <v>43889</v>
      </c>
      <c r="C3" s="8">
        <v>0.31489968048329697</v>
      </c>
      <c r="D3" s="8">
        <v>338.56060068993997</v>
      </c>
      <c r="E3" s="8">
        <v>112.736013357545</v>
      </c>
      <c r="F3" s="9">
        <v>2.17095750128248</v>
      </c>
      <c r="G3">
        <v>46751072.673108801</v>
      </c>
      <c r="H3">
        <v>3031.4806140895298</v>
      </c>
      <c r="I3">
        <v>8.66181194315193</v>
      </c>
      <c r="J3" s="8">
        <f>D3+E3+G3+H3+I3+F3</f>
        <v>46754566.283106379</v>
      </c>
      <c r="K3" s="16">
        <f t="shared" ref="K3:K35" si="2">H3/J3</f>
        <v>6.4838172077855022E-5</v>
      </c>
      <c r="M3" s="8">
        <f t="shared" si="0"/>
        <v>3483.0921278174983</v>
      </c>
      <c r="O3" s="19">
        <v>43880</v>
      </c>
      <c r="P3" s="18">
        <v>43880</v>
      </c>
      <c r="Q3" s="8">
        <v>66.623027235397203</v>
      </c>
      <c r="R3" s="11">
        <v>53</v>
      </c>
      <c r="S3">
        <f t="shared" si="1"/>
        <v>132.5</v>
      </c>
      <c r="T3">
        <v>53</v>
      </c>
    </row>
    <row r="4" spans="2:20" x14ac:dyDescent="0.25">
      <c r="B4" s="4">
        <v>43890</v>
      </c>
      <c r="C4" s="8">
        <v>2.0195751389659602</v>
      </c>
      <c r="D4" s="8">
        <v>690.02614099481298</v>
      </c>
      <c r="E4" s="8">
        <v>240.13043131834999</v>
      </c>
      <c r="F4" s="9">
        <v>3.9856746689848102</v>
      </c>
      <c r="G4">
        <v>46771751.732819602</v>
      </c>
      <c r="H4">
        <v>4119.8855122196501</v>
      </c>
      <c r="I4">
        <v>33.7328692930597</v>
      </c>
      <c r="J4" s="8">
        <f t="shared" ref="J4:J35" si="3">D4+E4+G4+H4+I4+F4</f>
        <v>46776839.493448094</v>
      </c>
      <c r="K4" s="16">
        <f t="shared" si="2"/>
        <v>8.8075328663380758E-5</v>
      </c>
      <c r="M4" s="8">
        <f t="shared" si="0"/>
        <v>5052.0616596717791</v>
      </c>
      <c r="O4" s="19">
        <v>43881</v>
      </c>
      <c r="P4" s="18">
        <v>43881</v>
      </c>
      <c r="Q4" s="8">
        <v>122.087279041402</v>
      </c>
      <c r="R4" s="11">
        <v>78.75</v>
      </c>
      <c r="S4">
        <f t="shared" si="1"/>
        <v>196.875</v>
      </c>
      <c r="T4">
        <v>100</v>
      </c>
    </row>
    <row r="5" spans="2:20" x14ac:dyDescent="0.25">
      <c r="B5" s="4">
        <v>43891</v>
      </c>
      <c r="C5" s="8">
        <v>5.9570958124948898</v>
      </c>
      <c r="D5" s="8">
        <v>1159.23341715074</v>
      </c>
      <c r="E5" s="8">
        <v>399.875456284282</v>
      </c>
      <c r="F5" s="9">
        <v>9.4910928273378801</v>
      </c>
      <c r="G5">
        <v>46791964.402066097</v>
      </c>
      <c r="H5">
        <v>5498.7891490079101</v>
      </c>
      <c r="I5">
        <v>79.467657000394894</v>
      </c>
      <c r="J5" s="8">
        <f t="shared" si="3"/>
        <v>46799111.25883837</v>
      </c>
      <c r="K5" s="16">
        <f t="shared" si="2"/>
        <v>1.174977259417383E-4</v>
      </c>
      <c r="M5" s="8">
        <f t="shared" si="0"/>
        <v>7063.8551182554274</v>
      </c>
      <c r="O5" s="19">
        <v>43882</v>
      </c>
      <c r="P5" s="18">
        <v>43882</v>
      </c>
      <c r="Q5" s="8">
        <v>179.34888015508</v>
      </c>
      <c r="R5" s="11">
        <v>137.75</v>
      </c>
      <c r="S5">
        <f t="shared" si="1"/>
        <v>344.375</v>
      </c>
      <c r="T5">
        <v>142</v>
      </c>
    </row>
    <row r="6" spans="2:20" x14ac:dyDescent="0.25">
      <c r="B6" s="4">
        <v>43892</v>
      </c>
      <c r="C6" s="8">
        <v>13.1707180586753</v>
      </c>
      <c r="D6" s="8">
        <v>1772.7642948979901</v>
      </c>
      <c r="E6" s="8">
        <v>599.78319486962403</v>
      </c>
      <c r="F6" s="9">
        <v>21.600954161486399</v>
      </c>
      <c r="G6">
        <v>46811643.977257699</v>
      </c>
      <c r="H6">
        <v>7191.5785044041104</v>
      </c>
      <c r="I6">
        <v>151.411411015916</v>
      </c>
      <c r="J6" s="8">
        <f t="shared" si="3"/>
        <v>46821381.115617052</v>
      </c>
      <c r="K6" s="16">
        <f t="shared" si="2"/>
        <v>1.5359603525247985E-4</v>
      </c>
      <c r="M6" s="8">
        <f t="shared" si="0"/>
        <v>9577.2967122303999</v>
      </c>
      <c r="O6" s="19">
        <v>43883</v>
      </c>
      <c r="P6" s="18">
        <v>43883</v>
      </c>
      <c r="Q6" s="8">
        <v>236.527690778758</v>
      </c>
      <c r="R6" s="11">
        <v>164.75</v>
      </c>
      <c r="S6">
        <f t="shared" si="1"/>
        <v>411.875</v>
      </c>
      <c r="T6">
        <v>256</v>
      </c>
    </row>
    <row r="7" spans="2:20" x14ac:dyDescent="0.25">
      <c r="B7" s="4">
        <v>43893</v>
      </c>
      <c r="C7" s="8">
        <v>24.9707984703183</v>
      </c>
      <c r="D7" s="8">
        <v>2557.4186965314998</v>
      </c>
      <c r="E7" s="8">
        <v>847.27566664154801</v>
      </c>
      <c r="F7" s="9">
        <v>44.295773799659997</v>
      </c>
      <c r="G7">
        <v>46830736.367148399</v>
      </c>
      <c r="H7">
        <v>9206.7098576813205</v>
      </c>
      <c r="I7">
        <v>256.43854488555598</v>
      </c>
      <c r="J7" s="8">
        <f t="shared" si="3"/>
        <v>46843648.50568793</v>
      </c>
      <c r="K7" s="16">
        <f t="shared" si="2"/>
        <v>1.9654126335960802E-4</v>
      </c>
      <c r="M7" s="8">
        <f t="shared" si="0"/>
        <v>12636.375019324687</v>
      </c>
      <c r="O7" s="19">
        <v>43884</v>
      </c>
      <c r="P7" s="18">
        <v>43884</v>
      </c>
      <c r="Q7" s="8">
        <v>292.03958992317001</v>
      </c>
      <c r="R7" s="11">
        <v>193.25</v>
      </c>
      <c r="S7">
        <f t="shared" si="1"/>
        <v>483.125</v>
      </c>
      <c r="T7">
        <v>161</v>
      </c>
    </row>
    <row r="8" spans="2:20" x14ac:dyDescent="0.25">
      <c r="B8" s="4">
        <v>43894</v>
      </c>
      <c r="C8" s="8">
        <v>42.952162470252603</v>
      </c>
      <c r="D8" s="8">
        <v>3538.2669067760398</v>
      </c>
      <c r="E8" s="8">
        <v>1148.7377600945099</v>
      </c>
      <c r="F8" s="9">
        <v>82.819429590986203</v>
      </c>
      <c r="G8">
        <v>46849206.510942101</v>
      </c>
      <c r="H8">
        <v>11533.6675484358</v>
      </c>
      <c r="I8">
        <v>402.774512786549</v>
      </c>
      <c r="J8" s="8">
        <f t="shared" si="3"/>
        <v>46865912.777099788</v>
      </c>
      <c r="K8" s="16">
        <f t="shared" si="2"/>
        <v>2.4609928335955777E-4</v>
      </c>
      <c r="M8" s="8">
        <f t="shared" si="0"/>
        <v>16263.624377776601</v>
      </c>
      <c r="O8" s="19">
        <v>43885</v>
      </c>
      <c r="P8" s="18">
        <v>43885</v>
      </c>
      <c r="Q8" s="8">
        <v>344.33580887045798</v>
      </c>
      <c r="R8" s="11">
        <v>228.75</v>
      </c>
      <c r="S8">
        <f t="shared" si="1"/>
        <v>571.875</v>
      </c>
      <c r="T8">
        <v>214</v>
      </c>
    </row>
    <row r="9" spans="2:20" x14ac:dyDescent="0.25">
      <c r="B9" s="4">
        <v>43895</v>
      </c>
      <c r="C9" s="8">
        <v>68.894180586439603</v>
      </c>
      <c r="D9" s="8">
        <v>4736.3461924642197</v>
      </c>
      <c r="E9" s="8">
        <v>1508.8672675145201</v>
      </c>
      <c r="F9" s="9">
        <v>143.77788006311201</v>
      </c>
      <c r="G9">
        <v>46867044.506682299</v>
      </c>
      <c r="H9">
        <v>14139.882170156699</v>
      </c>
      <c r="I9">
        <v>599.81762690128301</v>
      </c>
      <c r="J9" s="8">
        <f t="shared" si="3"/>
        <v>46888173.197819397</v>
      </c>
      <c r="K9" s="16">
        <f t="shared" si="2"/>
        <v>3.0156607105380457E-4</v>
      </c>
      <c r="M9" s="8">
        <f t="shared" si="0"/>
        <v>20453.98981072188</v>
      </c>
      <c r="O9" s="19">
        <v>43886</v>
      </c>
      <c r="P9" s="18">
        <v>43886</v>
      </c>
      <c r="Q9" s="8">
        <v>391.79401520546298</v>
      </c>
      <c r="R9" s="11">
        <v>291</v>
      </c>
      <c r="S9">
        <f t="shared" si="1"/>
        <v>727.5</v>
      </c>
      <c r="T9">
        <v>284</v>
      </c>
    </row>
    <row r="10" spans="2:20" x14ac:dyDescent="0.25">
      <c r="B10" s="4">
        <v>43896</v>
      </c>
      <c r="C10" s="8">
        <v>104.755052247777</v>
      </c>
      <c r="D10" s="8">
        <v>6166.8569447289501</v>
      </c>
      <c r="E10" s="8">
        <v>1930.1801425403701</v>
      </c>
      <c r="F10" s="9">
        <v>235.204460693248</v>
      </c>
      <c r="G10">
        <v>46884262.043178201</v>
      </c>
      <c r="H10">
        <v>16976.641495698899</v>
      </c>
      <c r="I10">
        <v>858.04447704443305</v>
      </c>
      <c r="J10" s="8">
        <f t="shared" si="3"/>
        <v>46910428.970698908</v>
      </c>
      <c r="K10" s="16">
        <f t="shared" si="2"/>
        <v>3.6189482527015075E-4</v>
      </c>
      <c r="M10" s="8">
        <f t="shared" si="0"/>
        <v>25178.433635215995</v>
      </c>
      <c r="O10" s="19">
        <v>43887</v>
      </c>
      <c r="P10" s="18">
        <v>43887</v>
      </c>
      <c r="Q10" s="8">
        <v>433.83908822942499</v>
      </c>
      <c r="R10" s="11">
        <v>393.5</v>
      </c>
      <c r="S10">
        <f t="shared" si="1"/>
        <v>983.75</v>
      </c>
      <c r="T10">
        <v>505</v>
      </c>
    </row>
    <row r="11" spans="2:20" x14ac:dyDescent="0.25">
      <c r="B11" s="4">
        <v>43897</v>
      </c>
      <c r="C11" s="8">
        <v>152.51000983604999</v>
      </c>
      <c r="D11" s="8">
        <v>7834.9589583354</v>
      </c>
      <c r="E11" s="8">
        <v>2411.60491521839</v>
      </c>
      <c r="F11" s="9">
        <v>366.49322004352001</v>
      </c>
      <c r="G11">
        <v>46900934.145772599</v>
      </c>
      <c r="H11">
        <v>19943.360782657899</v>
      </c>
      <c r="I11">
        <v>1188.6943904735101</v>
      </c>
      <c r="J11" s="8">
        <f t="shared" si="3"/>
        <v>46932679.258039333</v>
      </c>
      <c r="K11" s="16">
        <f t="shared" si="2"/>
        <v>4.2493548414331581E-4</v>
      </c>
      <c r="M11" s="8">
        <f t="shared" si="0"/>
        <v>30342.434666047739</v>
      </c>
      <c r="O11" s="19">
        <v>43888</v>
      </c>
      <c r="P11" s="18">
        <v>43888</v>
      </c>
      <c r="Q11" s="8">
        <v>469.53622961952499</v>
      </c>
      <c r="R11" s="11">
        <v>543.25</v>
      </c>
      <c r="S11">
        <f t="shared" si="1"/>
        <v>1358.125</v>
      </c>
      <c r="T11">
        <v>571</v>
      </c>
    </row>
    <row r="12" spans="2:20" x14ac:dyDescent="0.25">
      <c r="B12" s="4">
        <v>43898</v>
      </c>
      <c r="C12" s="8">
        <v>213.93379020436501</v>
      </c>
      <c r="D12" s="8">
        <v>9733.8969118067798</v>
      </c>
      <c r="E12" s="8">
        <v>2948.1987436858299</v>
      </c>
      <c r="F12" s="9">
        <v>548.09636762195805</v>
      </c>
      <c r="G12">
        <v>46917135.556980602</v>
      </c>
      <c r="H12">
        <v>22954.230783339899</v>
      </c>
      <c r="I12">
        <v>1603.24684202146</v>
      </c>
      <c r="J12" s="8">
        <f t="shared" si="3"/>
        <v>46954923.226629078</v>
      </c>
      <c r="K12" s="16">
        <f t="shared" si="2"/>
        <v>4.8885674187029856E-4</v>
      </c>
      <c r="M12" s="8">
        <f t="shared" si="0"/>
        <v>35850.260229036881</v>
      </c>
      <c r="O12" s="19">
        <v>43889</v>
      </c>
      <c r="P12" s="18">
        <v>43889</v>
      </c>
      <c r="Q12" s="8">
        <v>497.95252247079401</v>
      </c>
      <c r="R12" s="11">
        <v>618.75</v>
      </c>
      <c r="S12">
        <f t="shared" si="1"/>
        <v>1546.875</v>
      </c>
      <c r="T12">
        <v>813</v>
      </c>
    </row>
    <row r="13" spans="2:20" x14ac:dyDescent="0.25">
      <c r="B13" s="4">
        <v>43899</v>
      </c>
      <c r="C13" s="8">
        <v>290.61180370347898</v>
      </c>
      <c r="D13" s="8">
        <v>11857.410447906999</v>
      </c>
      <c r="E13" s="8">
        <v>3536.5770256251099</v>
      </c>
      <c r="F13" s="9">
        <v>791.27020442371202</v>
      </c>
      <c r="G13">
        <v>46932728.813519701</v>
      </c>
      <c r="H13">
        <v>26132.721772039898</v>
      </c>
      <c r="I13">
        <v>2113.28226863093</v>
      </c>
      <c r="J13" s="8">
        <f t="shared" si="3"/>
        <v>46977160.075238325</v>
      </c>
      <c r="K13" s="16">
        <f t="shared" si="2"/>
        <v>5.5628568713361759E-4</v>
      </c>
      <c r="M13" s="8">
        <f t="shared" si="0"/>
        <v>41817.321049275488</v>
      </c>
      <c r="O13" s="19">
        <v>43890</v>
      </c>
      <c r="P13" s="18">
        <v>43890</v>
      </c>
      <c r="Q13" s="8">
        <v>519.50141299995596</v>
      </c>
      <c r="R13" s="11">
        <v>611.5</v>
      </c>
      <c r="S13">
        <f t="shared" si="1"/>
        <v>1528.75</v>
      </c>
      <c r="T13">
        <v>586</v>
      </c>
    </row>
    <row r="14" spans="2:20" x14ac:dyDescent="0.25">
      <c r="B14" s="4">
        <v>43900</v>
      </c>
      <c r="C14" s="8">
        <v>384.290178039149</v>
      </c>
      <c r="D14" s="8">
        <v>14211.567755722999</v>
      </c>
      <c r="E14" s="8">
        <v>4179.4493139489296</v>
      </c>
      <c r="F14" s="9">
        <v>1108.1938808913901</v>
      </c>
      <c r="G14">
        <v>46947552.008031704</v>
      </c>
      <c r="H14">
        <v>29606.6393658042</v>
      </c>
      <c r="I14">
        <v>2731.1428501565902</v>
      </c>
      <c r="J14" s="8">
        <f t="shared" si="3"/>
        <v>46999389.001198232</v>
      </c>
      <c r="K14" s="16">
        <f t="shared" si="2"/>
        <v>6.2993668630563244E-4</v>
      </c>
      <c r="M14" s="8">
        <f t="shared" si="0"/>
        <v>48381.946613515276</v>
      </c>
      <c r="O14" s="19">
        <v>43891</v>
      </c>
      <c r="P14" s="18">
        <v>43891</v>
      </c>
      <c r="Q14" s="8">
        <v>534.30337387787699</v>
      </c>
      <c r="R14" s="11">
        <v>618.75</v>
      </c>
      <c r="S14">
        <f t="shared" si="1"/>
        <v>1546.875</v>
      </c>
      <c r="T14">
        <v>476</v>
      </c>
    </row>
    <row r="15" spans="2:20" x14ac:dyDescent="0.25">
      <c r="B15" s="4">
        <v>43901</v>
      </c>
      <c r="C15" s="8">
        <v>496.97085567164697</v>
      </c>
      <c r="D15" s="8">
        <v>16806.394761808799</v>
      </c>
      <c r="E15" s="8">
        <v>4881.5319191887102</v>
      </c>
      <c r="F15" s="9">
        <v>1512.1484185024599</v>
      </c>
      <c r="G15">
        <v>46961564.660182998</v>
      </c>
      <c r="H15">
        <v>33373.805980707897</v>
      </c>
      <c r="I15">
        <v>3470.6309331002699</v>
      </c>
      <c r="J15" s="8">
        <f t="shared" si="3"/>
        <v>47021609.172196299</v>
      </c>
      <c r="K15" s="16">
        <f t="shared" si="2"/>
        <v>7.0975465468420642E-4</v>
      </c>
      <c r="M15" s="8">
        <f t="shared" si="0"/>
        <v>55558.703517377056</v>
      </c>
      <c r="O15" s="19">
        <v>43892</v>
      </c>
      <c r="P15" s="18">
        <v>43892</v>
      </c>
      <c r="Q15" s="8">
        <v>541.97019414678095</v>
      </c>
      <c r="R15" s="11">
        <v>544.5</v>
      </c>
      <c r="S15">
        <f t="shared" si="1"/>
        <v>1361.25</v>
      </c>
      <c r="T15">
        <v>600</v>
      </c>
    </row>
    <row r="16" spans="2:20" x14ac:dyDescent="0.25">
      <c r="B16" s="4">
        <v>43902</v>
      </c>
      <c r="C16" s="8">
        <v>629.421931822038</v>
      </c>
      <c r="D16" s="8">
        <v>19649.8886424417</v>
      </c>
      <c r="E16" s="8">
        <v>5646.3405958990397</v>
      </c>
      <c r="F16" s="9">
        <v>2016.1819612194599</v>
      </c>
      <c r="G16">
        <v>46974774.113625102</v>
      </c>
      <c r="H16">
        <v>37419.899584585502</v>
      </c>
      <c r="I16">
        <v>4347.2251118294098</v>
      </c>
      <c r="J16" s="8">
        <f t="shared" si="3"/>
        <v>47043853.649521068</v>
      </c>
      <c r="K16" s="16">
        <f t="shared" si="2"/>
        <v>7.9542589906357423E-4</v>
      </c>
      <c r="M16" s="8">
        <f t="shared" si="0"/>
        <v>63345.550754748278</v>
      </c>
      <c r="O16" s="19">
        <v>43893</v>
      </c>
      <c r="P16" s="18">
        <v>43893</v>
      </c>
      <c r="Q16" s="8">
        <v>542.33194805364496</v>
      </c>
      <c r="R16" s="11">
        <v>507.5</v>
      </c>
      <c r="S16">
        <f t="shared" si="1"/>
        <v>1268.75</v>
      </c>
    </row>
    <row r="17" spans="2:19" x14ac:dyDescent="0.25">
      <c r="B17" s="4">
        <v>43903</v>
      </c>
      <c r="C17" s="8">
        <v>781.71250990537499</v>
      </c>
      <c r="D17" s="8">
        <v>22748.248849618802</v>
      </c>
      <c r="E17" s="8">
        <v>6476.2115615797702</v>
      </c>
      <c r="F17" s="9">
        <v>2632.7416065275302</v>
      </c>
      <c r="G17">
        <v>46988303.139270701</v>
      </c>
      <c r="H17">
        <v>41726.084801577599</v>
      </c>
      <c r="I17">
        <v>5377.5299279237797</v>
      </c>
      <c r="J17" s="8">
        <f t="shared" si="3"/>
        <v>47067263.956017926</v>
      </c>
      <c r="K17" s="16">
        <f t="shared" si="2"/>
        <v>8.8652029658168783E-4</v>
      </c>
      <c r="M17" s="8">
        <f t="shared" si="0"/>
        <v>71732.257722681548</v>
      </c>
      <c r="O17" s="19">
        <v>43894</v>
      </c>
      <c r="P17" s="18">
        <v>43894</v>
      </c>
      <c r="Q17" s="8">
        <v>536.85309661186398</v>
      </c>
      <c r="R17" s="11">
        <v>438</v>
      </c>
      <c r="S17">
        <f t="shared" si="1"/>
        <v>1095</v>
      </c>
    </row>
    <row r="18" spans="2:19" x14ac:dyDescent="0.25">
      <c r="B18" s="4">
        <v>43904</v>
      </c>
      <c r="C18" s="8">
        <v>1038.43756347471</v>
      </c>
      <c r="D18" s="8">
        <v>26021.246287762999</v>
      </c>
      <c r="E18" s="8">
        <v>7372.5283382949401</v>
      </c>
      <c r="F18" s="9">
        <v>3455.1003785551502</v>
      </c>
      <c r="G18">
        <v>47000257.218240298</v>
      </c>
      <c r="H18">
        <v>46259.358411534602</v>
      </c>
      <c r="I18">
        <v>6582.0256572108301</v>
      </c>
      <c r="J18" s="8">
        <f t="shared" si="3"/>
        <v>47089947.477313668</v>
      </c>
      <c r="K18" s="16">
        <f>H18/J18</f>
        <v>9.8236164807405618E-4</v>
      </c>
      <c r="M18" s="8">
        <f t="shared" si="0"/>
        <v>80691.570601067258</v>
      </c>
      <c r="O18" s="19">
        <v>43895</v>
      </c>
      <c r="P18" s="18">
        <v>43895</v>
      </c>
      <c r="Q18" s="8">
        <v>526.40275326306198</v>
      </c>
      <c r="R18" s="11">
        <v>518</v>
      </c>
      <c r="S18">
        <f t="shared" si="1"/>
        <v>1295</v>
      </c>
    </row>
    <row r="19" spans="2:19" x14ac:dyDescent="0.25">
      <c r="B19" s="4">
        <v>43905</v>
      </c>
      <c r="C19" s="8">
        <v>1387.88940232097</v>
      </c>
      <c r="D19" s="8">
        <v>29395.389520225199</v>
      </c>
      <c r="E19" s="8">
        <v>8334.3300969498796</v>
      </c>
      <c r="F19" s="9">
        <v>4558.7631891722604</v>
      </c>
      <c r="G19">
        <v>47000941.409742102</v>
      </c>
      <c r="H19">
        <v>50963.892551105702</v>
      </c>
      <c r="I19">
        <v>7987.3511262785496</v>
      </c>
      <c r="J19" s="8">
        <f t="shared" si="3"/>
        <v>47102181.136225834</v>
      </c>
      <c r="K19" s="16">
        <f t="shared" si="2"/>
        <v>1.0819858299918486E-3</v>
      </c>
      <c r="M19" s="8">
        <f t="shared" si="0"/>
        <v>90081.501570601758</v>
      </c>
      <c r="O19" s="19">
        <v>43896</v>
      </c>
      <c r="P19" s="18">
        <v>43896</v>
      </c>
      <c r="Q19" s="8">
        <v>511.12620953374102</v>
      </c>
      <c r="S19">
        <f t="shared" si="1"/>
        <v>0</v>
      </c>
    </row>
    <row r="20" spans="2:19" x14ac:dyDescent="0.25">
      <c r="B20" s="4">
        <v>43906</v>
      </c>
      <c r="C20" s="8">
        <v>1801.17196655415</v>
      </c>
      <c r="D20" s="13">
        <v>32821.6971690313</v>
      </c>
      <c r="E20" s="8">
        <v>9358.8225207429605</v>
      </c>
      <c r="F20" s="9">
        <v>5986.0310220149904</v>
      </c>
      <c r="G20">
        <v>46988566.310137399</v>
      </c>
      <c r="H20">
        <v>55776.999891633699</v>
      </c>
      <c r="I20">
        <v>9624.3169715583499</v>
      </c>
      <c r="J20" s="8">
        <f t="shared" si="3"/>
        <v>47102134.177712373</v>
      </c>
      <c r="K20" s="16">
        <f t="shared" si="2"/>
        <v>1.1841713940432463E-3</v>
      </c>
      <c r="M20" s="8">
        <f t="shared" si="0"/>
        <v>99758.691547962124</v>
      </c>
      <c r="N20">
        <f>E25/M20</f>
        <v>0.15325660383085807</v>
      </c>
      <c r="O20" s="19">
        <v>43897</v>
      </c>
      <c r="P20" s="18">
        <v>43866</v>
      </c>
      <c r="Q20" s="8">
        <v>491.17127677673301</v>
      </c>
      <c r="S20">
        <f t="shared" si="1"/>
        <v>0</v>
      </c>
    </row>
    <row r="21" spans="2:19" x14ac:dyDescent="0.25">
      <c r="B21" s="4">
        <v>43907</v>
      </c>
      <c r="C21" s="8">
        <v>2267.5797967088001</v>
      </c>
      <c r="D21" s="8">
        <v>36253.002744383099</v>
      </c>
      <c r="E21" s="8">
        <v>10440.0644895963</v>
      </c>
      <c r="F21" s="9">
        <v>7764.73965568125</v>
      </c>
      <c r="G21">
        <v>46975377.158775397</v>
      </c>
      <c r="H21">
        <v>60650.217740799002</v>
      </c>
      <c r="I21">
        <v>11526.726219620699</v>
      </c>
      <c r="J21" s="8">
        <f t="shared" si="3"/>
        <v>47102011.909625478</v>
      </c>
      <c r="K21" s="16">
        <f t="shared" si="2"/>
        <v>1.2876353956423016E-3</v>
      </c>
      <c r="M21" s="8">
        <f t="shared" si="0"/>
        <v>109610.86477148721</v>
      </c>
      <c r="O21" s="19">
        <v>43898</v>
      </c>
      <c r="P21" s="18">
        <v>43867</v>
      </c>
      <c r="Q21" s="8">
        <v>469.35001183519103</v>
      </c>
      <c r="R21" s="10"/>
      <c r="S21">
        <f t="shared" si="1"/>
        <v>0</v>
      </c>
    </row>
    <row r="22" spans="2:19" x14ac:dyDescent="0.25">
      <c r="B22" s="4">
        <v>43908</v>
      </c>
      <c r="C22" s="8">
        <v>2748.3536186302099</v>
      </c>
      <c r="D22" s="8">
        <v>39679.741436880999</v>
      </c>
      <c r="E22" s="8">
        <v>11572.357298736901</v>
      </c>
      <c r="F22" s="9">
        <v>9884.0475735201908</v>
      </c>
      <c r="G22">
        <v>46961437.517790198</v>
      </c>
      <c r="H22">
        <v>65576.340364515694</v>
      </c>
      <c r="I22">
        <v>13727.5346196953</v>
      </c>
      <c r="J22" s="8">
        <f t="shared" si="3"/>
        <v>47101877.539083548</v>
      </c>
      <c r="K22" s="16">
        <f t="shared" si="2"/>
        <v>1.3922234906687671E-3</v>
      </c>
      <c r="M22" s="8">
        <f t="shared" si="0"/>
        <v>119576.7927187638</v>
      </c>
      <c r="O22" s="19">
        <v>43899</v>
      </c>
      <c r="P22" s="18">
        <v>43868</v>
      </c>
      <c r="Q22" s="8">
        <v>441.22406331534501</v>
      </c>
      <c r="S22">
        <f t="shared" si="1"/>
        <v>0</v>
      </c>
    </row>
    <row r="23" spans="2:19" x14ac:dyDescent="0.25">
      <c r="B23" s="4">
        <v>43909</v>
      </c>
      <c r="C23" s="13">
        <v>3173.0756020066101</v>
      </c>
      <c r="D23" s="8">
        <v>43169.217901986798</v>
      </c>
      <c r="E23" s="13">
        <v>12753.5773216779</v>
      </c>
      <c r="F23" s="9">
        <v>12266.828706119601</v>
      </c>
      <c r="G23">
        <v>46946621.555895597</v>
      </c>
      <c r="H23">
        <v>70664.9594634979</v>
      </c>
      <c r="I23">
        <v>16254.8119048592</v>
      </c>
      <c r="J23" s="8">
        <f t="shared" si="3"/>
        <v>47101730.95119375</v>
      </c>
      <c r="K23" s="16">
        <f t="shared" si="2"/>
        <v>1.5002624752096709E-3</v>
      </c>
      <c r="M23" s="8">
        <f t="shared" si="0"/>
        <v>129760.83028916921</v>
      </c>
      <c r="O23" s="19">
        <v>43900</v>
      </c>
      <c r="P23" s="18">
        <v>43869</v>
      </c>
      <c r="Q23" s="8">
        <v>406.10067577724101</v>
      </c>
    </row>
    <row r="24" spans="2:19" x14ac:dyDescent="0.25">
      <c r="B24" s="4">
        <v>43910</v>
      </c>
      <c r="C24" s="8">
        <v>3462.0393440216098</v>
      </c>
      <c r="D24" s="8">
        <v>46885.666979112299</v>
      </c>
      <c r="E24" s="8">
        <v>13988.890019345199</v>
      </c>
      <c r="F24" s="9">
        <v>14764.1144768668</v>
      </c>
      <c r="G24">
        <v>46930638.734095402</v>
      </c>
      <c r="H24">
        <v>76165.193446918594</v>
      </c>
      <c r="I24">
        <v>19129.029125506</v>
      </c>
      <c r="J24" s="8">
        <f t="shared" si="3"/>
        <v>47101571.628143147</v>
      </c>
      <c r="K24" s="16">
        <f t="shared" si="2"/>
        <v>1.6170414449909768E-3</v>
      </c>
      <c r="M24" s="8">
        <f t="shared" si="0"/>
        <v>140501.78978939771</v>
      </c>
      <c r="O24" s="19">
        <v>43901</v>
      </c>
      <c r="P24" s="18">
        <v>43870</v>
      </c>
      <c r="Q24" s="8">
        <v>368.42732677569001</v>
      </c>
    </row>
    <row r="25" spans="2:19" x14ac:dyDescent="0.25">
      <c r="B25" s="4">
        <v>43911</v>
      </c>
      <c r="C25" s="8">
        <v>3757.8875152680098</v>
      </c>
      <c r="D25" s="8">
        <v>50865.370950485201</v>
      </c>
      <c r="E25" s="14">
        <v>15288.6782692508</v>
      </c>
      <c r="F25" s="9">
        <v>17374.8991486185</v>
      </c>
      <c r="G25">
        <v>46913378.152020998</v>
      </c>
      <c r="H25">
        <v>82125.019135496201</v>
      </c>
      <c r="I25">
        <v>22366.570634871001</v>
      </c>
      <c r="J25" s="8">
        <f t="shared" si="3"/>
        <v>47101398.690159723</v>
      </c>
      <c r="K25" s="16">
        <f t="shared" si="2"/>
        <v>1.7435792018773639E-3</v>
      </c>
      <c r="M25" s="8">
        <f t="shared" si="0"/>
        <v>152036.95587050021</v>
      </c>
      <c r="O25" s="19">
        <v>43902</v>
      </c>
      <c r="P25" s="18">
        <v>43871</v>
      </c>
      <c r="Q25" s="8">
        <v>332.65149386551002</v>
      </c>
    </row>
    <row r="26" spans="2:19" x14ac:dyDescent="0.25">
      <c r="B26" s="4">
        <v>43912</v>
      </c>
      <c r="C26" s="8">
        <v>4074.9639095705902</v>
      </c>
      <c r="D26" s="8">
        <v>55133.752022161898</v>
      </c>
      <c r="E26" s="8">
        <v>16663.433342640801</v>
      </c>
      <c r="F26" s="9">
        <v>20111.8329604399</v>
      </c>
      <c r="G26">
        <v>46894739.596703798</v>
      </c>
      <c r="H26">
        <v>88576.610423527396</v>
      </c>
      <c r="I26">
        <v>25985.934867958302</v>
      </c>
      <c r="J26" s="8">
        <f t="shared" si="3"/>
        <v>47101211.160320528</v>
      </c>
      <c r="K26" s="16">
        <f t="shared" si="2"/>
        <v>1.8805590820591676E-3</v>
      </c>
      <c r="M26" s="8">
        <f t="shared" si="0"/>
        <v>164448.75969790071</v>
      </c>
      <c r="O26" s="19">
        <v>43903</v>
      </c>
      <c r="P26" s="18">
        <v>43872</v>
      </c>
      <c r="Q26" s="8">
        <v>301.61893175265402</v>
      </c>
    </row>
    <row r="27" spans="2:19" x14ac:dyDescent="0.25">
      <c r="B27" s="4">
        <v>43913</v>
      </c>
      <c r="C27" s="8">
        <v>4415.2424395928801</v>
      </c>
      <c r="D27" s="8">
        <v>59717.369893228097</v>
      </c>
      <c r="E27" s="8">
        <v>18123.4755545193</v>
      </c>
      <c r="F27" s="9">
        <v>22988.6439141343</v>
      </c>
      <c r="G27">
        <v>46874615.460848197</v>
      </c>
      <c r="H27">
        <v>95554.960896685807</v>
      </c>
      <c r="I27">
        <v>30008.059756719402</v>
      </c>
      <c r="J27" s="8">
        <f t="shared" si="3"/>
        <v>47101007.970863484</v>
      </c>
      <c r="K27" s="16">
        <f t="shared" si="2"/>
        <v>2.0287243312456446E-3</v>
      </c>
      <c r="M27" s="8">
        <f t="shared" si="0"/>
        <v>177811.04878402609</v>
      </c>
      <c r="O27" s="19">
        <v>43904</v>
      </c>
      <c r="P27" s="18">
        <v>43873</v>
      </c>
      <c r="Q27" s="8">
        <v>273.336591959087</v>
      </c>
    </row>
    <row r="28" spans="2:19" x14ac:dyDescent="0.25">
      <c r="B28" s="4">
        <v>43914</v>
      </c>
      <c r="C28" s="8">
        <v>4780.8370887315396</v>
      </c>
      <c r="D28" s="8">
        <v>64644.256253608699</v>
      </c>
      <c r="E28" s="8">
        <v>19679.219858433102</v>
      </c>
      <c r="F28" s="9">
        <v>26020.144952496299</v>
      </c>
      <c r="G28">
        <v>46852889.9092732</v>
      </c>
      <c r="H28">
        <v>103098.03022602201</v>
      </c>
      <c r="I28">
        <v>34456.396176861897</v>
      </c>
      <c r="J28" s="8">
        <f t="shared" si="3"/>
        <v>47100787.956740625</v>
      </c>
      <c r="K28" s="16">
        <f t="shared" si="2"/>
        <v>2.188881220431209E-3</v>
      </c>
      <c r="M28" s="8">
        <f t="shared" si="0"/>
        <v>192202.34342679533</v>
      </c>
      <c r="O28" s="19">
        <v>43905</v>
      </c>
      <c r="P28" s="18">
        <v>43874</v>
      </c>
      <c r="Q28" s="8">
        <v>247.77369556308</v>
      </c>
    </row>
    <row r="29" spans="2:19" x14ac:dyDescent="0.25">
      <c r="B29" s="4">
        <v>43915</v>
      </c>
      <c r="C29" s="8">
        <v>5173.9956048635704</v>
      </c>
      <c r="D29" s="8">
        <v>69944.182201078205</v>
      </c>
      <c r="E29" s="8">
        <v>21341.371643079099</v>
      </c>
      <c r="F29" s="9">
        <v>29222.260523819201</v>
      </c>
      <c r="G29">
        <v>46829438.139606297</v>
      </c>
      <c r="H29">
        <v>111246.90156426</v>
      </c>
      <c r="I29">
        <v>39356.993924357499</v>
      </c>
      <c r="J29" s="8">
        <f t="shared" si="3"/>
        <v>47100549.849462889</v>
      </c>
      <c r="K29" s="16">
        <f t="shared" si="2"/>
        <v>2.3619023964648812E-3</v>
      </c>
      <c r="M29" s="8">
        <f t="shared" si="0"/>
        <v>207706.45101328086</v>
      </c>
      <c r="O29" s="19">
        <v>43906</v>
      </c>
      <c r="P29" s="18">
        <v>43875</v>
      </c>
      <c r="Q29" s="8">
        <v>224.74349861303699</v>
      </c>
    </row>
    <row r="30" spans="2:19" x14ac:dyDescent="0.25">
      <c r="B30" s="4">
        <v>43916</v>
      </c>
      <c r="C30" s="8">
        <v>5597.0401995825696</v>
      </c>
      <c r="D30" s="8">
        <v>75648.6335801448</v>
      </c>
      <c r="E30" s="14">
        <v>23120.847855513301</v>
      </c>
      <c r="F30" s="9">
        <v>32612.0917654765</v>
      </c>
      <c r="G30">
        <v>46804126.241284698</v>
      </c>
      <c r="H30">
        <v>120045.84650210899</v>
      </c>
      <c r="I30">
        <v>44738.612684977401</v>
      </c>
      <c r="J30" s="8">
        <f t="shared" si="3"/>
        <v>47100292.273672923</v>
      </c>
      <c r="K30" s="16">
        <f t="shared" si="2"/>
        <v>2.5487282712512924E-3</v>
      </c>
      <c r="M30" s="8">
        <f t="shared" si="0"/>
        <v>224412.36813734967</v>
      </c>
      <c r="O30" s="19">
        <v>43907</v>
      </c>
      <c r="P30" s="18">
        <v>43876</v>
      </c>
      <c r="Q30" s="8">
        <v>204.04196082560799</v>
      </c>
    </row>
    <row r="31" spans="2:19" x14ac:dyDescent="0.25">
      <c r="B31" s="4">
        <v>43917</v>
      </c>
      <c r="C31" s="8">
        <v>6052.4371323853102</v>
      </c>
      <c r="D31" s="8">
        <v>81791.019501886505</v>
      </c>
      <c r="E31" s="8">
        <v>25028.906804607399</v>
      </c>
      <c r="F31" s="1">
        <v>36207.9625652205</v>
      </c>
      <c r="G31">
        <v>46776810.553387702</v>
      </c>
      <c r="H31">
        <v>129542.45409780199</v>
      </c>
      <c r="I31">
        <v>50632.844158935703</v>
      </c>
      <c r="J31" s="8">
        <f t="shared" si="3"/>
        <v>47100013.740516149</v>
      </c>
      <c r="K31" s="16">
        <f t="shared" si="2"/>
        <v>2.7503697729575737E-3</v>
      </c>
      <c r="M31" s="8">
        <f t="shared" si="0"/>
        <v>242414.81753668119</v>
      </c>
      <c r="O31" s="19">
        <v>43908</v>
      </c>
      <c r="P31" s="18">
        <v>43877</v>
      </c>
      <c r="Q31" s="8">
        <v>185.46505712914501</v>
      </c>
    </row>
    <row r="32" spans="2:19" x14ac:dyDescent="0.25">
      <c r="B32" s="4">
        <v>43918</v>
      </c>
      <c r="C32" s="8">
        <v>6542.9187209630099</v>
      </c>
      <c r="D32" s="8">
        <v>88407.032544542497</v>
      </c>
      <c r="E32" s="8">
        <v>27077.358710402601</v>
      </c>
      <c r="F32" s="9">
        <v>40029.522762075401</v>
      </c>
      <c r="G32">
        <v>46747336.446847796</v>
      </c>
      <c r="H32">
        <v>139787.93651884099</v>
      </c>
      <c r="I32">
        <v>57074.338012887703</v>
      </c>
      <c r="J32" s="8">
        <f t="shared" si="3"/>
        <v>47099712.635396548</v>
      </c>
      <c r="K32" s="16">
        <f t="shared" si="2"/>
        <v>2.9679148490979763E-3</v>
      </c>
      <c r="M32" s="8">
        <f t="shared" si="0"/>
        <v>261815.24649474907</v>
      </c>
      <c r="O32" s="19">
        <v>43909</v>
      </c>
      <c r="P32" s="18">
        <v>43878</v>
      </c>
      <c r="Q32" s="8">
        <v>168.77815548380499</v>
      </c>
    </row>
    <row r="33" spans="2:30" x14ac:dyDescent="0.25">
      <c r="B33" s="4">
        <v>43919</v>
      </c>
      <c r="C33" s="8">
        <v>7071.29944609427</v>
      </c>
      <c r="D33" s="8">
        <v>95534.683203628301</v>
      </c>
      <c r="E33" s="8">
        <v>29278.550962712099</v>
      </c>
      <c r="F33" s="9">
        <v>44097.796656639497</v>
      </c>
      <c r="G33">
        <v>46715538.093878202</v>
      </c>
      <c r="H33">
        <v>150837.18762319101</v>
      </c>
      <c r="I33">
        <v>64100.901871689501</v>
      </c>
      <c r="J33" s="8">
        <f t="shared" si="3"/>
        <v>47099387.214196056</v>
      </c>
      <c r="K33" s="16">
        <f t="shared" si="2"/>
        <v>3.2025297258586778E-3</v>
      </c>
      <c r="M33" s="8">
        <f t="shared" si="0"/>
        <v>282721.72123562568</v>
      </c>
      <c r="O33" s="19">
        <v>43910</v>
      </c>
      <c r="P33" s="18">
        <v>43879</v>
      </c>
      <c r="Q33" s="8">
        <v>153.632611873158</v>
      </c>
    </row>
    <row r="34" spans="2:30" x14ac:dyDescent="0.25">
      <c r="B34" s="4">
        <v>43920</v>
      </c>
      <c r="C34" s="8">
        <v>7640.5091831091604</v>
      </c>
      <c r="D34" s="8">
        <v>103214.393410901</v>
      </c>
      <c r="E34" s="8">
        <v>31645.398743427701</v>
      </c>
      <c r="F34" s="9">
        <v>48435.233008124902</v>
      </c>
      <c r="G34">
        <v>46681238.113490403</v>
      </c>
      <c r="H34">
        <v>162748.83140675901</v>
      </c>
      <c r="I34">
        <v>71753.627903878296</v>
      </c>
      <c r="J34" s="8">
        <f t="shared" si="3"/>
        <v>47099035.59796349</v>
      </c>
      <c r="K34" s="16">
        <f t="shared" si="2"/>
        <v>3.4554599545515131E-3</v>
      </c>
      <c r="M34" s="8">
        <f t="shared" ref="M34:M65" si="4">H34+C34+D34+E34</f>
        <v>305249.13274419686</v>
      </c>
      <c r="O34" s="19">
        <v>43911</v>
      </c>
      <c r="P34" s="18">
        <v>43880</v>
      </c>
      <c r="Q34" s="8">
        <v>139.87367123955599</v>
      </c>
    </row>
    <row r="35" spans="2:30" x14ac:dyDescent="0.25">
      <c r="B35" s="4">
        <v>43913</v>
      </c>
      <c r="C35" s="8">
        <v>8253.8639854182802</v>
      </c>
      <c r="D35" s="8">
        <v>111489.39652794</v>
      </c>
      <c r="E35" s="8">
        <v>34191.571874917398</v>
      </c>
      <c r="F35" s="9">
        <v>53065.883720626298</v>
      </c>
      <c r="G35">
        <v>46644246.016019903</v>
      </c>
      <c r="H35">
        <v>175585.62898709899</v>
      </c>
      <c r="I35">
        <v>80077.258012333798</v>
      </c>
      <c r="J35" s="8">
        <f t="shared" si="3"/>
        <v>47098655.755142815</v>
      </c>
      <c r="K35" s="16">
        <f t="shared" si="2"/>
        <v>3.7280390739798633E-3</v>
      </c>
      <c r="M35" s="8">
        <f t="shared" si="4"/>
        <v>329520.4613753747</v>
      </c>
      <c r="O35" s="19">
        <v>43912</v>
      </c>
      <c r="P35" s="18">
        <v>43881</v>
      </c>
      <c r="Q35" s="8">
        <v>127.41484721539</v>
      </c>
    </row>
    <row r="36" spans="2:30" x14ac:dyDescent="0.25">
      <c r="B36" s="4">
        <v>43914</v>
      </c>
      <c r="J36" s="8"/>
      <c r="M36" s="8">
        <f t="shared" si="4"/>
        <v>0</v>
      </c>
      <c r="O36" s="19">
        <v>43913</v>
      </c>
      <c r="P36" s="18">
        <v>43882</v>
      </c>
      <c r="Q36" s="8">
        <v>116.169653433044</v>
      </c>
    </row>
    <row r="37" spans="2:30" x14ac:dyDescent="0.25">
      <c r="B37" s="4">
        <v>43914</v>
      </c>
      <c r="J37" s="8"/>
      <c r="M37" s="8">
        <f t="shared" si="4"/>
        <v>0</v>
      </c>
      <c r="O37" s="19">
        <v>43914</v>
      </c>
      <c r="P37" s="18">
        <v>43883</v>
      </c>
      <c r="Q37" s="8">
        <v>106.051643106415</v>
      </c>
    </row>
    <row r="38" spans="2:30" x14ac:dyDescent="0.25">
      <c r="B38" s="4">
        <v>43915</v>
      </c>
      <c r="J38" s="8"/>
      <c r="M38" s="8">
        <f t="shared" si="4"/>
        <v>0</v>
      </c>
      <c r="O38" s="19">
        <v>43915</v>
      </c>
      <c r="P38" s="18">
        <v>43884</v>
      </c>
      <c r="Q38" s="8">
        <v>96.936057069678995</v>
      </c>
    </row>
    <row r="39" spans="2:30" x14ac:dyDescent="0.25">
      <c r="B39" s="4">
        <v>43916</v>
      </c>
      <c r="J39" s="8"/>
      <c r="M39" s="8">
        <f t="shared" si="4"/>
        <v>0</v>
      </c>
      <c r="O39" s="19">
        <v>43916</v>
      </c>
      <c r="P39" s="18">
        <v>43885</v>
      </c>
      <c r="Q39" s="8">
        <v>88.594409768176803</v>
      </c>
    </row>
    <row r="40" spans="2:30" x14ac:dyDescent="0.25">
      <c r="B40" s="4">
        <v>43917</v>
      </c>
      <c r="J40" s="8"/>
      <c r="M40" s="8">
        <f t="shared" si="4"/>
        <v>0</v>
      </c>
      <c r="O40" s="19">
        <v>43917</v>
      </c>
      <c r="P40" s="18">
        <v>43886</v>
      </c>
      <c r="Q40" s="8">
        <v>80.951503599764706</v>
      </c>
      <c r="U40">
        <v>3.7485404120770477E-4</v>
      </c>
      <c r="W40">
        <v>3.7485404120770477E-4</v>
      </c>
      <c r="X40">
        <v>4.8110819049415133E-4</v>
      </c>
      <c r="Y40">
        <v>6.1688327982978633E-4</v>
      </c>
      <c r="Z40">
        <v>7.8398929889755484E-4</v>
      </c>
      <c r="AA40">
        <v>9.8309201268638284E-4</v>
      </c>
      <c r="AB40">
        <v>1.213542031307014E-3</v>
      </c>
      <c r="AC40">
        <v>1.4727828007830991E-3</v>
      </c>
      <c r="AD40">
        <v>1.7568475629008253E-3</v>
      </c>
    </row>
    <row r="41" spans="2:30" x14ac:dyDescent="0.25">
      <c r="B41" s="4">
        <v>43918</v>
      </c>
      <c r="J41" s="8"/>
      <c r="M41" s="8">
        <f t="shared" si="4"/>
        <v>0</v>
      </c>
      <c r="O41" s="19">
        <v>43918</v>
      </c>
      <c r="P41" s="18">
        <v>43887</v>
      </c>
      <c r="Q41" s="8">
        <v>73.976534327861401</v>
      </c>
      <c r="U41">
        <v>4.8110819049415133E-4</v>
      </c>
    </row>
    <row r="42" spans="2:30" x14ac:dyDescent="0.25">
      <c r="B42" s="4">
        <v>43919</v>
      </c>
      <c r="J42" s="8"/>
      <c r="M42" s="8">
        <f t="shared" si="4"/>
        <v>0</v>
      </c>
      <c r="O42" s="19">
        <v>43919</v>
      </c>
      <c r="P42" s="18">
        <v>43888</v>
      </c>
      <c r="Q42" s="8">
        <v>67.638697715879999</v>
      </c>
      <c r="U42">
        <v>6.1688327982978633E-4</v>
      </c>
    </row>
    <row r="43" spans="2:30" x14ac:dyDescent="0.25">
      <c r="B43" s="4">
        <v>43920</v>
      </c>
      <c r="J43" s="8"/>
      <c r="M43" s="8">
        <f t="shared" si="4"/>
        <v>0</v>
      </c>
      <c r="O43" s="19">
        <v>43920</v>
      </c>
      <c r="P43" s="18">
        <v>43889</v>
      </c>
      <c r="Q43" s="8">
        <v>61.907189527228198</v>
      </c>
      <c r="U43">
        <v>7.8398929889755484E-4</v>
      </c>
    </row>
    <row r="44" spans="2:30" x14ac:dyDescent="0.25">
      <c r="B44" s="4">
        <v>43921</v>
      </c>
      <c r="J44" s="8"/>
      <c r="M44" s="8">
        <f t="shared" si="4"/>
        <v>0</v>
      </c>
      <c r="O44" s="19">
        <v>43921</v>
      </c>
      <c r="P44" s="18">
        <v>43890</v>
      </c>
      <c r="Q44" s="8">
        <v>56.750688810094303</v>
      </c>
      <c r="U44">
        <v>9.8309201268638284E-4</v>
      </c>
    </row>
    <row r="45" spans="2:30" x14ac:dyDescent="0.25">
      <c r="B45" s="4">
        <v>43922</v>
      </c>
      <c r="J45" s="8"/>
      <c r="M45" s="8">
        <f t="shared" si="4"/>
        <v>0</v>
      </c>
      <c r="O45" s="19">
        <v>43922</v>
      </c>
      <c r="P45" s="18">
        <v>43891</v>
      </c>
      <c r="Q45" s="8">
        <v>52.069225351719098</v>
      </c>
      <c r="U45">
        <v>1.213542031307014E-3</v>
      </c>
    </row>
    <row r="46" spans="2:30" x14ac:dyDescent="0.25">
      <c r="B46" s="4">
        <v>43923</v>
      </c>
      <c r="J46" s="8"/>
      <c r="M46" s="8">
        <f t="shared" si="4"/>
        <v>0</v>
      </c>
      <c r="O46" s="19">
        <v>43923</v>
      </c>
      <c r="P46" s="18">
        <v>43892</v>
      </c>
      <c r="Q46" s="8">
        <v>47.742655273783399</v>
      </c>
      <c r="U46">
        <v>1.4727828007830991E-3</v>
      </c>
    </row>
    <row r="47" spans="2:30" x14ac:dyDescent="0.25">
      <c r="B47" s="4">
        <v>43924</v>
      </c>
      <c r="J47" s="8"/>
      <c r="M47" s="8">
        <f t="shared" si="4"/>
        <v>0</v>
      </c>
      <c r="O47" s="19">
        <v>43924</v>
      </c>
      <c r="P47" s="18">
        <v>43893</v>
      </c>
      <c r="Q47" s="8">
        <v>43.756818041038102</v>
      </c>
      <c r="U47">
        <v>1.7568475629008253E-3</v>
      </c>
    </row>
    <row r="48" spans="2:30" x14ac:dyDescent="0.25">
      <c r="B48" s="4">
        <v>43925</v>
      </c>
      <c r="J48" s="8"/>
      <c r="M48" s="8">
        <f t="shared" si="4"/>
        <v>0</v>
      </c>
      <c r="O48" s="19">
        <v>43925</v>
      </c>
      <c r="P48" s="18">
        <v>43894</v>
      </c>
      <c r="Q48" s="8">
        <v>40.098889123777603</v>
      </c>
    </row>
    <row r="49" spans="2:17" x14ac:dyDescent="0.25">
      <c r="B49" s="4">
        <v>43926</v>
      </c>
      <c r="J49" s="8"/>
      <c r="M49" s="8">
        <f t="shared" si="4"/>
        <v>0</v>
      </c>
      <c r="O49" s="19">
        <v>43926</v>
      </c>
      <c r="P49" s="18">
        <v>43895</v>
      </c>
      <c r="Q49" s="8">
        <v>36.756043992289101</v>
      </c>
    </row>
    <row r="50" spans="2:17" x14ac:dyDescent="0.25">
      <c r="B50" s="4">
        <v>43927</v>
      </c>
      <c r="J50" s="8"/>
      <c r="M50" s="8">
        <f t="shared" si="4"/>
        <v>0</v>
      </c>
      <c r="O50" s="19">
        <v>43927</v>
      </c>
      <c r="P50" s="18">
        <v>43896</v>
      </c>
      <c r="Q50" s="8">
        <v>33.7154581168707</v>
      </c>
    </row>
    <row r="51" spans="2:17" x14ac:dyDescent="0.25">
      <c r="B51" s="4">
        <v>43928</v>
      </c>
      <c r="J51" s="8"/>
      <c r="M51" s="8">
        <f t="shared" si="4"/>
        <v>0</v>
      </c>
      <c r="O51" s="19">
        <v>43928</v>
      </c>
      <c r="P51" s="18">
        <v>43897</v>
      </c>
      <c r="Q51" s="8">
        <v>30.964306967813201</v>
      </c>
    </row>
    <row r="52" spans="2:17" x14ac:dyDescent="0.25">
      <c r="B52" s="4">
        <v>43929</v>
      </c>
      <c r="J52" s="8"/>
      <c r="M52" s="8">
        <f t="shared" si="4"/>
        <v>0</v>
      </c>
      <c r="O52" s="19">
        <v>43929</v>
      </c>
      <c r="P52" s="18">
        <v>43898</v>
      </c>
      <c r="Q52" s="8">
        <v>28.477032226124699</v>
      </c>
    </row>
    <row r="53" spans="2:17" x14ac:dyDescent="0.25">
      <c r="B53" s="4">
        <v>43930</v>
      </c>
      <c r="J53" s="8"/>
      <c r="M53" s="8">
        <f t="shared" si="4"/>
        <v>0</v>
      </c>
      <c r="O53" s="19">
        <v>43930</v>
      </c>
      <c r="P53" s="18">
        <v>43899</v>
      </c>
      <c r="Q53" s="8">
        <v>26.174447146688198</v>
      </c>
    </row>
    <row r="54" spans="2:17" x14ac:dyDescent="0.25">
      <c r="B54" s="4">
        <v>43931</v>
      </c>
      <c r="J54" s="8"/>
      <c r="M54" s="8">
        <f t="shared" si="4"/>
        <v>0</v>
      </c>
      <c r="O54" s="19">
        <v>43931</v>
      </c>
      <c r="P54" s="18">
        <v>43900</v>
      </c>
      <c r="Q54" s="8">
        <v>24.042767418974101</v>
      </c>
    </row>
    <row r="55" spans="2:17" x14ac:dyDescent="0.25">
      <c r="B55" s="4">
        <v>43932</v>
      </c>
      <c r="J55" s="8"/>
      <c r="M55" s="8">
        <f t="shared" si="4"/>
        <v>0</v>
      </c>
      <c r="O55" s="19">
        <v>43932</v>
      </c>
      <c r="P55" s="18">
        <v>43901</v>
      </c>
      <c r="Q55" s="8">
        <v>22.076983945266001</v>
      </c>
    </row>
    <row r="56" spans="2:17" x14ac:dyDescent="0.25">
      <c r="B56" s="4">
        <v>43933</v>
      </c>
      <c r="J56" s="8"/>
      <c r="M56" s="8">
        <f t="shared" si="4"/>
        <v>0</v>
      </c>
      <c r="O56" s="19">
        <v>43933</v>
      </c>
      <c r="P56" s="18">
        <v>43902</v>
      </c>
      <c r="Q56" s="8">
        <v>20.270550957240602</v>
      </c>
    </row>
    <row r="57" spans="2:17" x14ac:dyDescent="0.25">
      <c r="B57" s="4">
        <v>43934</v>
      </c>
      <c r="J57" s="8"/>
      <c r="M57" s="8">
        <f t="shared" si="4"/>
        <v>0</v>
      </c>
      <c r="O57" s="19">
        <v>43934</v>
      </c>
      <c r="P57" s="18">
        <v>43903</v>
      </c>
      <c r="Q57" s="8">
        <v>18.6169226865604</v>
      </c>
    </row>
    <row r="58" spans="2:17" x14ac:dyDescent="0.25">
      <c r="B58" s="4">
        <v>43935</v>
      </c>
      <c r="J58" s="8"/>
      <c r="M58" s="8">
        <f t="shared" si="4"/>
        <v>0</v>
      </c>
      <c r="O58" s="19">
        <v>43935</v>
      </c>
      <c r="P58" s="18">
        <v>43904</v>
      </c>
      <c r="Q58" s="8">
        <v>17.1095533648895</v>
      </c>
    </row>
    <row r="59" spans="2:17" x14ac:dyDescent="0.25">
      <c r="B59" s="4">
        <v>43936</v>
      </c>
      <c r="J59" s="8"/>
      <c r="M59" s="8">
        <f t="shared" si="4"/>
        <v>0</v>
      </c>
      <c r="O59" s="19">
        <v>43936</v>
      </c>
      <c r="P59" s="18">
        <v>43905</v>
      </c>
      <c r="Q59" s="8">
        <v>15.7418972239011</v>
      </c>
    </row>
    <row r="60" spans="2:17" x14ac:dyDescent="0.25">
      <c r="B60" s="4">
        <v>43937</v>
      </c>
      <c r="J60" s="8"/>
      <c r="M60" s="8">
        <f t="shared" si="4"/>
        <v>0</v>
      </c>
      <c r="O60" s="19">
        <v>43937</v>
      </c>
      <c r="P60" s="18">
        <v>43906</v>
      </c>
      <c r="Q60" s="8">
        <v>14.4955334020342</v>
      </c>
    </row>
    <row r="61" spans="2:17" x14ac:dyDescent="0.25">
      <c r="B61" s="4">
        <v>43938</v>
      </c>
      <c r="J61" s="8"/>
      <c r="M61" s="8">
        <f t="shared" si="4"/>
        <v>0</v>
      </c>
      <c r="O61" s="19">
        <v>43938</v>
      </c>
      <c r="P61" s="18">
        <v>43907</v>
      </c>
      <c r="Q61" s="8">
        <v>13.3372763349089</v>
      </c>
    </row>
    <row r="62" spans="2:17" x14ac:dyDescent="0.25">
      <c r="B62" s="4">
        <v>43939</v>
      </c>
      <c r="J62" s="8"/>
      <c r="M62" s="8">
        <f t="shared" si="4"/>
        <v>0</v>
      </c>
      <c r="O62" s="19">
        <v>43939</v>
      </c>
      <c r="P62" s="18">
        <v>43908</v>
      </c>
      <c r="Q62" s="8">
        <v>12.2643227626904</v>
      </c>
    </row>
    <row r="63" spans="2:17" x14ac:dyDescent="0.25">
      <c r="B63" s="4">
        <v>43940</v>
      </c>
      <c r="J63" s="8"/>
      <c r="M63" s="8">
        <f t="shared" si="4"/>
        <v>0</v>
      </c>
      <c r="O63" s="19">
        <v>43940</v>
      </c>
      <c r="P63" s="18">
        <v>43909</v>
      </c>
      <c r="Q63" s="8">
        <v>11.2734459856638</v>
      </c>
    </row>
    <row r="64" spans="2:17" x14ac:dyDescent="0.25">
      <c r="B64" s="4">
        <v>43941</v>
      </c>
      <c r="J64" s="8"/>
      <c r="M64" s="8">
        <f t="shared" si="4"/>
        <v>0</v>
      </c>
      <c r="O64" s="19">
        <v>43941</v>
      </c>
      <c r="P64" s="18">
        <v>43910</v>
      </c>
      <c r="Q64" s="8">
        <v>10.361384606358101</v>
      </c>
    </row>
    <row r="65" spans="2:17" x14ac:dyDescent="0.25">
      <c r="B65" s="4">
        <v>43942</v>
      </c>
      <c r="J65" s="8"/>
      <c r="M65" s="8">
        <f t="shared" si="4"/>
        <v>0</v>
      </c>
      <c r="O65" s="19">
        <v>43942</v>
      </c>
      <c r="P65" s="18">
        <v>43911</v>
      </c>
      <c r="Q65" s="8">
        <v>9.5248772273098403</v>
      </c>
    </row>
    <row r="66" spans="2:17" x14ac:dyDescent="0.25">
      <c r="B66" s="4">
        <v>43943</v>
      </c>
      <c r="J66" s="8"/>
      <c r="M66" s="8">
        <f t="shared" ref="M66:M101" si="5">H66+C66+D66+E66</f>
        <v>0</v>
      </c>
      <c r="O66" s="19">
        <v>43943</v>
      </c>
      <c r="P66" s="18">
        <v>43912</v>
      </c>
      <c r="Q66" s="8">
        <v>8.7606624510481197</v>
      </c>
    </row>
    <row r="67" spans="2:17" x14ac:dyDescent="0.25">
      <c r="B67" s="4">
        <v>43944</v>
      </c>
      <c r="J67" s="8"/>
      <c r="M67" s="8">
        <f t="shared" si="5"/>
        <v>0</v>
      </c>
      <c r="O67" s="19">
        <v>43944</v>
      </c>
      <c r="P67" s="18">
        <v>43913</v>
      </c>
      <c r="Q67" s="8">
        <v>8.0654788801039103</v>
      </c>
    </row>
    <row r="68" spans="2:17" x14ac:dyDescent="0.25">
      <c r="B68" s="4">
        <v>43945</v>
      </c>
      <c r="J68" s="8"/>
      <c r="M68" s="8">
        <f t="shared" si="5"/>
        <v>0</v>
      </c>
      <c r="O68" s="19">
        <v>43945</v>
      </c>
      <c r="P68" s="18">
        <v>43914</v>
      </c>
      <c r="Q68" s="8">
        <v>7.4326689972367603</v>
      </c>
    </row>
    <row r="69" spans="2:17" x14ac:dyDescent="0.25">
      <c r="B69" s="4">
        <v>43946</v>
      </c>
      <c r="J69" s="8"/>
      <c r="M69" s="8">
        <f t="shared" si="5"/>
        <v>0</v>
      </c>
      <c r="O69" s="19">
        <v>43946</v>
      </c>
      <c r="P69" s="18">
        <v>43915</v>
      </c>
      <c r="Q69" s="8">
        <v>6.8448234516017701</v>
      </c>
    </row>
    <row r="70" spans="2:17" x14ac:dyDescent="0.25">
      <c r="B70" s="4">
        <v>43947</v>
      </c>
      <c r="J70" s="8"/>
      <c r="M70" s="8">
        <f t="shared" si="5"/>
        <v>0</v>
      </c>
      <c r="O70" s="19">
        <v>43947</v>
      </c>
      <c r="P70" s="18">
        <v>43916</v>
      </c>
      <c r="Q70" s="8">
        <v>6.2990664819371904</v>
      </c>
    </row>
    <row r="71" spans="2:17" x14ac:dyDescent="0.25">
      <c r="B71" s="4">
        <v>43948</v>
      </c>
      <c r="J71" s="8"/>
      <c r="M71" s="8">
        <f t="shared" si="5"/>
        <v>0</v>
      </c>
      <c r="O71" s="19">
        <v>43948</v>
      </c>
      <c r="P71" s="18">
        <v>43917</v>
      </c>
      <c r="Q71" s="8">
        <v>5.7939964686083796</v>
      </c>
    </row>
    <row r="72" spans="2:17" x14ac:dyDescent="0.25">
      <c r="B72" s="4">
        <v>43949</v>
      </c>
      <c r="J72" s="8"/>
      <c r="M72" s="8">
        <f t="shared" si="5"/>
        <v>0</v>
      </c>
      <c r="O72" s="19">
        <v>43949</v>
      </c>
      <c r="P72" s="18">
        <v>43918</v>
      </c>
      <c r="Q72" s="8">
        <v>5.3280240762687798</v>
      </c>
    </row>
    <row r="73" spans="2:17" x14ac:dyDescent="0.25">
      <c r="B73" s="4">
        <v>43950</v>
      </c>
      <c r="J73" s="8"/>
      <c r="M73" s="8">
        <f t="shared" si="5"/>
        <v>0</v>
      </c>
      <c r="O73" s="19">
        <v>43950</v>
      </c>
      <c r="P73" s="18">
        <v>43919</v>
      </c>
      <c r="Q73" s="8">
        <v>4.8995599695699603</v>
      </c>
    </row>
    <row r="74" spans="2:17" x14ac:dyDescent="0.25">
      <c r="B74" s="4">
        <v>43951</v>
      </c>
      <c r="J74" s="8"/>
      <c r="M74" s="8">
        <f t="shared" si="5"/>
        <v>0</v>
      </c>
      <c r="O74" s="19">
        <v>43951</v>
      </c>
      <c r="P74" s="18">
        <v>43920</v>
      </c>
      <c r="Q74" s="8">
        <v>4.5070148131599099</v>
      </c>
    </row>
    <row r="75" spans="2:17" x14ac:dyDescent="0.25">
      <c r="B75" s="4">
        <v>43952</v>
      </c>
      <c r="J75" s="8"/>
      <c r="M75" s="8">
        <f t="shared" si="5"/>
        <v>0</v>
      </c>
      <c r="O75" s="19">
        <v>43952</v>
      </c>
      <c r="P75" s="18">
        <v>43921</v>
      </c>
      <c r="Q75" s="8">
        <v>4.1487992716993203</v>
      </c>
    </row>
    <row r="76" spans="2:17" x14ac:dyDescent="0.25">
      <c r="B76" s="4">
        <v>43953</v>
      </c>
      <c r="J76" s="8"/>
      <c r="M76" s="8">
        <f t="shared" si="5"/>
        <v>0</v>
      </c>
      <c r="O76" s="19">
        <v>43953</v>
      </c>
      <c r="P76" s="18">
        <v>43922</v>
      </c>
      <c r="Q76" s="8">
        <v>3.8232918758421901</v>
      </c>
    </row>
    <row r="77" spans="2:17" x14ac:dyDescent="0.25">
      <c r="B77" s="4">
        <v>43954</v>
      </c>
      <c r="J77" s="8"/>
      <c r="M77" s="8">
        <f t="shared" si="5"/>
        <v>0</v>
      </c>
      <c r="O77" s="19">
        <v>43954</v>
      </c>
      <c r="P77" s="18">
        <v>43923</v>
      </c>
      <c r="Q77" s="8">
        <v>3.5244821960041</v>
      </c>
    </row>
    <row r="78" spans="2:17" x14ac:dyDescent="0.25">
      <c r="B78" s="4">
        <v>43955</v>
      </c>
      <c r="J78" s="8"/>
      <c r="M78" s="8">
        <f t="shared" si="5"/>
        <v>0</v>
      </c>
      <c r="O78" s="19">
        <v>43955</v>
      </c>
      <c r="P78" s="18">
        <v>43924</v>
      </c>
      <c r="Q78" s="8">
        <v>3.24605932758277</v>
      </c>
    </row>
    <row r="79" spans="2:17" x14ac:dyDescent="0.25">
      <c r="B79" s="4">
        <v>43956</v>
      </c>
      <c r="J79" s="8"/>
      <c r="M79" s="8">
        <f t="shared" si="5"/>
        <v>0</v>
      </c>
      <c r="O79" s="19">
        <v>43956</v>
      </c>
      <c r="P79" s="18">
        <v>43925</v>
      </c>
      <c r="Q79" s="8">
        <v>2.9876714290803599</v>
      </c>
    </row>
    <row r="80" spans="2:17" x14ac:dyDescent="0.25">
      <c r="B80" s="4">
        <v>43957</v>
      </c>
      <c r="J80" s="8"/>
      <c r="M80" s="8">
        <f t="shared" si="5"/>
        <v>0</v>
      </c>
      <c r="O80" s="19">
        <v>43957</v>
      </c>
      <c r="P80" s="18">
        <v>43926</v>
      </c>
      <c r="Q80" s="8">
        <v>2.74856723776429</v>
      </c>
    </row>
    <row r="81" spans="2:17" x14ac:dyDescent="0.25">
      <c r="B81" s="4">
        <v>43958</v>
      </c>
      <c r="J81" s="8"/>
      <c r="M81" s="8">
        <f t="shared" si="5"/>
        <v>0</v>
      </c>
      <c r="O81" s="19">
        <v>43958</v>
      </c>
      <c r="P81" s="18">
        <v>43927</v>
      </c>
      <c r="Q81" s="8">
        <v>2.5279954908965001</v>
      </c>
    </row>
    <row r="82" spans="2:17" x14ac:dyDescent="0.25">
      <c r="B82" s="4">
        <v>43959</v>
      </c>
      <c r="J82" s="8"/>
      <c r="M82" s="8">
        <f t="shared" si="5"/>
        <v>0</v>
      </c>
      <c r="O82" s="19">
        <v>43959</v>
      </c>
      <c r="P82" s="18">
        <v>43928</v>
      </c>
      <c r="Q82" s="8">
        <v>2.3252049257371299</v>
      </c>
    </row>
    <row r="83" spans="2:17" x14ac:dyDescent="0.25">
      <c r="B83" s="4">
        <v>43960</v>
      </c>
      <c r="J83" s="8"/>
      <c r="M83" s="8">
        <f t="shared" si="5"/>
        <v>0</v>
      </c>
      <c r="O83" s="19">
        <v>43960</v>
      </c>
      <c r="P83" s="18">
        <v>43929</v>
      </c>
      <c r="Q83" s="8">
        <v>2.1394442795535702</v>
      </c>
    </row>
    <row r="84" spans="2:17" x14ac:dyDescent="0.25">
      <c r="B84" s="4">
        <v>43961</v>
      </c>
      <c r="J84" s="8"/>
      <c r="M84" s="8">
        <f t="shared" si="5"/>
        <v>0</v>
      </c>
      <c r="O84" s="19">
        <v>43961</v>
      </c>
      <c r="P84" s="18">
        <v>43930</v>
      </c>
      <c r="Q84" s="8">
        <v>1.96996228960779</v>
      </c>
    </row>
    <row r="85" spans="2:17" x14ac:dyDescent="0.25">
      <c r="B85" s="4">
        <v>43962</v>
      </c>
      <c r="J85" s="8"/>
      <c r="M85" s="8">
        <f t="shared" si="5"/>
        <v>0</v>
      </c>
      <c r="O85" s="19">
        <v>43962</v>
      </c>
      <c r="P85" s="18">
        <v>43931</v>
      </c>
      <c r="Q85" s="8">
        <v>1.81598838135687</v>
      </c>
    </row>
    <row r="86" spans="2:17" x14ac:dyDescent="0.25">
      <c r="B86" s="4">
        <v>43963</v>
      </c>
      <c r="J86" s="8"/>
      <c r="M86" s="8">
        <f t="shared" si="5"/>
        <v>0</v>
      </c>
      <c r="O86" s="19">
        <v>43963</v>
      </c>
      <c r="P86" s="18">
        <v>43932</v>
      </c>
      <c r="Q86" s="8">
        <v>1.67450516298595</v>
      </c>
    </row>
    <row r="87" spans="2:17" x14ac:dyDescent="0.25">
      <c r="B87" s="4">
        <v>43964</v>
      </c>
      <c r="J87" s="8"/>
      <c r="M87" s="8">
        <f t="shared" si="5"/>
        <v>0</v>
      </c>
      <c r="O87" s="19">
        <v>43964</v>
      </c>
      <c r="P87" s="18">
        <v>43933</v>
      </c>
      <c r="Q87" s="8">
        <v>1.5425420807841901</v>
      </c>
    </row>
    <row r="88" spans="2:17" x14ac:dyDescent="0.25">
      <c r="B88" s="4">
        <v>43965</v>
      </c>
      <c r="J88" s="8"/>
      <c r="M88" s="8">
        <f t="shared" si="5"/>
        <v>0</v>
      </c>
      <c r="O88" s="19">
        <v>43965</v>
      </c>
      <c r="P88" s="18">
        <v>43934</v>
      </c>
      <c r="Q88" s="8">
        <v>1.42000094050672</v>
      </c>
    </row>
    <row r="89" spans="2:17" x14ac:dyDescent="0.25">
      <c r="B89" s="4">
        <v>43966</v>
      </c>
      <c r="J89" s="8"/>
      <c r="M89" s="8">
        <f t="shared" si="5"/>
        <v>0</v>
      </c>
      <c r="O89" s="19">
        <v>43966</v>
      </c>
      <c r="P89" s="18">
        <v>43935</v>
      </c>
      <c r="Q89" s="8">
        <v>1.3065340910743499</v>
      </c>
    </row>
    <row r="90" spans="2:17" x14ac:dyDescent="0.25">
      <c r="B90" s="4">
        <v>43967</v>
      </c>
      <c r="J90" s="8"/>
      <c r="M90" s="8">
        <f t="shared" si="5"/>
        <v>0</v>
      </c>
      <c r="O90" s="19">
        <v>43967</v>
      </c>
      <c r="P90" s="18">
        <v>43936</v>
      </c>
      <c r="Q90" s="8">
        <v>1.2017938814042299</v>
      </c>
    </row>
    <row r="91" spans="2:17" x14ac:dyDescent="0.25">
      <c r="B91" s="4">
        <v>43968</v>
      </c>
      <c r="J91" s="8"/>
      <c r="M91" s="8">
        <f t="shared" si="5"/>
        <v>0</v>
      </c>
      <c r="O91" s="19">
        <v>43968</v>
      </c>
      <c r="P91" s="18">
        <v>43937</v>
      </c>
      <c r="Q91" s="8">
        <v>1.10543266042441</v>
      </c>
    </row>
    <row r="92" spans="2:17" x14ac:dyDescent="0.25">
      <c r="B92" s="4">
        <v>43969</v>
      </c>
      <c r="J92" s="8"/>
      <c r="M92" s="8">
        <f t="shared" si="5"/>
        <v>0</v>
      </c>
      <c r="O92" s="19">
        <v>43969</v>
      </c>
      <c r="P92" s="18">
        <v>43938</v>
      </c>
      <c r="Q92" s="8">
        <v>1.01710277705206</v>
      </c>
    </row>
    <row r="93" spans="2:17" x14ac:dyDescent="0.25">
      <c r="B93" s="4">
        <v>43970</v>
      </c>
      <c r="J93" s="8"/>
      <c r="M93" s="8">
        <f t="shared" si="5"/>
        <v>0</v>
      </c>
      <c r="O93" s="19">
        <v>43970</v>
      </c>
      <c r="P93" s="18">
        <v>43939</v>
      </c>
      <c r="Q93" s="8">
        <v>0.93645658020977895</v>
      </c>
    </row>
    <row r="94" spans="2:17" x14ac:dyDescent="0.25">
      <c r="B94" s="4">
        <v>43971</v>
      </c>
      <c r="J94" s="8"/>
      <c r="M94" s="8">
        <f t="shared" si="5"/>
        <v>0</v>
      </c>
      <c r="O94" s="19">
        <v>43971</v>
      </c>
      <c r="P94" s="18">
        <v>43940</v>
      </c>
      <c r="Q94" s="8">
        <v>0.86314641881835996</v>
      </c>
    </row>
    <row r="95" spans="2:17" x14ac:dyDescent="0.25">
      <c r="B95" s="4">
        <v>43972</v>
      </c>
      <c r="J95" s="8"/>
      <c r="M95" s="8">
        <f t="shared" si="5"/>
        <v>0</v>
      </c>
      <c r="O95" s="19">
        <v>43972</v>
      </c>
      <c r="P95" s="18">
        <v>43941</v>
      </c>
      <c r="Q95" s="8">
        <v>0.79590342413939696</v>
      </c>
    </row>
    <row r="96" spans="2:17" x14ac:dyDescent="0.25">
      <c r="B96" s="4">
        <v>43973</v>
      </c>
      <c r="J96" s="8"/>
      <c r="M96" s="8">
        <f t="shared" si="5"/>
        <v>0</v>
      </c>
      <c r="O96" s="19">
        <v>43973</v>
      </c>
      <c r="P96" s="18">
        <v>43942</v>
      </c>
      <c r="Q96" s="8">
        <v>0.732965075381799</v>
      </c>
    </row>
    <row r="97" spans="2:17" x14ac:dyDescent="0.25">
      <c r="B97" s="4">
        <v>43974</v>
      </c>
      <c r="J97" s="8"/>
      <c r="M97" s="8">
        <f t="shared" si="5"/>
        <v>0</v>
      </c>
      <c r="O97" s="19">
        <v>43974</v>
      </c>
      <c r="P97" s="18">
        <v>43943</v>
      </c>
      <c r="Q97" s="8">
        <v>0.67479382645433394</v>
      </c>
    </row>
    <row r="98" spans="2:17" x14ac:dyDescent="0.25">
      <c r="B98" s="4">
        <v>43975</v>
      </c>
      <c r="J98" s="8"/>
      <c r="M98" s="8">
        <f t="shared" si="5"/>
        <v>0</v>
      </c>
      <c r="O98" s="19">
        <v>43975</v>
      </c>
      <c r="P98" s="18">
        <v>43944</v>
      </c>
      <c r="Q98" s="8">
        <v>0.62114694676347404</v>
      </c>
    </row>
    <row r="99" spans="2:17" x14ac:dyDescent="0.25">
      <c r="B99" s="4">
        <v>43976</v>
      </c>
      <c r="J99" s="8"/>
      <c r="M99" s="8">
        <f t="shared" si="5"/>
        <v>0</v>
      </c>
      <c r="O99" s="19">
        <v>43976</v>
      </c>
      <c r="P99" s="18">
        <v>43945</v>
      </c>
      <c r="Q99" s="8">
        <v>0.57177064421739499</v>
      </c>
    </row>
    <row r="100" spans="2:17" x14ac:dyDescent="0.25">
      <c r="B100" s="4">
        <v>43977</v>
      </c>
      <c r="J100" s="8"/>
      <c r="M100" s="8">
        <f t="shared" si="5"/>
        <v>0</v>
      </c>
      <c r="O100" s="19">
        <v>43977</v>
      </c>
      <c r="P100" s="18">
        <v>43946</v>
      </c>
      <c r="Q100" s="8">
        <v>0.52641112671335599</v>
      </c>
    </row>
    <row r="101" spans="2:17" x14ac:dyDescent="0.25">
      <c r="B101" s="4">
        <v>43978</v>
      </c>
      <c r="J101" s="8"/>
      <c r="M101" s="8">
        <f t="shared" si="5"/>
        <v>0</v>
      </c>
      <c r="O101" s="19">
        <v>43978</v>
      </c>
      <c r="P101" s="18">
        <v>43947</v>
      </c>
      <c r="Q101" s="8">
        <v>0.48481460215953098</v>
      </c>
    </row>
    <row r="102" spans="2:17" x14ac:dyDescent="0.25">
      <c r="B102" s="4">
        <v>43979</v>
      </c>
      <c r="O102" s="19">
        <v>43979</v>
      </c>
    </row>
    <row r="103" spans="2:17" x14ac:dyDescent="0.25">
      <c r="B103" s="4">
        <v>43980</v>
      </c>
      <c r="O103" s="19">
        <v>43980</v>
      </c>
    </row>
    <row r="104" spans="2:17" x14ac:dyDescent="0.25">
      <c r="B104" s="4">
        <v>43981</v>
      </c>
      <c r="O104" s="19">
        <v>43981</v>
      </c>
    </row>
    <row r="105" spans="2:17" x14ac:dyDescent="0.25">
      <c r="B105" s="4">
        <v>43982</v>
      </c>
      <c r="O105" s="19">
        <v>43982</v>
      </c>
    </row>
    <row r="106" spans="2:17" x14ac:dyDescent="0.25">
      <c r="B106" s="4">
        <v>43983</v>
      </c>
      <c r="O106" s="19">
        <v>43983</v>
      </c>
    </row>
    <row r="107" spans="2:17" x14ac:dyDescent="0.25">
      <c r="B107" s="4">
        <v>43984</v>
      </c>
      <c r="O107" s="19">
        <v>43984</v>
      </c>
    </row>
    <row r="108" spans="2:17" x14ac:dyDescent="0.25">
      <c r="B108" s="4">
        <v>43985</v>
      </c>
      <c r="O108" s="19">
        <v>43985</v>
      </c>
    </row>
    <row r="109" spans="2:17" x14ac:dyDescent="0.25">
      <c r="B109" s="4">
        <v>43986</v>
      </c>
      <c r="O109" s="19">
        <v>43986</v>
      </c>
    </row>
    <row r="110" spans="2:17" x14ac:dyDescent="0.25">
      <c r="B110" s="4">
        <v>43987</v>
      </c>
      <c r="O110" s="19">
        <v>43987</v>
      </c>
    </row>
    <row r="111" spans="2:17" x14ac:dyDescent="0.25">
      <c r="B111" s="4">
        <v>43988</v>
      </c>
      <c r="O111" s="19">
        <v>43988</v>
      </c>
    </row>
    <row r="112" spans="2:17" x14ac:dyDescent="0.25">
      <c r="B112" s="4">
        <v>43989</v>
      </c>
      <c r="O112" s="19">
        <v>43989</v>
      </c>
    </row>
    <row r="113" spans="2:15" x14ac:dyDescent="0.25">
      <c r="B113" s="4">
        <v>43990</v>
      </c>
      <c r="O113" s="19">
        <v>43990</v>
      </c>
    </row>
    <row r="114" spans="2:15" x14ac:dyDescent="0.25">
      <c r="B114" s="4">
        <v>43991</v>
      </c>
      <c r="O114" s="19">
        <v>43991</v>
      </c>
    </row>
    <row r="115" spans="2:15" x14ac:dyDescent="0.25">
      <c r="B115" s="4">
        <v>43992</v>
      </c>
      <c r="O115" s="19">
        <v>43992</v>
      </c>
    </row>
    <row r="116" spans="2:15" x14ac:dyDescent="0.25">
      <c r="B116" s="4">
        <v>43993</v>
      </c>
      <c r="O116" s="19">
        <v>43993</v>
      </c>
    </row>
    <row r="117" spans="2:15" x14ac:dyDescent="0.25">
      <c r="B117" s="4">
        <v>43994</v>
      </c>
      <c r="O117" s="19">
        <v>43994</v>
      </c>
    </row>
    <row r="118" spans="2:15" x14ac:dyDescent="0.25">
      <c r="B118" s="4">
        <v>43995</v>
      </c>
      <c r="O118" s="19">
        <v>43995</v>
      </c>
    </row>
    <row r="119" spans="2:15" x14ac:dyDescent="0.25">
      <c r="B119" s="4">
        <v>43996</v>
      </c>
      <c r="O119" s="19">
        <v>43996</v>
      </c>
    </row>
    <row r="120" spans="2:15" x14ac:dyDescent="0.25">
      <c r="B120" s="4">
        <v>43997</v>
      </c>
      <c r="O120" s="19">
        <v>43997</v>
      </c>
    </row>
    <row r="121" spans="2:15" x14ac:dyDescent="0.25">
      <c r="B121" s="4">
        <v>43998</v>
      </c>
      <c r="O121" s="19">
        <v>43998</v>
      </c>
    </row>
    <row r="122" spans="2:15" x14ac:dyDescent="0.25">
      <c r="B122" s="4">
        <v>43999</v>
      </c>
      <c r="O122" s="19">
        <v>43999</v>
      </c>
    </row>
    <row r="123" spans="2:15" x14ac:dyDescent="0.25">
      <c r="B123" s="4">
        <v>44000</v>
      </c>
      <c r="O123" s="19">
        <v>44000</v>
      </c>
    </row>
    <row r="124" spans="2:15" x14ac:dyDescent="0.25">
      <c r="B124" s="4">
        <v>44001</v>
      </c>
      <c r="O124" s="19">
        <v>44001</v>
      </c>
    </row>
    <row r="125" spans="2:15" x14ac:dyDescent="0.25">
      <c r="B125" s="4">
        <v>44002</v>
      </c>
      <c r="O125" s="19">
        <v>44002</v>
      </c>
    </row>
    <row r="126" spans="2:15" x14ac:dyDescent="0.25">
      <c r="B126" s="4">
        <v>44003</v>
      </c>
      <c r="O126" s="19">
        <v>44003</v>
      </c>
    </row>
    <row r="127" spans="2:15" x14ac:dyDescent="0.25">
      <c r="B127" s="4">
        <v>44004</v>
      </c>
      <c r="O127" s="19">
        <v>44004</v>
      </c>
    </row>
    <row r="128" spans="2:15" x14ac:dyDescent="0.25">
      <c r="B128" s="4">
        <v>44005</v>
      </c>
      <c r="O128" s="19">
        <v>44005</v>
      </c>
    </row>
    <row r="129" spans="2:15" x14ac:dyDescent="0.25">
      <c r="B129" s="4">
        <v>44006</v>
      </c>
      <c r="O129" s="19">
        <v>44006</v>
      </c>
    </row>
    <row r="130" spans="2:15" x14ac:dyDescent="0.25">
      <c r="B130" s="4">
        <v>44007</v>
      </c>
      <c r="O130" s="19">
        <v>44007</v>
      </c>
    </row>
    <row r="131" spans="2:15" x14ac:dyDescent="0.25">
      <c r="B131" s="4">
        <v>44008</v>
      </c>
      <c r="O131" s="19">
        <v>44008</v>
      </c>
    </row>
    <row r="132" spans="2:15" x14ac:dyDescent="0.25">
      <c r="B132" s="4">
        <v>44009</v>
      </c>
      <c r="O132" s="19">
        <v>44009</v>
      </c>
    </row>
    <row r="133" spans="2:15" x14ac:dyDescent="0.25">
      <c r="B133" s="4">
        <v>44010</v>
      </c>
      <c r="O133" s="19">
        <v>44010</v>
      </c>
    </row>
    <row r="134" spans="2:15" x14ac:dyDescent="0.25">
      <c r="B134" s="4">
        <v>44011</v>
      </c>
      <c r="O134" s="19">
        <v>44011</v>
      </c>
    </row>
    <row r="135" spans="2:15" x14ac:dyDescent="0.25">
      <c r="B135" s="4">
        <v>44012</v>
      </c>
      <c r="O135" s="19">
        <v>44012</v>
      </c>
    </row>
    <row r="136" spans="2:15" x14ac:dyDescent="0.25">
      <c r="B136" s="4">
        <v>44013</v>
      </c>
      <c r="O136" s="19">
        <v>44013</v>
      </c>
    </row>
    <row r="137" spans="2:15" x14ac:dyDescent="0.25">
      <c r="B137" s="4">
        <v>44014</v>
      </c>
      <c r="O137" s="19">
        <v>44014</v>
      </c>
    </row>
    <row r="138" spans="2:15" x14ac:dyDescent="0.25">
      <c r="B138" s="4">
        <v>44015</v>
      </c>
      <c r="O138" s="19">
        <v>44015</v>
      </c>
    </row>
    <row r="139" spans="2:15" x14ac:dyDescent="0.25">
      <c r="B139" s="4">
        <v>44016</v>
      </c>
      <c r="O139" s="19">
        <v>44016</v>
      </c>
    </row>
    <row r="140" spans="2:15" x14ac:dyDescent="0.25">
      <c r="B140" s="4">
        <v>44017</v>
      </c>
    </row>
    <row r="141" spans="2:15" x14ac:dyDescent="0.25">
      <c r="B141" s="4">
        <v>44018</v>
      </c>
    </row>
    <row r="142" spans="2:15" x14ac:dyDescent="0.25">
      <c r="B142" s="4">
        <v>44019</v>
      </c>
    </row>
    <row r="143" spans="2:15" x14ac:dyDescent="0.25">
      <c r="B143" s="4">
        <v>44020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12</v>
      </c>
      <c r="B1" s="6" t="s">
        <v>13</v>
      </c>
      <c r="C1" s="3" t="s">
        <v>13</v>
      </c>
      <c r="D1" s="2" t="s">
        <v>14</v>
      </c>
      <c r="E1" s="3" t="s">
        <v>14</v>
      </c>
      <c r="F1" s="2" t="s">
        <v>15</v>
      </c>
      <c r="G1" s="3" t="s">
        <v>15</v>
      </c>
      <c r="H1" s="6" t="s">
        <v>16</v>
      </c>
      <c r="I1" s="3" t="s">
        <v>16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17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12</v>
      </c>
      <c r="B1" s="2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2" t="s">
        <v>21</v>
      </c>
      <c r="I1" s="3" t="s">
        <v>21</v>
      </c>
      <c r="J1" s="2" t="s">
        <v>22</v>
      </c>
      <c r="K1" s="3" t="s">
        <v>22</v>
      </c>
      <c r="L1" t="s">
        <v>23</v>
      </c>
      <c r="M1" s="1" t="s">
        <v>23</v>
      </c>
      <c r="N1" t="s">
        <v>24</v>
      </c>
      <c r="O1" s="1" t="s">
        <v>24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2020-04-01T15:50:50Z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